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870" windowWidth="15735" windowHeight="6825" activeTab="5"/>
  </bookViews>
  <sheets>
    <sheet name="4th" sheetId="1" r:id="rId1"/>
    <sheet name="5th" sheetId="2" r:id="rId2"/>
    <sheet name="6th" sheetId="3" r:id="rId3"/>
    <sheet name="Sheet4" sheetId="4" r:id="rId4"/>
    <sheet name="Sheet1" sheetId="5" r:id="rId5"/>
    <sheet name="print" sheetId="7" r:id="rId6"/>
    <sheet name="PRINT-COL" sheetId="8" r:id="rId7"/>
  </sheets>
  <calcPr calcId="144525"/>
</workbook>
</file>

<file path=xl/calcChain.xml><?xml version="1.0" encoding="utf-8"?>
<calcChain xmlns="http://schemas.openxmlformats.org/spreadsheetml/2006/main">
  <c r="F192" i="7" l="1"/>
  <c r="K191" i="7"/>
  <c r="J191" i="7"/>
  <c r="G191" i="7"/>
  <c r="K190" i="7"/>
  <c r="J190" i="7"/>
  <c r="G190" i="7"/>
  <c r="I190" i="7" s="1"/>
  <c r="M190" i="7" s="1"/>
  <c r="K189" i="7"/>
  <c r="J189" i="7"/>
  <c r="G189" i="7"/>
  <c r="I189" i="7" s="1"/>
  <c r="K188" i="7"/>
  <c r="J188" i="7"/>
  <c r="I188" i="7"/>
  <c r="M188" i="7" s="1"/>
  <c r="K187" i="7"/>
  <c r="J187" i="7"/>
  <c r="G187" i="7"/>
  <c r="I187" i="7" s="1"/>
  <c r="M187" i="7" s="1"/>
  <c r="K186" i="7"/>
  <c r="J186" i="7"/>
  <c r="G186" i="7"/>
  <c r="I186" i="7" s="1"/>
  <c r="K185" i="7"/>
  <c r="J185" i="7"/>
  <c r="G185" i="7"/>
  <c r="I185" i="7" s="1"/>
  <c r="K184" i="7"/>
  <c r="J184" i="7"/>
  <c r="G184" i="7"/>
  <c r="I184" i="7" s="1"/>
  <c r="K183" i="7"/>
  <c r="J183" i="7"/>
  <c r="G183" i="7"/>
  <c r="I183" i="7" s="1"/>
  <c r="M183" i="7" s="1"/>
  <c r="J182" i="7"/>
  <c r="H182" i="7"/>
  <c r="K182" i="7" s="1"/>
  <c r="G182" i="7"/>
  <c r="I182" i="7" s="1"/>
  <c r="M182" i="7" s="1"/>
  <c r="J181" i="7"/>
  <c r="H181" i="7"/>
  <c r="K181" i="7" s="1"/>
  <c r="G181" i="7"/>
  <c r="I181" i="7" s="1"/>
  <c r="K180" i="7"/>
  <c r="J180" i="7"/>
  <c r="I180" i="7"/>
  <c r="M180" i="7" s="1"/>
  <c r="J179" i="7"/>
  <c r="H179" i="7"/>
  <c r="K179" i="7" s="1"/>
  <c r="G179" i="7"/>
  <c r="I179" i="7" s="1"/>
  <c r="J178" i="7"/>
  <c r="H178" i="7"/>
  <c r="K178" i="7" s="1"/>
  <c r="G178" i="7"/>
  <c r="I178" i="7" s="1"/>
  <c r="J177" i="7"/>
  <c r="H177" i="7"/>
  <c r="K177" i="7" s="1"/>
  <c r="G177" i="7"/>
  <c r="I177" i="7" s="1"/>
  <c r="J176" i="7"/>
  <c r="H176" i="7"/>
  <c r="K176" i="7" s="1"/>
  <c r="G176" i="7"/>
  <c r="I176" i="7" s="1"/>
  <c r="J175" i="7"/>
  <c r="H175" i="7"/>
  <c r="K175" i="7" s="1"/>
  <c r="G175" i="7"/>
  <c r="I175" i="7" s="1"/>
  <c r="J174" i="7"/>
  <c r="H174" i="7"/>
  <c r="K174" i="7" s="1"/>
  <c r="G174" i="7"/>
  <c r="I174" i="7" s="1"/>
  <c r="J173" i="7"/>
  <c r="H173" i="7"/>
  <c r="K173" i="7" s="1"/>
  <c r="G173" i="7"/>
  <c r="I173" i="7" s="1"/>
  <c r="J172" i="7"/>
  <c r="H172" i="7"/>
  <c r="K172" i="7" s="1"/>
  <c r="G172" i="7"/>
  <c r="I172" i="7" s="1"/>
  <c r="M172" i="7" s="1"/>
  <c r="J171" i="7"/>
  <c r="H171" i="7"/>
  <c r="K171" i="7" s="1"/>
  <c r="G171" i="7"/>
  <c r="I171" i="7" s="1"/>
  <c r="J170" i="7"/>
  <c r="H170" i="7"/>
  <c r="K170" i="7" s="1"/>
  <c r="G170" i="7"/>
  <c r="I170" i="7" s="1"/>
  <c r="J169" i="7"/>
  <c r="H169" i="7"/>
  <c r="K169" i="7" s="1"/>
  <c r="G169" i="7"/>
  <c r="I169" i="7" s="1"/>
  <c r="J168" i="7"/>
  <c r="H168" i="7"/>
  <c r="K168" i="7" s="1"/>
  <c r="G168" i="7"/>
  <c r="I168" i="7" s="1"/>
  <c r="J167" i="7"/>
  <c r="H167" i="7"/>
  <c r="K167" i="7" s="1"/>
  <c r="G167" i="7"/>
  <c r="I167" i="7" s="1"/>
  <c r="J166" i="7"/>
  <c r="H166" i="7"/>
  <c r="K166" i="7" s="1"/>
  <c r="G166" i="7"/>
  <c r="I166" i="7" s="1"/>
  <c r="M166" i="7" s="1"/>
  <c r="J165" i="7"/>
  <c r="H165" i="7"/>
  <c r="K165" i="7" s="1"/>
  <c r="G165" i="7"/>
  <c r="I165" i="7" s="1"/>
  <c r="J164" i="7"/>
  <c r="H164" i="7"/>
  <c r="K164" i="7" s="1"/>
  <c r="G164" i="7"/>
  <c r="I164" i="7" s="1"/>
  <c r="M164" i="7" s="1"/>
  <c r="J163" i="7"/>
  <c r="H163" i="7"/>
  <c r="K163" i="7" s="1"/>
  <c r="G163" i="7"/>
  <c r="I163" i="7" s="1"/>
  <c r="J162" i="7"/>
  <c r="H162" i="7"/>
  <c r="K162" i="7" s="1"/>
  <c r="G162" i="7"/>
  <c r="I162" i="7" s="1"/>
  <c r="J161" i="7"/>
  <c r="H161" i="7"/>
  <c r="K161" i="7" s="1"/>
  <c r="G161" i="7"/>
  <c r="I161" i="7" s="1"/>
  <c r="J160" i="7"/>
  <c r="H160" i="7"/>
  <c r="K160" i="7" s="1"/>
  <c r="G160" i="7"/>
  <c r="I160" i="7" s="1"/>
  <c r="M160" i="7" s="1"/>
  <c r="J159" i="7"/>
  <c r="H159" i="7"/>
  <c r="K159" i="7" s="1"/>
  <c r="G159" i="7"/>
  <c r="I159" i="7" s="1"/>
  <c r="J158" i="7"/>
  <c r="H158" i="7"/>
  <c r="K158" i="7" s="1"/>
  <c r="G158" i="7"/>
  <c r="I158" i="7" s="1"/>
  <c r="J157" i="7"/>
  <c r="H157" i="7"/>
  <c r="K157" i="7" s="1"/>
  <c r="G157" i="7"/>
  <c r="I157" i="7" s="1"/>
  <c r="J156" i="7"/>
  <c r="H156" i="7"/>
  <c r="K156" i="7" s="1"/>
  <c r="G156" i="7"/>
  <c r="I156" i="7" s="1"/>
  <c r="M156" i="7" s="1"/>
  <c r="J155" i="7"/>
  <c r="H155" i="7"/>
  <c r="K155" i="7" s="1"/>
  <c r="G155" i="7"/>
  <c r="I155" i="7" s="1"/>
  <c r="J154" i="7"/>
  <c r="H154" i="7"/>
  <c r="K154" i="7" s="1"/>
  <c r="G154" i="7"/>
  <c r="I154" i="7" s="1"/>
  <c r="J153" i="7"/>
  <c r="H153" i="7"/>
  <c r="K153" i="7" s="1"/>
  <c r="G153" i="7"/>
  <c r="I153" i="7" s="1"/>
  <c r="J152" i="7"/>
  <c r="H152" i="7"/>
  <c r="K152" i="7" s="1"/>
  <c r="G152" i="7"/>
  <c r="I152" i="7" s="1"/>
  <c r="M152" i="7" s="1"/>
  <c r="J151" i="7"/>
  <c r="H151" i="7"/>
  <c r="K151" i="7" s="1"/>
  <c r="G151" i="7"/>
  <c r="I151" i="7" s="1"/>
  <c r="M151" i="7" s="1"/>
  <c r="J150" i="7"/>
  <c r="H150" i="7"/>
  <c r="K150" i="7" s="1"/>
  <c r="G150" i="7"/>
  <c r="I150" i="7" s="1"/>
  <c r="J149" i="7"/>
  <c r="H149" i="7"/>
  <c r="K149" i="7" s="1"/>
  <c r="G149" i="7"/>
  <c r="I149" i="7" s="1"/>
  <c r="M149" i="7" s="1"/>
  <c r="J148" i="7"/>
  <c r="H148" i="7"/>
  <c r="K148" i="7" s="1"/>
  <c r="G148" i="7"/>
  <c r="I148" i="7" s="1"/>
  <c r="M148" i="7" s="1"/>
  <c r="J147" i="7"/>
  <c r="H147" i="7"/>
  <c r="K147" i="7" s="1"/>
  <c r="G147" i="7"/>
  <c r="I147" i="7" s="1"/>
  <c r="M147" i="7" s="1"/>
  <c r="J146" i="7"/>
  <c r="H146" i="7"/>
  <c r="K146" i="7" s="1"/>
  <c r="G146" i="7"/>
  <c r="I146" i="7" s="1"/>
  <c r="M146" i="7" s="1"/>
  <c r="J145" i="7"/>
  <c r="H145" i="7"/>
  <c r="K145" i="7" s="1"/>
  <c r="G145" i="7"/>
  <c r="I145" i="7" s="1"/>
  <c r="L145" i="7" s="1"/>
  <c r="N145" i="7" s="1"/>
  <c r="J144" i="7"/>
  <c r="H144" i="7"/>
  <c r="K144" i="7" s="1"/>
  <c r="G144" i="7"/>
  <c r="I144" i="7" s="1"/>
  <c r="J143" i="7"/>
  <c r="H143" i="7"/>
  <c r="K143" i="7" s="1"/>
  <c r="G143" i="7"/>
  <c r="I143" i="7" s="1"/>
  <c r="L143" i="7" s="1"/>
  <c r="N143" i="7" s="1"/>
  <c r="J142" i="7"/>
  <c r="H142" i="7"/>
  <c r="K142" i="7" s="1"/>
  <c r="G142" i="7"/>
  <c r="I142" i="7" s="1"/>
  <c r="J141" i="7"/>
  <c r="H141" i="7"/>
  <c r="K141" i="7" s="1"/>
  <c r="G141" i="7"/>
  <c r="I141" i="7" s="1"/>
  <c r="L141" i="7" s="1"/>
  <c r="N141" i="7" s="1"/>
  <c r="J140" i="7"/>
  <c r="H140" i="7"/>
  <c r="K140" i="7" s="1"/>
  <c r="G140" i="7"/>
  <c r="I140" i="7" s="1"/>
  <c r="M140" i="7" s="1"/>
  <c r="J139" i="7"/>
  <c r="H139" i="7"/>
  <c r="K139" i="7" s="1"/>
  <c r="G139" i="7"/>
  <c r="I139" i="7" s="1"/>
  <c r="L139" i="7" s="1"/>
  <c r="N139" i="7" s="1"/>
  <c r="J138" i="7"/>
  <c r="H138" i="7"/>
  <c r="K138" i="7" s="1"/>
  <c r="G138" i="7"/>
  <c r="I138" i="7" s="1"/>
  <c r="M138" i="7" s="1"/>
  <c r="J137" i="7"/>
  <c r="H137" i="7"/>
  <c r="K137" i="7" s="1"/>
  <c r="G137" i="7"/>
  <c r="I137" i="7" s="1"/>
  <c r="L137" i="7" s="1"/>
  <c r="N137" i="7" s="1"/>
  <c r="J136" i="7"/>
  <c r="H136" i="7"/>
  <c r="K136" i="7" s="1"/>
  <c r="G136" i="7"/>
  <c r="I136" i="7" s="1"/>
  <c r="J135" i="7"/>
  <c r="H135" i="7"/>
  <c r="K135" i="7" s="1"/>
  <c r="G135" i="7"/>
  <c r="I135" i="7" s="1"/>
  <c r="J134" i="7"/>
  <c r="H134" i="7"/>
  <c r="K134" i="7" s="1"/>
  <c r="G134" i="7"/>
  <c r="I134" i="7" s="1"/>
  <c r="J133" i="7"/>
  <c r="H133" i="7"/>
  <c r="K133" i="7" s="1"/>
  <c r="G133" i="7"/>
  <c r="I133" i="7" s="1"/>
  <c r="J132" i="7"/>
  <c r="H132" i="7"/>
  <c r="K132" i="7" s="1"/>
  <c r="G132" i="7"/>
  <c r="I132" i="7" s="1"/>
  <c r="J131" i="7"/>
  <c r="H131" i="7"/>
  <c r="K131" i="7" s="1"/>
  <c r="G131" i="7"/>
  <c r="I131" i="7" s="1"/>
  <c r="J130" i="7"/>
  <c r="H130" i="7"/>
  <c r="K130" i="7" s="1"/>
  <c r="G130" i="7"/>
  <c r="I130" i="7" s="1"/>
  <c r="J129" i="7"/>
  <c r="H129" i="7"/>
  <c r="K129" i="7" s="1"/>
  <c r="G129" i="7"/>
  <c r="I129" i="7" s="1"/>
  <c r="J128" i="7"/>
  <c r="H128" i="7"/>
  <c r="K128" i="7" s="1"/>
  <c r="G128" i="7"/>
  <c r="I128" i="7" s="1"/>
  <c r="J127" i="7"/>
  <c r="H127" i="7"/>
  <c r="K127" i="7" s="1"/>
  <c r="G127" i="7"/>
  <c r="I127" i="7" s="1"/>
  <c r="J126" i="7"/>
  <c r="H126" i="7"/>
  <c r="K126" i="7" s="1"/>
  <c r="G126" i="7"/>
  <c r="I126" i="7" s="1"/>
  <c r="J125" i="7"/>
  <c r="H125" i="7"/>
  <c r="K125" i="7" s="1"/>
  <c r="G125" i="7"/>
  <c r="I125" i="7" s="1"/>
  <c r="J124" i="7"/>
  <c r="H124" i="7"/>
  <c r="K124" i="7" s="1"/>
  <c r="G124" i="7"/>
  <c r="I124" i="7" s="1"/>
  <c r="J123" i="7"/>
  <c r="H123" i="7"/>
  <c r="K123" i="7" s="1"/>
  <c r="G123" i="7"/>
  <c r="I123" i="7" s="1"/>
  <c r="J122" i="7"/>
  <c r="H122" i="7"/>
  <c r="K122" i="7" s="1"/>
  <c r="G122" i="7"/>
  <c r="I122" i="7" s="1"/>
  <c r="J121" i="7"/>
  <c r="H121" i="7"/>
  <c r="K121" i="7" s="1"/>
  <c r="G121" i="7"/>
  <c r="I121" i="7" s="1"/>
  <c r="K120" i="7"/>
  <c r="J120" i="7"/>
  <c r="I120" i="7"/>
  <c r="M120" i="7" s="1"/>
  <c r="J119" i="7"/>
  <c r="H119" i="7"/>
  <c r="K119" i="7" s="1"/>
  <c r="G119" i="7"/>
  <c r="I119" i="7" s="1"/>
  <c r="M119" i="7" s="1"/>
  <c r="J118" i="7"/>
  <c r="H118" i="7"/>
  <c r="K118" i="7" s="1"/>
  <c r="G118" i="7"/>
  <c r="I118" i="7" s="1"/>
  <c r="M118" i="7" s="1"/>
  <c r="J117" i="7"/>
  <c r="H117" i="7"/>
  <c r="K117" i="7" s="1"/>
  <c r="G117" i="7"/>
  <c r="I117" i="7" s="1"/>
  <c r="M117" i="7" s="1"/>
  <c r="J116" i="7"/>
  <c r="H116" i="7"/>
  <c r="K116" i="7" s="1"/>
  <c r="G116" i="7"/>
  <c r="I116" i="7" s="1"/>
  <c r="M116" i="7" s="1"/>
  <c r="J115" i="7"/>
  <c r="H115" i="7"/>
  <c r="K115" i="7" s="1"/>
  <c r="G115" i="7"/>
  <c r="I115" i="7" s="1"/>
  <c r="J114" i="7"/>
  <c r="H114" i="7"/>
  <c r="K114" i="7" s="1"/>
  <c r="G114" i="7"/>
  <c r="I114" i="7" s="1"/>
  <c r="L114" i="7" s="1"/>
  <c r="N114" i="7" s="1"/>
  <c r="J113" i="7"/>
  <c r="H113" i="7"/>
  <c r="K113" i="7" s="1"/>
  <c r="G113" i="7"/>
  <c r="I113" i="7" s="1"/>
  <c r="J112" i="7"/>
  <c r="H112" i="7"/>
  <c r="K112" i="7" s="1"/>
  <c r="G112" i="7"/>
  <c r="I112" i="7" s="1"/>
  <c r="J111" i="7"/>
  <c r="H111" i="7"/>
  <c r="K111" i="7" s="1"/>
  <c r="G111" i="7"/>
  <c r="I111" i="7" s="1"/>
  <c r="J110" i="7"/>
  <c r="H110" i="7"/>
  <c r="K110" i="7" s="1"/>
  <c r="G110" i="7"/>
  <c r="I110" i="7" s="1"/>
  <c r="J109" i="7"/>
  <c r="H109" i="7"/>
  <c r="K109" i="7" s="1"/>
  <c r="G109" i="7"/>
  <c r="I109" i="7" s="1"/>
  <c r="J108" i="7"/>
  <c r="H108" i="7"/>
  <c r="K108" i="7" s="1"/>
  <c r="G108" i="7"/>
  <c r="I108" i="7" s="1"/>
  <c r="J107" i="7"/>
  <c r="H107" i="7"/>
  <c r="K107" i="7" s="1"/>
  <c r="G107" i="7"/>
  <c r="I107" i="7" s="1"/>
  <c r="J106" i="7"/>
  <c r="H106" i="7"/>
  <c r="K106" i="7" s="1"/>
  <c r="G106" i="7"/>
  <c r="I106" i="7" s="1"/>
  <c r="J105" i="7"/>
  <c r="H105" i="7"/>
  <c r="K105" i="7" s="1"/>
  <c r="G105" i="7"/>
  <c r="I105" i="7" s="1"/>
  <c r="M105" i="7" s="1"/>
  <c r="J104" i="7"/>
  <c r="H104" i="7"/>
  <c r="K104" i="7" s="1"/>
  <c r="G104" i="7"/>
  <c r="I104" i="7" s="1"/>
  <c r="J103" i="7"/>
  <c r="H103" i="7"/>
  <c r="K103" i="7" s="1"/>
  <c r="G103" i="7"/>
  <c r="I103" i="7" s="1"/>
  <c r="M103" i="7" s="1"/>
  <c r="J102" i="7"/>
  <c r="H102" i="7"/>
  <c r="K102" i="7" s="1"/>
  <c r="G102" i="7"/>
  <c r="I102" i="7" s="1"/>
  <c r="J101" i="7"/>
  <c r="H101" i="7"/>
  <c r="K101" i="7" s="1"/>
  <c r="G101" i="7"/>
  <c r="I101" i="7" s="1"/>
  <c r="M101" i="7" s="1"/>
  <c r="J100" i="7"/>
  <c r="H100" i="7"/>
  <c r="K100" i="7" s="1"/>
  <c r="G100" i="7"/>
  <c r="I100" i="7" s="1"/>
  <c r="M100" i="7" s="1"/>
  <c r="J99" i="7"/>
  <c r="H99" i="7"/>
  <c r="K99" i="7" s="1"/>
  <c r="G99" i="7"/>
  <c r="I99" i="7" s="1"/>
  <c r="M99" i="7" s="1"/>
  <c r="J98" i="7"/>
  <c r="H98" i="7"/>
  <c r="K98" i="7" s="1"/>
  <c r="G98" i="7"/>
  <c r="I98" i="7" s="1"/>
  <c r="M98" i="7" s="1"/>
  <c r="J97" i="7"/>
  <c r="H97" i="7"/>
  <c r="K97" i="7" s="1"/>
  <c r="G97" i="7"/>
  <c r="I97" i="7" s="1"/>
  <c r="M97" i="7" s="1"/>
  <c r="J96" i="7"/>
  <c r="H96" i="7"/>
  <c r="K96" i="7" s="1"/>
  <c r="G96" i="7"/>
  <c r="I96" i="7" s="1"/>
  <c r="M96" i="7" s="1"/>
  <c r="J95" i="7"/>
  <c r="H95" i="7"/>
  <c r="K95" i="7" s="1"/>
  <c r="G95" i="7"/>
  <c r="I95" i="7" s="1"/>
  <c r="M95" i="7" s="1"/>
  <c r="J94" i="7"/>
  <c r="H94" i="7"/>
  <c r="K94" i="7" s="1"/>
  <c r="G94" i="7"/>
  <c r="I94" i="7" s="1"/>
  <c r="M94" i="7" s="1"/>
  <c r="J93" i="7"/>
  <c r="H93" i="7"/>
  <c r="K93" i="7" s="1"/>
  <c r="G93" i="7"/>
  <c r="I93" i="7" s="1"/>
  <c r="M93" i="7" s="1"/>
  <c r="J92" i="7"/>
  <c r="H92" i="7"/>
  <c r="K92" i="7" s="1"/>
  <c r="G92" i="7"/>
  <c r="I92" i="7" s="1"/>
  <c r="M92" i="7" s="1"/>
  <c r="J91" i="7"/>
  <c r="H91" i="7"/>
  <c r="K91" i="7" s="1"/>
  <c r="G91" i="7"/>
  <c r="I91" i="7" s="1"/>
  <c r="M91" i="7" s="1"/>
  <c r="J90" i="7"/>
  <c r="H90" i="7"/>
  <c r="K90" i="7" s="1"/>
  <c r="G90" i="7"/>
  <c r="I90" i="7" s="1"/>
  <c r="M90" i="7" s="1"/>
  <c r="J89" i="7"/>
  <c r="H89" i="7"/>
  <c r="K89" i="7" s="1"/>
  <c r="G89" i="7"/>
  <c r="I89" i="7" s="1"/>
  <c r="M89" i="7" s="1"/>
  <c r="J88" i="7"/>
  <c r="H88" i="7"/>
  <c r="K88" i="7" s="1"/>
  <c r="G88" i="7"/>
  <c r="I88" i="7" s="1"/>
  <c r="M88" i="7" s="1"/>
  <c r="J87" i="7"/>
  <c r="I87" i="7"/>
  <c r="M87" i="7" s="1"/>
  <c r="H87" i="7"/>
  <c r="K87" i="7" s="1"/>
  <c r="J86" i="7"/>
  <c r="H86" i="7"/>
  <c r="K86" i="7" s="1"/>
  <c r="G86" i="7"/>
  <c r="I86" i="7" s="1"/>
  <c r="J85" i="7"/>
  <c r="H85" i="7"/>
  <c r="K85" i="7" s="1"/>
  <c r="G85" i="7"/>
  <c r="I85" i="7" s="1"/>
  <c r="J84" i="7"/>
  <c r="H84" i="7"/>
  <c r="K84" i="7" s="1"/>
  <c r="G84" i="7"/>
  <c r="I84" i="7" s="1"/>
  <c r="J83" i="7"/>
  <c r="H83" i="7"/>
  <c r="K83" i="7" s="1"/>
  <c r="G83" i="7"/>
  <c r="I83" i="7" s="1"/>
  <c r="J82" i="7"/>
  <c r="H82" i="7"/>
  <c r="K82" i="7" s="1"/>
  <c r="G82" i="7"/>
  <c r="I82" i="7" s="1"/>
  <c r="J81" i="7"/>
  <c r="H81" i="7"/>
  <c r="K81" i="7" s="1"/>
  <c r="G81" i="7"/>
  <c r="I81" i="7" s="1"/>
  <c r="J80" i="7"/>
  <c r="H80" i="7"/>
  <c r="K80" i="7" s="1"/>
  <c r="G80" i="7"/>
  <c r="I80" i="7" s="1"/>
  <c r="J79" i="7"/>
  <c r="H79" i="7"/>
  <c r="K79" i="7" s="1"/>
  <c r="G79" i="7"/>
  <c r="I79" i="7" s="1"/>
  <c r="J78" i="7"/>
  <c r="H78" i="7"/>
  <c r="K78" i="7" s="1"/>
  <c r="G78" i="7"/>
  <c r="I78" i="7" s="1"/>
  <c r="J77" i="7"/>
  <c r="H77" i="7"/>
  <c r="K77" i="7" s="1"/>
  <c r="G77" i="7"/>
  <c r="I77" i="7" s="1"/>
  <c r="J76" i="7"/>
  <c r="H76" i="7"/>
  <c r="K76" i="7" s="1"/>
  <c r="G76" i="7"/>
  <c r="I76" i="7" s="1"/>
  <c r="M76" i="7" s="1"/>
  <c r="J75" i="7"/>
  <c r="H75" i="7"/>
  <c r="K75" i="7" s="1"/>
  <c r="G75" i="7"/>
  <c r="I75" i="7" s="1"/>
  <c r="M75" i="7" s="1"/>
  <c r="J74" i="7"/>
  <c r="H74" i="7"/>
  <c r="K74" i="7" s="1"/>
  <c r="G74" i="7"/>
  <c r="I74" i="7" s="1"/>
  <c r="M74" i="7" s="1"/>
  <c r="J73" i="7"/>
  <c r="H73" i="7"/>
  <c r="K73" i="7" s="1"/>
  <c r="G73" i="7"/>
  <c r="I73" i="7" s="1"/>
  <c r="M73" i="7" s="1"/>
  <c r="K72" i="7"/>
  <c r="I72" i="7"/>
  <c r="M72" i="7" s="1"/>
  <c r="J71" i="7"/>
  <c r="H71" i="7"/>
  <c r="K71" i="7" s="1"/>
  <c r="G71" i="7"/>
  <c r="I71" i="7" s="1"/>
  <c r="J70" i="7"/>
  <c r="H70" i="7"/>
  <c r="K70" i="7" s="1"/>
  <c r="G70" i="7"/>
  <c r="I70" i="7" s="1"/>
  <c r="L70" i="7" s="1"/>
  <c r="N70" i="7" s="1"/>
  <c r="J69" i="7"/>
  <c r="H69" i="7"/>
  <c r="K69" i="7" s="1"/>
  <c r="G69" i="7"/>
  <c r="I69" i="7" s="1"/>
  <c r="L69" i="7" s="1"/>
  <c r="N69" i="7" s="1"/>
  <c r="J68" i="7"/>
  <c r="H68" i="7"/>
  <c r="K68" i="7" s="1"/>
  <c r="G68" i="7"/>
  <c r="I68" i="7" s="1"/>
  <c r="L68" i="7" s="1"/>
  <c r="N68" i="7" s="1"/>
  <c r="J67" i="7"/>
  <c r="H67" i="7"/>
  <c r="K67" i="7" s="1"/>
  <c r="G67" i="7"/>
  <c r="I67" i="7" s="1"/>
  <c r="L67" i="7" s="1"/>
  <c r="N67" i="7" s="1"/>
  <c r="J66" i="7"/>
  <c r="H66" i="7"/>
  <c r="K66" i="7" s="1"/>
  <c r="G66" i="7"/>
  <c r="I66" i="7" s="1"/>
  <c r="L66" i="7" s="1"/>
  <c r="N66" i="7" s="1"/>
  <c r="J65" i="7"/>
  <c r="H65" i="7"/>
  <c r="K65" i="7" s="1"/>
  <c r="G65" i="7"/>
  <c r="I65" i="7" s="1"/>
  <c r="L65" i="7" s="1"/>
  <c r="N65" i="7" s="1"/>
  <c r="K64" i="7"/>
  <c r="I64" i="7"/>
  <c r="M64" i="7" s="1"/>
  <c r="J63" i="7"/>
  <c r="H63" i="7"/>
  <c r="K63" i="7" s="1"/>
  <c r="G63" i="7"/>
  <c r="I63" i="7" s="1"/>
  <c r="L63" i="7" s="1"/>
  <c r="N63" i="7" s="1"/>
  <c r="J62" i="7"/>
  <c r="H62" i="7"/>
  <c r="K62" i="7" s="1"/>
  <c r="G62" i="7"/>
  <c r="I62" i="7" s="1"/>
  <c r="L62" i="7" s="1"/>
  <c r="N62" i="7" s="1"/>
  <c r="J61" i="7"/>
  <c r="H61" i="7"/>
  <c r="K61" i="7" s="1"/>
  <c r="G61" i="7"/>
  <c r="I61" i="7" s="1"/>
  <c r="J60" i="7"/>
  <c r="H60" i="7"/>
  <c r="K60" i="7" s="1"/>
  <c r="G60" i="7"/>
  <c r="I60" i="7" s="1"/>
  <c r="J59" i="7"/>
  <c r="H59" i="7"/>
  <c r="K59" i="7" s="1"/>
  <c r="G59" i="7"/>
  <c r="I59" i="7" s="1"/>
  <c r="L59" i="7" s="1"/>
  <c r="N59" i="7" s="1"/>
  <c r="J58" i="7"/>
  <c r="H58" i="7"/>
  <c r="K58" i="7" s="1"/>
  <c r="G58" i="7"/>
  <c r="I58" i="7" s="1"/>
  <c r="L58" i="7" s="1"/>
  <c r="N58" i="7" s="1"/>
  <c r="J57" i="7"/>
  <c r="H57" i="7"/>
  <c r="K57" i="7" s="1"/>
  <c r="G57" i="7"/>
  <c r="I57" i="7" s="1"/>
  <c r="J56" i="7"/>
  <c r="H56" i="7"/>
  <c r="K56" i="7" s="1"/>
  <c r="G56" i="7"/>
  <c r="I56" i="7" s="1"/>
  <c r="J55" i="7"/>
  <c r="H55" i="7"/>
  <c r="K55" i="7" s="1"/>
  <c r="G55" i="7"/>
  <c r="I55" i="7" s="1"/>
  <c r="L55" i="7" s="1"/>
  <c r="N55" i="7" s="1"/>
  <c r="J54" i="7"/>
  <c r="H54" i="7"/>
  <c r="K54" i="7" s="1"/>
  <c r="G54" i="7"/>
  <c r="I54" i="7" s="1"/>
  <c r="L54" i="7" s="1"/>
  <c r="N54" i="7" s="1"/>
  <c r="J53" i="7"/>
  <c r="H53" i="7"/>
  <c r="K53" i="7" s="1"/>
  <c r="G53" i="7"/>
  <c r="I53" i="7" s="1"/>
  <c r="L53" i="7" s="1"/>
  <c r="N53" i="7" s="1"/>
  <c r="J52" i="7"/>
  <c r="H52" i="7"/>
  <c r="K52" i="7" s="1"/>
  <c r="G52" i="7"/>
  <c r="I52" i="7" s="1"/>
  <c r="L52" i="7" s="1"/>
  <c r="N52" i="7" s="1"/>
  <c r="J51" i="7"/>
  <c r="H51" i="7"/>
  <c r="K51" i="7" s="1"/>
  <c r="G51" i="7"/>
  <c r="I51" i="7" s="1"/>
  <c r="L51" i="7" s="1"/>
  <c r="N51" i="7" s="1"/>
  <c r="J50" i="7"/>
  <c r="H50" i="7"/>
  <c r="K50" i="7" s="1"/>
  <c r="G50" i="7"/>
  <c r="I50" i="7" s="1"/>
  <c r="L50" i="7" s="1"/>
  <c r="N50" i="7" s="1"/>
  <c r="J49" i="7"/>
  <c r="H49" i="7"/>
  <c r="K49" i="7" s="1"/>
  <c r="G49" i="7"/>
  <c r="I49" i="7" s="1"/>
  <c r="L49" i="7" s="1"/>
  <c r="N49" i="7" s="1"/>
  <c r="J48" i="7"/>
  <c r="H48" i="7"/>
  <c r="K48" i="7" s="1"/>
  <c r="G48" i="7"/>
  <c r="I48" i="7" s="1"/>
  <c r="L48" i="7" s="1"/>
  <c r="N48" i="7" s="1"/>
  <c r="J47" i="7"/>
  <c r="H47" i="7"/>
  <c r="K47" i="7" s="1"/>
  <c r="G47" i="7"/>
  <c r="I47" i="7" s="1"/>
  <c r="L47" i="7" s="1"/>
  <c r="N47" i="7" s="1"/>
  <c r="K46" i="7"/>
  <c r="J46" i="7"/>
  <c r="G46" i="7"/>
  <c r="I46" i="7" s="1"/>
  <c r="L46" i="7" s="1"/>
  <c r="N46" i="7" s="1"/>
  <c r="J45" i="7"/>
  <c r="H45" i="7"/>
  <c r="K45" i="7" s="1"/>
  <c r="G45" i="7"/>
  <c r="I45" i="7" s="1"/>
  <c r="L45" i="7" s="1"/>
  <c r="N45" i="7" s="1"/>
  <c r="J44" i="7"/>
  <c r="H44" i="7"/>
  <c r="K44" i="7" s="1"/>
  <c r="G44" i="7"/>
  <c r="I44" i="7" s="1"/>
  <c r="J43" i="7"/>
  <c r="H43" i="7"/>
  <c r="K43" i="7" s="1"/>
  <c r="G43" i="7"/>
  <c r="I43" i="7" s="1"/>
  <c r="L43" i="7" s="1"/>
  <c r="N43" i="7" s="1"/>
  <c r="J42" i="7"/>
  <c r="H42" i="7"/>
  <c r="K42" i="7" s="1"/>
  <c r="G42" i="7"/>
  <c r="I42" i="7" s="1"/>
  <c r="J41" i="7"/>
  <c r="H41" i="7"/>
  <c r="K41" i="7" s="1"/>
  <c r="G41" i="7"/>
  <c r="I41" i="7" s="1"/>
  <c r="L41" i="7" s="1"/>
  <c r="N41" i="7" s="1"/>
  <c r="J40" i="7"/>
  <c r="H40" i="7"/>
  <c r="K40" i="7" s="1"/>
  <c r="G40" i="7"/>
  <c r="I40" i="7" s="1"/>
  <c r="J39" i="7"/>
  <c r="H39" i="7"/>
  <c r="K39" i="7" s="1"/>
  <c r="G39" i="7"/>
  <c r="I39" i="7" s="1"/>
  <c r="L39" i="7" s="1"/>
  <c r="N39" i="7" s="1"/>
  <c r="K38" i="7"/>
  <c r="J38" i="7"/>
  <c r="I38" i="7"/>
  <c r="M38" i="7" s="1"/>
  <c r="J37" i="7"/>
  <c r="H37" i="7"/>
  <c r="K37" i="7" s="1"/>
  <c r="G37" i="7"/>
  <c r="I37" i="7" s="1"/>
  <c r="J36" i="7"/>
  <c r="H36" i="7"/>
  <c r="K36" i="7" s="1"/>
  <c r="G36" i="7"/>
  <c r="I36" i="7" s="1"/>
  <c r="L36" i="7" s="1"/>
  <c r="N36" i="7" s="1"/>
  <c r="J35" i="7"/>
  <c r="H35" i="7"/>
  <c r="K35" i="7" s="1"/>
  <c r="G35" i="7"/>
  <c r="I35" i="7" s="1"/>
  <c r="J34" i="7"/>
  <c r="H34" i="7"/>
  <c r="K34" i="7" s="1"/>
  <c r="G34" i="7"/>
  <c r="I34" i="7" s="1"/>
  <c r="L34" i="7" s="1"/>
  <c r="N34" i="7" s="1"/>
  <c r="J33" i="7"/>
  <c r="H33" i="7"/>
  <c r="K33" i="7" s="1"/>
  <c r="G33" i="7"/>
  <c r="I33" i="7" s="1"/>
  <c r="J32" i="7"/>
  <c r="H32" i="7"/>
  <c r="K32" i="7" s="1"/>
  <c r="G32" i="7"/>
  <c r="I32" i="7" s="1"/>
  <c r="L32" i="7" s="1"/>
  <c r="N32" i="7" s="1"/>
  <c r="J31" i="7"/>
  <c r="H31" i="7"/>
  <c r="K31" i="7" s="1"/>
  <c r="G31" i="7"/>
  <c r="I31" i="7" s="1"/>
  <c r="J30" i="7"/>
  <c r="H30" i="7"/>
  <c r="K30" i="7" s="1"/>
  <c r="G30" i="7"/>
  <c r="I30" i="7" s="1"/>
  <c r="L30" i="7" s="1"/>
  <c r="N30" i="7" s="1"/>
  <c r="J29" i="7"/>
  <c r="H29" i="7"/>
  <c r="K29" i="7" s="1"/>
  <c r="G29" i="7"/>
  <c r="I29" i="7" s="1"/>
  <c r="J28" i="7"/>
  <c r="H28" i="7"/>
  <c r="K28" i="7" s="1"/>
  <c r="G28" i="7"/>
  <c r="I28" i="7" s="1"/>
  <c r="L28" i="7" s="1"/>
  <c r="N28" i="7" s="1"/>
  <c r="J27" i="7"/>
  <c r="H27" i="7"/>
  <c r="K27" i="7" s="1"/>
  <c r="G27" i="7"/>
  <c r="I27" i="7" s="1"/>
  <c r="J26" i="7"/>
  <c r="H26" i="7"/>
  <c r="K26" i="7" s="1"/>
  <c r="G26" i="7"/>
  <c r="I26" i="7" s="1"/>
  <c r="L26" i="7" s="1"/>
  <c r="N26" i="7" s="1"/>
  <c r="J25" i="7"/>
  <c r="H25" i="7"/>
  <c r="K25" i="7" s="1"/>
  <c r="G25" i="7"/>
  <c r="I25" i="7" s="1"/>
  <c r="K24" i="7"/>
  <c r="J24" i="7"/>
  <c r="I24" i="7"/>
  <c r="M24" i="7" s="1"/>
  <c r="J23" i="7"/>
  <c r="H23" i="7"/>
  <c r="K23" i="7" s="1"/>
  <c r="G23" i="7"/>
  <c r="I23" i="7" s="1"/>
  <c r="J22" i="7"/>
  <c r="H22" i="7"/>
  <c r="K22" i="7" s="1"/>
  <c r="G22" i="7"/>
  <c r="I22" i="7" s="1"/>
  <c r="J21" i="7"/>
  <c r="H21" i="7"/>
  <c r="K21" i="7" s="1"/>
  <c r="G21" i="7"/>
  <c r="I21" i="7" s="1"/>
  <c r="J20" i="7"/>
  <c r="H20" i="7"/>
  <c r="K20" i="7" s="1"/>
  <c r="G20" i="7"/>
  <c r="I20" i="7" s="1"/>
  <c r="J19" i="7"/>
  <c r="H19" i="7"/>
  <c r="K19" i="7" s="1"/>
  <c r="G19" i="7"/>
  <c r="I19" i="7" s="1"/>
  <c r="J18" i="7"/>
  <c r="H18" i="7"/>
  <c r="K18" i="7" s="1"/>
  <c r="G18" i="7"/>
  <c r="I18" i="7" s="1"/>
  <c r="J17" i="7"/>
  <c r="H17" i="7"/>
  <c r="K17" i="7" s="1"/>
  <c r="G17" i="7"/>
  <c r="I17" i="7" s="1"/>
  <c r="J16" i="7"/>
  <c r="H16" i="7"/>
  <c r="K16" i="7" s="1"/>
  <c r="G16" i="7"/>
  <c r="I16" i="7" s="1"/>
  <c r="J15" i="7"/>
  <c r="H15" i="7"/>
  <c r="K15" i="7" s="1"/>
  <c r="G15" i="7"/>
  <c r="I15" i="7" s="1"/>
  <c r="J14" i="7"/>
  <c r="H14" i="7"/>
  <c r="K14" i="7" s="1"/>
  <c r="G14" i="7"/>
  <c r="I14" i="7" s="1"/>
  <c r="J13" i="7"/>
  <c r="H13" i="7"/>
  <c r="K13" i="7" s="1"/>
  <c r="G13" i="7"/>
  <c r="I13" i="7" s="1"/>
  <c r="J12" i="7"/>
  <c r="H12" i="7"/>
  <c r="K12" i="7" s="1"/>
  <c r="G12" i="7"/>
  <c r="I12" i="7" s="1"/>
  <c r="J11" i="7"/>
  <c r="H11" i="7"/>
  <c r="K11" i="7" s="1"/>
  <c r="G11" i="7"/>
  <c r="I11" i="7" s="1"/>
  <c r="J10" i="7"/>
  <c r="H10" i="7"/>
  <c r="K10" i="7" s="1"/>
  <c r="G10" i="7"/>
  <c r="I10" i="7" s="1"/>
  <c r="J9" i="7"/>
  <c r="H9" i="7"/>
  <c r="K9" i="7" s="1"/>
  <c r="G9" i="7"/>
  <c r="I9" i="7" s="1"/>
  <c r="K8" i="7"/>
  <c r="J8" i="7"/>
  <c r="I8" i="7"/>
  <c r="M8" i="7" s="1"/>
  <c r="J7" i="7"/>
  <c r="H7" i="7"/>
  <c r="K7" i="7" s="1"/>
  <c r="G7" i="7"/>
  <c r="I7" i="7" s="1"/>
  <c r="J6" i="7"/>
  <c r="H6" i="7"/>
  <c r="K6" i="7" s="1"/>
  <c r="G6" i="7"/>
  <c r="I6" i="7" s="1"/>
  <c r="M6" i="7" s="1"/>
  <c r="J5" i="7"/>
  <c r="H5" i="7"/>
  <c r="K5" i="7" s="1"/>
  <c r="G5" i="7"/>
  <c r="I5" i="7" s="1"/>
  <c r="J4" i="7"/>
  <c r="H4" i="7"/>
  <c r="K4" i="7" s="1"/>
  <c r="G4" i="7"/>
  <c r="I4" i="7" s="1"/>
  <c r="M4" i="7" s="1"/>
  <c r="J3" i="7"/>
  <c r="H3" i="7"/>
  <c r="K3" i="7" s="1"/>
  <c r="G3" i="7"/>
  <c r="I3" i="7" s="1"/>
  <c r="J2" i="7"/>
  <c r="H2" i="7"/>
  <c r="G2" i="7"/>
  <c r="I2" i="7" s="1"/>
  <c r="L2" i="7" s="1"/>
  <c r="N2" i="7" s="1"/>
  <c r="L72" i="7" l="1"/>
  <c r="N72" i="7" s="1"/>
  <c r="L113" i="7"/>
  <c r="N113" i="7" s="1"/>
  <c r="M113" i="7"/>
  <c r="H192" i="7"/>
  <c r="L60" i="7"/>
  <c r="N60" i="7" s="1"/>
  <c r="M60" i="7"/>
  <c r="M7" i="7"/>
  <c r="L7" i="7"/>
  <c r="N7" i="7" s="1"/>
  <c r="L40" i="7"/>
  <c r="N40" i="7" s="1"/>
  <c r="M40" i="7"/>
  <c r="L115" i="7"/>
  <c r="N115" i="7" s="1"/>
  <c r="M115" i="7"/>
  <c r="M142" i="7"/>
  <c r="L142" i="7"/>
  <c r="N142" i="7" s="1"/>
  <c r="M150" i="7"/>
  <c r="L150" i="7"/>
  <c r="N150" i="7" s="1"/>
  <c r="L42" i="7"/>
  <c r="N42" i="7" s="1"/>
  <c r="M42" i="7"/>
  <c r="L56" i="7"/>
  <c r="N56" i="7" s="1"/>
  <c r="M56" i="7"/>
  <c r="L57" i="7"/>
  <c r="N57" i="7" s="1"/>
  <c r="M57" i="7"/>
  <c r="M136" i="7"/>
  <c r="L136" i="7"/>
  <c r="N136" i="7" s="1"/>
  <c r="M144" i="7"/>
  <c r="L144" i="7"/>
  <c r="N144" i="7" s="1"/>
  <c r="M154" i="7"/>
  <c r="L154" i="7"/>
  <c r="N154" i="7" s="1"/>
  <c r="M168" i="7"/>
  <c r="L168" i="7"/>
  <c r="N168" i="7" s="1"/>
  <c r="M170" i="7"/>
  <c r="L170" i="7"/>
  <c r="N170" i="7" s="1"/>
  <c r="M181" i="7"/>
  <c r="L181" i="7"/>
  <c r="N181" i="7" s="1"/>
  <c r="M5" i="7"/>
  <c r="L5" i="7"/>
  <c r="N5" i="7" s="1"/>
  <c r="L71" i="7"/>
  <c r="N71" i="7" s="1"/>
  <c r="M71" i="7"/>
  <c r="M25" i="7"/>
  <c r="L25" i="7"/>
  <c r="N25" i="7" s="1"/>
  <c r="M3" i="7"/>
  <c r="L3" i="7"/>
  <c r="N3" i="7" s="1"/>
  <c r="L44" i="7"/>
  <c r="N44" i="7" s="1"/>
  <c r="M44" i="7"/>
  <c r="M158" i="7"/>
  <c r="L158" i="7"/>
  <c r="N158" i="7" s="1"/>
  <c r="L61" i="7"/>
  <c r="N61" i="7" s="1"/>
  <c r="M61" i="7"/>
  <c r="M162" i="7"/>
  <c r="L162" i="7"/>
  <c r="N162" i="7" s="1"/>
  <c r="L151" i="7"/>
  <c r="N151" i="7" s="1"/>
  <c r="L8" i="7"/>
  <c r="N8" i="7" s="1"/>
  <c r="M39" i="7"/>
  <c r="O39" i="7" s="1"/>
  <c r="M41" i="7"/>
  <c r="O41" i="7" s="1"/>
  <c r="M43" i="7"/>
  <c r="O43" i="7" s="1"/>
  <c r="M45" i="7"/>
  <c r="O45" i="7" s="1"/>
  <c r="M55" i="7"/>
  <c r="O55" i="7" s="1"/>
  <c r="M59" i="7"/>
  <c r="O59" i="7" s="1"/>
  <c r="M63" i="7"/>
  <c r="O63" i="7" s="1"/>
  <c r="M69" i="7"/>
  <c r="O69" i="7" s="1"/>
  <c r="L120" i="7"/>
  <c r="N120" i="7" s="1"/>
  <c r="L140" i="7"/>
  <c r="N140" i="7" s="1"/>
  <c r="L148" i="7"/>
  <c r="N148" i="7" s="1"/>
  <c r="L166" i="7"/>
  <c r="N166" i="7" s="1"/>
  <c r="O168" i="7"/>
  <c r="L180" i="7"/>
  <c r="N180" i="7" s="1"/>
  <c r="L182" i="7"/>
  <c r="N182" i="7" s="1"/>
  <c r="L4" i="7"/>
  <c r="N4" i="7" s="1"/>
  <c r="L6" i="7"/>
  <c r="N6" i="7" s="1"/>
  <c r="L24" i="7"/>
  <c r="N24" i="7" s="1"/>
  <c r="M54" i="7"/>
  <c r="O54" i="7" s="1"/>
  <c r="M58" i="7"/>
  <c r="O58" i="7" s="1"/>
  <c r="M62" i="7"/>
  <c r="L64" i="7"/>
  <c r="N64" i="7" s="1"/>
  <c r="L74" i="7"/>
  <c r="N74" i="7" s="1"/>
  <c r="L138" i="7"/>
  <c r="N138" i="7" s="1"/>
  <c r="L146" i="7"/>
  <c r="N146" i="7" s="1"/>
  <c r="L152" i="7"/>
  <c r="N152" i="7" s="1"/>
  <c r="L156" i="7"/>
  <c r="N156" i="7" s="1"/>
  <c r="L160" i="7"/>
  <c r="N160" i="7" s="1"/>
  <c r="L164" i="7"/>
  <c r="N164" i="7" s="1"/>
  <c r="L76" i="7"/>
  <c r="N76" i="7" s="1"/>
  <c r="L147" i="7"/>
  <c r="N147" i="7" s="1"/>
  <c r="M12" i="7"/>
  <c r="L12" i="7"/>
  <c r="N12" i="7" s="1"/>
  <c r="M16" i="7"/>
  <c r="L16" i="7"/>
  <c r="N16" i="7" s="1"/>
  <c r="L29" i="7"/>
  <c r="N29" i="7" s="1"/>
  <c r="M29" i="7"/>
  <c r="M9" i="7"/>
  <c r="L9" i="7"/>
  <c r="N9" i="7" s="1"/>
  <c r="M13" i="7"/>
  <c r="L13" i="7"/>
  <c r="N13" i="7" s="1"/>
  <c r="M17" i="7"/>
  <c r="L17" i="7"/>
  <c r="N17" i="7" s="1"/>
  <c r="M21" i="7"/>
  <c r="L21" i="7"/>
  <c r="N21" i="7" s="1"/>
  <c r="L27" i="7"/>
  <c r="N27" i="7" s="1"/>
  <c r="M27" i="7"/>
  <c r="M18" i="7"/>
  <c r="L18" i="7"/>
  <c r="N18" i="7" s="1"/>
  <c r="L35" i="7"/>
  <c r="N35" i="7" s="1"/>
  <c r="M35" i="7"/>
  <c r="M10" i="7"/>
  <c r="L10" i="7"/>
  <c r="N10" i="7" s="1"/>
  <c r="M14" i="7"/>
  <c r="L14" i="7"/>
  <c r="N14" i="7" s="1"/>
  <c r="M22" i="7"/>
  <c r="L22" i="7"/>
  <c r="N22" i="7" s="1"/>
  <c r="M11" i="7"/>
  <c r="L11" i="7"/>
  <c r="N11" i="7" s="1"/>
  <c r="M15" i="7"/>
  <c r="L15" i="7"/>
  <c r="N15" i="7" s="1"/>
  <c r="M19" i="7"/>
  <c r="L19" i="7"/>
  <c r="N19" i="7" s="1"/>
  <c r="M23" i="7"/>
  <c r="L23" i="7"/>
  <c r="N23" i="7" s="1"/>
  <c r="L31" i="7"/>
  <c r="N31" i="7" s="1"/>
  <c r="M31" i="7"/>
  <c r="L33" i="7"/>
  <c r="N33" i="7" s="1"/>
  <c r="M33" i="7"/>
  <c r="M20" i="7"/>
  <c r="L20" i="7"/>
  <c r="N20" i="7" s="1"/>
  <c r="J192" i="7"/>
  <c r="O62" i="7"/>
  <c r="M65" i="7"/>
  <c r="O65" i="7" s="1"/>
  <c r="M66" i="7"/>
  <c r="M67" i="7"/>
  <c r="O67" i="7" s="1"/>
  <c r="O72" i="7"/>
  <c r="L73" i="7"/>
  <c r="N73" i="7" s="1"/>
  <c r="L75" i="7"/>
  <c r="N75" i="7" s="1"/>
  <c r="L107" i="7"/>
  <c r="N107" i="7" s="1"/>
  <c r="M107" i="7"/>
  <c r="L111" i="7"/>
  <c r="N111" i="7" s="1"/>
  <c r="M111" i="7"/>
  <c r="G192" i="7"/>
  <c r="K2" i="7"/>
  <c r="K192" i="7" s="1"/>
  <c r="M26" i="7"/>
  <c r="O26" i="7" s="1"/>
  <c r="M28" i="7"/>
  <c r="O28" i="7" s="1"/>
  <c r="M30" i="7"/>
  <c r="O30" i="7" s="1"/>
  <c r="M32" i="7"/>
  <c r="O32" i="7" s="1"/>
  <c r="M34" i="7"/>
  <c r="O34" i="7" s="1"/>
  <c r="M36" i="7"/>
  <c r="O36" i="7" s="1"/>
  <c r="L38" i="7"/>
  <c r="N38" i="7" s="1"/>
  <c r="M46" i="7"/>
  <c r="O46" i="7" s="1"/>
  <c r="M47" i="7"/>
  <c r="O47" i="7" s="1"/>
  <c r="M48" i="7"/>
  <c r="O48" i="7" s="1"/>
  <c r="M49" i="7"/>
  <c r="O49" i="7" s="1"/>
  <c r="M50" i="7"/>
  <c r="O50" i="7" s="1"/>
  <c r="M51" i="7"/>
  <c r="O51" i="7" s="1"/>
  <c r="M52" i="7"/>
  <c r="O52" i="7" s="1"/>
  <c r="M53" i="7"/>
  <c r="O53" i="7" s="1"/>
  <c r="M77" i="7"/>
  <c r="L77" i="7"/>
  <c r="N77" i="7" s="1"/>
  <c r="M78" i="7"/>
  <c r="L78" i="7"/>
  <c r="N78" i="7" s="1"/>
  <c r="M79" i="7"/>
  <c r="L79" i="7"/>
  <c r="N79" i="7" s="1"/>
  <c r="M80" i="7"/>
  <c r="L80" i="7"/>
  <c r="N80" i="7" s="1"/>
  <c r="M81" i="7"/>
  <c r="L81" i="7"/>
  <c r="N81" i="7" s="1"/>
  <c r="M82" i="7"/>
  <c r="L82" i="7"/>
  <c r="N82" i="7" s="1"/>
  <c r="M83" i="7"/>
  <c r="L83" i="7"/>
  <c r="N83" i="7" s="1"/>
  <c r="M84" i="7"/>
  <c r="L84" i="7"/>
  <c r="N84" i="7" s="1"/>
  <c r="M85" i="7"/>
  <c r="L85" i="7"/>
  <c r="N85" i="7" s="1"/>
  <c r="M86" i="7"/>
  <c r="L86" i="7"/>
  <c r="N86" i="7" s="1"/>
  <c r="L104" i="7"/>
  <c r="N104" i="7" s="1"/>
  <c r="M104" i="7"/>
  <c r="L108" i="7"/>
  <c r="N108" i="7" s="1"/>
  <c r="M108" i="7"/>
  <c r="L112" i="7"/>
  <c r="N112" i="7" s="1"/>
  <c r="M112" i="7"/>
  <c r="L37" i="7"/>
  <c r="M37" i="7"/>
  <c r="O66" i="7"/>
  <c r="L109" i="7"/>
  <c r="N109" i="7" s="1"/>
  <c r="M109" i="7"/>
  <c r="I192" i="7"/>
  <c r="M2" i="7"/>
  <c r="M68" i="7"/>
  <c r="O68" i="7" s="1"/>
  <c r="M70" i="7"/>
  <c r="O70" i="7" s="1"/>
  <c r="L102" i="7"/>
  <c r="N102" i="7" s="1"/>
  <c r="M102" i="7"/>
  <c r="L106" i="7"/>
  <c r="N106" i="7" s="1"/>
  <c r="M106" i="7"/>
  <c r="L110" i="7"/>
  <c r="N110" i="7" s="1"/>
  <c r="M110" i="7"/>
  <c r="L87" i="7"/>
  <c r="N87" i="7" s="1"/>
  <c r="L88" i="7"/>
  <c r="N88" i="7" s="1"/>
  <c r="L89" i="7"/>
  <c r="N89" i="7" s="1"/>
  <c r="L90" i="7"/>
  <c r="N90" i="7" s="1"/>
  <c r="L91" i="7"/>
  <c r="N91" i="7" s="1"/>
  <c r="L92" i="7"/>
  <c r="N92" i="7" s="1"/>
  <c r="L93" i="7"/>
  <c r="N93" i="7" s="1"/>
  <c r="L94" i="7"/>
  <c r="N94" i="7" s="1"/>
  <c r="L95" i="7"/>
  <c r="N95" i="7" s="1"/>
  <c r="L96" i="7"/>
  <c r="N96" i="7" s="1"/>
  <c r="L97" i="7"/>
  <c r="N97" i="7" s="1"/>
  <c r="L98" i="7"/>
  <c r="N98" i="7" s="1"/>
  <c r="L99" i="7"/>
  <c r="N99" i="7" s="1"/>
  <c r="L100" i="7"/>
  <c r="N100" i="7" s="1"/>
  <c r="L101" i="7"/>
  <c r="N101" i="7" s="1"/>
  <c r="L103" i="7"/>
  <c r="N103" i="7" s="1"/>
  <c r="L105" i="7"/>
  <c r="N105" i="7" s="1"/>
  <c r="M114" i="7"/>
  <c r="O114" i="7" s="1"/>
  <c r="L121" i="7"/>
  <c r="N121" i="7" s="1"/>
  <c r="M121" i="7"/>
  <c r="L122" i="7"/>
  <c r="N122" i="7" s="1"/>
  <c r="M122" i="7"/>
  <c r="L123" i="7"/>
  <c r="N123" i="7" s="1"/>
  <c r="M123" i="7"/>
  <c r="L124" i="7"/>
  <c r="N124" i="7" s="1"/>
  <c r="M124" i="7"/>
  <c r="L125" i="7"/>
  <c r="N125" i="7" s="1"/>
  <c r="M125" i="7"/>
  <c r="L126" i="7"/>
  <c r="N126" i="7" s="1"/>
  <c r="M126" i="7"/>
  <c r="L127" i="7"/>
  <c r="N127" i="7" s="1"/>
  <c r="M127" i="7"/>
  <c r="L128" i="7"/>
  <c r="N128" i="7" s="1"/>
  <c r="M128" i="7"/>
  <c r="L129" i="7"/>
  <c r="N129" i="7" s="1"/>
  <c r="M129" i="7"/>
  <c r="L130" i="7"/>
  <c r="N130" i="7" s="1"/>
  <c r="M130" i="7"/>
  <c r="L131" i="7"/>
  <c r="N131" i="7" s="1"/>
  <c r="M131" i="7"/>
  <c r="L132" i="7"/>
  <c r="N132" i="7" s="1"/>
  <c r="M132" i="7"/>
  <c r="L133" i="7"/>
  <c r="N133" i="7" s="1"/>
  <c r="M133" i="7"/>
  <c r="L134" i="7"/>
  <c r="N134" i="7" s="1"/>
  <c r="M134" i="7"/>
  <c r="L135" i="7"/>
  <c r="N135" i="7" s="1"/>
  <c r="M135" i="7"/>
  <c r="M137" i="7"/>
  <c r="O137" i="7" s="1"/>
  <c r="M139" i="7"/>
  <c r="O139" i="7" s="1"/>
  <c r="M141" i="7"/>
  <c r="O141" i="7" s="1"/>
  <c r="M143" i="7"/>
  <c r="O143" i="7" s="1"/>
  <c r="O144" i="7"/>
  <c r="M145" i="7"/>
  <c r="O145" i="7" s="1"/>
  <c r="L149" i="7"/>
  <c r="L159" i="7"/>
  <c r="N159" i="7" s="1"/>
  <c r="M159" i="7"/>
  <c r="L165" i="7"/>
  <c r="M165" i="7"/>
  <c r="L174" i="7"/>
  <c r="N174" i="7" s="1"/>
  <c r="M174" i="7"/>
  <c r="L116" i="7"/>
  <c r="N116" i="7" s="1"/>
  <c r="L117" i="7"/>
  <c r="N117" i="7" s="1"/>
  <c r="L118" i="7"/>
  <c r="N118" i="7" s="1"/>
  <c r="L119" i="7"/>
  <c r="N119" i="7" s="1"/>
  <c r="L157" i="7"/>
  <c r="N157" i="7" s="1"/>
  <c r="M157" i="7"/>
  <c r="L171" i="7"/>
  <c r="M171" i="7"/>
  <c r="L175" i="7"/>
  <c r="N175" i="7" s="1"/>
  <c r="M175" i="7"/>
  <c r="L155" i="7"/>
  <c r="N155" i="7" s="1"/>
  <c r="M155" i="7"/>
  <c r="L163" i="7"/>
  <c r="N163" i="7" s="1"/>
  <c r="M163" i="7"/>
  <c r="L169" i="7"/>
  <c r="M169" i="7"/>
  <c r="L153" i="7"/>
  <c r="M153" i="7"/>
  <c r="L161" i="7"/>
  <c r="M161" i="7"/>
  <c r="L167" i="7"/>
  <c r="M167" i="7"/>
  <c r="L173" i="7"/>
  <c r="N173" i="7" s="1"/>
  <c r="M173" i="7"/>
  <c r="L178" i="7"/>
  <c r="N178" i="7" s="1"/>
  <c r="M178" i="7"/>
  <c r="L184" i="7"/>
  <c r="N184" i="7" s="1"/>
  <c r="M184" i="7"/>
  <c r="M185" i="7"/>
  <c r="L185" i="7"/>
  <c r="N185" i="7" s="1"/>
  <c r="M186" i="7"/>
  <c r="L186" i="7"/>
  <c r="N186" i="7" s="1"/>
  <c r="L172" i="7"/>
  <c r="N172" i="7" s="1"/>
  <c r="L179" i="7"/>
  <c r="N179" i="7" s="1"/>
  <c r="M179" i="7"/>
  <c r="M189" i="7"/>
  <c r="L189" i="7"/>
  <c r="N189" i="7" s="1"/>
  <c r="L176" i="7"/>
  <c r="N176" i="7" s="1"/>
  <c r="M176" i="7"/>
  <c r="L177" i="7"/>
  <c r="N177" i="7" s="1"/>
  <c r="M177" i="7"/>
  <c r="L183" i="7"/>
  <c r="N183" i="7" s="1"/>
  <c r="L187" i="7"/>
  <c r="N187" i="7" s="1"/>
  <c r="L190" i="7"/>
  <c r="N190" i="7" s="1"/>
  <c r="L188" i="7"/>
  <c r="N188" i="7" s="1"/>
  <c r="O170" i="7" l="1"/>
  <c r="O136" i="7"/>
  <c r="O71" i="7"/>
  <c r="O156" i="7"/>
  <c r="O73" i="7"/>
  <c r="O190" i="7"/>
  <c r="O182" i="7"/>
  <c r="O74" i="7"/>
  <c r="O140" i="7"/>
  <c r="O135" i="7"/>
  <c r="O133" i="7"/>
  <c r="O120" i="7"/>
  <c r="O40" i="7"/>
  <c r="O185" i="7"/>
  <c r="O42" i="7"/>
  <c r="O60" i="7"/>
  <c r="O142" i="7"/>
  <c r="O138" i="7"/>
  <c r="O113" i="7"/>
  <c r="O112" i="7"/>
  <c r="O44" i="7"/>
  <c r="O56" i="7"/>
  <c r="O115" i="7"/>
  <c r="O8" i="7"/>
  <c r="O172" i="7"/>
  <c r="O174" i="7"/>
  <c r="O111" i="7"/>
  <c r="O14" i="7"/>
  <c r="O164" i="7"/>
  <c r="O21" i="7"/>
  <c r="O13" i="7"/>
  <c r="O180" i="7"/>
  <c r="O102" i="7"/>
  <c r="O17" i="7"/>
  <c r="O151" i="7"/>
  <c r="O154" i="7"/>
  <c r="O160" i="7"/>
  <c r="O7" i="7"/>
  <c r="O29" i="7"/>
  <c r="O25" i="7"/>
  <c r="O146" i="7"/>
  <c r="O150" i="7"/>
  <c r="O5" i="7"/>
  <c r="O24" i="7"/>
  <c r="O179" i="7"/>
  <c r="O186" i="7"/>
  <c r="O181" i="7"/>
  <c r="O166" i="7"/>
  <c r="O159" i="7"/>
  <c r="O117" i="7"/>
  <c r="O107" i="7"/>
  <c r="O82" i="7"/>
  <c r="O76" i="7"/>
  <c r="O61" i="7"/>
  <c r="O57" i="7"/>
  <c r="O18" i="7"/>
  <c r="O148" i="7"/>
  <c r="O162" i="7"/>
  <c r="O147" i="7"/>
  <c r="O64" i="7"/>
  <c r="O177" i="7"/>
  <c r="O184" i="7"/>
  <c r="O173" i="7"/>
  <c r="O163" i="7"/>
  <c r="O97" i="7"/>
  <c r="O78" i="7"/>
  <c r="O109" i="7"/>
  <c r="O27" i="7"/>
  <c r="O9" i="7"/>
  <c r="O3" i="7"/>
  <c r="O158" i="7"/>
  <c r="O6" i="7"/>
  <c r="O93" i="7"/>
  <c r="O4" i="7"/>
  <c r="O86" i="7"/>
  <c r="O84" i="7"/>
  <c r="O80" i="7"/>
  <c r="O152" i="7"/>
  <c r="O187" i="7"/>
  <c r="O189" i="7"/>
  <c r="N161" i="7"/>
  <c r="O161" i="7" s="1"/>
  <c r="N153" i="7"/>
  <c r="O153" i="7" s="1"/>
  <c r="O175" i="7"/>
  <c r="O119" i="7"/>
  <c r="O131" i="7"/>
  <c r="O129" i="7"/>
  <c r="O125" i="7"/>
  <c r="O121" i="7"/>
  <c r="O99" i="7"/>
  <c r="O106" i="7"/>
  <c r="O88" i="7"/>
  <c r="O83" i="7"/>
  <c r="O79" i="7"/>
  <c r="O95" i="7"/>
  <c r="O108" i="7"/>
  <c r="O100" i="7"/>
  <c r="O38" i="7"/>
  <c r="O11" i="7"/>
  <c r="O22" i="7"/>
  <c r="O176" i="7"/>
  <c r="N165" i="7"/>
  <c r="O165" i="7" s="1"/>
  <c r="N149" i="7"/>
  <c r="O149" i="7" s="1"/>
  <c r="O155" i="7"/>
  <c r="O134" i="7"/>
  <c r="O130" i="7"/>
  <c r="O128" i="7"/>
  <c r="O124" i="7"/>
  <c r="O105" i="7"/>
  <c r="O110" i="7"/>
  <c r="N37" i="7"/>
  <c r="N192" i="7" s="1"/>
  <c r="O91" i="7"/>
  <c r="O98" i="7"/>
  <c r="O20" i="7"/>
  <c r="O33" i="7"/>
  <c r="O15" i="7"/>
  <c r="O183" i="7"/>
  <c r="N171" i="7"/>
  <c r="O171" i="7" s="1"/>
  <c r="O157" i="7"/>
  <c r="O118" i="7"/>
  <c r="O127" i="7"/>
  <c r="O123" i="7"/>
  <c r="O96" i="7"/>
  <c r="O85" i="7"/>
  <c r="O81" i="7"/>
  <c r="O77" i="7"/>
  <c r="L192" i="7"/>
  <c r="O103" i="7"/>
  <c r="O87" i="7"/>
  <c r="O94" i="7"/>
  <c r="O31" i="7"/>
  <c r="O19" i="7"/>
  <c r="O10" i="7"/>
  <c r="O16" i="7"/>
  <c r="O188" i="7"/>
  <c r="O178" i="7"/>
  <c r="N167" i="7"/>
  <c r="O167" i="7" s="1"/>
  <c r="N169" i="7"/>
  <c r="O169" i="7" s="1"/>
  <c r="O132" i="7"/>
  <c r="O116" i="7"/>
  <c r="O126" i="7"/>
  <c r="O122" i="7"/>
  <c r="O89" i="7"/>
  <c r="M192" i="7"/>
  <c r="O92" i="7"/>
  <c r="O75" i="7"/>
  <c r="O101" i="7"/>
  <c r="O2" i="7"/>
  <c r="O104" i="7"/>
  <c r="O90" i="7"/>
  <c r="O23" i="7"/>
  <c r="O35" i="7"/>
  <c r="O12" i="7"/>
  <c r="N176" i="4"/>
  <c r="H176" i="4"/>
  <c r="G176" i="4"/>
  <c r="N175" i="4"/>
  <c r="H175" i="4"/>
  <c r="G175" i="4"/>
  <c r="N174" i="4"/>
  <c r="H174" i="4"/>
  <c r="G174" i="4"/>
  <c r="N173" i="4"/>
  <c r="H173" i="4"/>
  <c r="G173" i="4"/>
  <c r="N172" i="4"/>
  <c r="H172" i="4"/>
  <c r="G172" i="4"/>
  <c r="N171" i="4"/>
  <c r="H171" i="4"/>
  <c r="G171" i="4"/>
  <c r="N170" i="4"/>
  <c r="H170" i="4"/>
  <c r="G170" i="4"/>
  <c r="N169" i="4"/>
  <c r="H169" i="4"/>
  <c r="G169" i="4"/>
  <c r="N168" i="4"/>
  <c r="H168" i="4"/>
  <c r="G168" i="4"/>
  <c r="N167" i="4"/>
  <c r="H167" i="4"/>
  <c r="G167" i="4"/>
  <c r="N166" i="4"/>
  <c r="H166" i="4"/>
  <c r="G166" i="4"/>
  <c r="N165" i="4"/>
  <c r="H165" i="4"/>
  <c r="G165" i="4"/>
  <c r="N164" i="4"/>
  <c r="H164" i="4"/>
  <c r="G164" i="4"/>
  <c r="N163" i="4"/>
  <c r="H163" i="4"/>
  <c r="G163" i="4"/>
  <c r="N162" i="4"/>
  <c r="H162" i="4"/>
  <c r="G162" i="4"/>
  <c r="N161" i="4"/>
  <c r="H161" i="4"/>
  <c r="G161" i="4"/>
  <c r="N160" i="4"/>
  <c r="H160" i="4"/>
  <c r="G160" i="4"/>
  <c r="N159" i="4"/>
  <c r="H159" i="4"/>
  <c r="G159" i="4"/>
  <c r="N158" i="4"/>
  <c r="H158" i="4"/>
  <c r="G158" i="4"/>
  <c r="N157" i="4"/>
  <c r="H157" i="4"/>
  <c r="G157" i="4"/>
  <c r="N156" i="4"/>
  <c r="H156" i="4"/>
  <c r="G156" i="4"/>
  <c r="N155" i="4"/>
  <c r="H155" i="4"/>
  <c r="G155" i="4"/>
  <c r="N154" i="4"/>
  <c r="H154" i="4"/>
  <c r="G154" i="4"/>
  <c r="N153" i="4"/>
  <c r="H153" i="4"/>
  <c r="G153" i="4"/>
  <c r="N152" i="4"/>
  <c r="H152" i="4"/>
  <c r="G152" i="4"/>
  <c r="N151" i="4"/>
  <c r="H151" i="4"/>
  <c r="G151" i="4"/>
  <c r="N150" i="4"/>
  <c r="H150" i="4"/>
  <c r="G150" i="4"/>
  <c r="N149" i="4"/>
  <c r="H149" i="4"/>
  <c r="G149" i="4"/>
  <c r="N148" i="4"/>
  <c r="H148" i="4"/>
  <c r="G148" i="4"/>
  <c r="N147" i="4"/>
  <c r="H147" i="4"/>
  <c r="G147" i="4"/>
  <c r="N146" i="4"/>
  <c r="H146" i="4"/>
  <c r="G146" i="4"/>
  <c r="N145" i="4"/>
  <c r="H145" i="4"/>
  <c r="G145" i="4"/>
  <c r="N144" i="4"/>
  <c r="H144" i="4"/>
  <c r="G144" i="4"/>
  <c r="N143" i="4"/>
  <c r="H143" i="4"/>
  <c r="G143" i="4"/>
  <c r="N142" i="4"/>
  <c r="H142" i="4"/>
  <c r="G142" i="4"/>
  <c r="N141" i="4"/>
  <c r="H141" i="4"/>
  <c r="G141" i="4"/>
  <c r="N140" i="4"/>
  <c r="H140" i="4"/>
  <c r="G140" i="4"/>
  <c r="N139" i="4"/>
  <c r="H139" i="4"/>
  <c r="G139" i="4"/>
  <c r="N138" i="4"/>
  <c r="H138" i="4"/>
  <c r="G138" i="4"/>
  <c r="N137" i="4"/>
  <c r="H137" i="4"/>
  <c r="G137" i="4"/>
  <c r="N136" i="4"/>
  <c r="H136" i="4"/>
  <c r="G136" i="4"/>
  <c r="N135" i="4"/>
  <c r="H135" i="4"/>
  <c r="G135" i="4"/>
  <c r="N134" i="4"/>
  <c r="H134" i="4"/>
  <c r="G134" i="4"/>
  <c r="N133" i="4"/>
  <c r="H133" i="4"/>
  <c r="G133" i="4"/>
  <c r="N132" i="4"/>
  <c r="H132" i="4"/>
  <c r="G132" i="4"/>
  <c r="N131" i="4"/>
  <c r="H131" i="4"/>
  <c r="G131" i="4"/>
  <c r="N130" i="4"/>
  <c r="H130" i="4"/>
  <c r="G130" i="4"/>
  <c r="N129" i="4"/>
  <c r="H129" i="4"/>
  <c r="G129" i="4"/>
  <c r="N128" i="4"/>
  <c r="H128" i="4"/>
  <c r="G128" i="4"/>
  <c r="N127" i="4"/>
  <c r="H127" i="4"/>
  <c r="G127" i="4"/>
  <c r="N126" i="4"/>
  <c r="H126" i="4"/>
  <c r="G126" i="4"/>
  <c r="N125" i="4"/>
  <c r="H125" i="4"/>
  <c r="G125" i="4"/>
  <c r="N124" i="4"/>
  <c r="H124" i="4"/>
  <c r="G124" i="4"/>
  <c r="N123" i="4"/>
  <c r="H123" i="4"/>
  <c r="G123" i="4"/>
  <c r="N122" i="4"/>
  <c r="H122" i="4"/>
  <c r="G122" i="4"/>
  <c r="N121" i="4"/>
  <c r="H121" i="4"/>
  <c r="G121" i="4"/>
  <c r="N120" i="4"/>
  <c r="H120" i="4"/>
  <c r="G120" i="4"/>
  <c r="N119" i="4"/>
  <c r="H119" i="4"/>
  <c r="G119" i="4"/>
  <c r="N118" i="4"/>
  <c r="H118" i="4"/>
  <c r="G118" i="4"/>
  <c r="N117" i="4"/>
  <c r="H117" i="4"/>
  <c r="G117" i="4"/>
  <c r="N116" i="4"/>
  <c r="H116" i="4"/>
  <c r="G116" i="4"/>
  <c r="N115" i="4"/>
  <c r="H115" i="4"/>
  <c r="G115" i="4"/>
  <c r="N114" i="4"/>
  <c r="H114" i="4"/>
  <c r="G114" i="4"/>
  <c r="N113" i="4"/>
  <c r="H113" i="4"/>
  <c r="G113" i="4"/>
  <c r="N112" i="4"/>
  <c r="H112" i="4"/>
  <c r="G112" i="4"/>
  <c r="N111" i="4"/>
  <c r="H111" i="4"/>
  <c r="G111" i="4"/>
  <c r="N110" i="4"/>
  <c r="H110" i="4"/>
  <c r="G110" i="4"/>
  <c r="N109" i="4"/>
  <c r="H109" i="4"/>
  <c r="G109" i="4"/>
  <c r="N108" i="4"/>
  <c r="H108" i="4"/>
  <c r="G108" i="4"/>
  <c r="N107" i="4"/>
  <c r="H107" i="4"/>
  <c r="G107" i="4"/>
  <c r="N106" i="4"/>
  <c r="H106" i="4"/>
  <c r="G106" i="4"/>
  <c r="N105" i="4"/>
  <c r="H105" i="4"/>
  <c r="G105" i="4"/>
  <c r="N104" i="4"/>
  <c r="H104" i="4"/>
  <c r="G104" i="4"/>
  <c r="N103" i="4"/>
  <c r="H103" i="4"/>
  <c r="G103" i="4"/>
  <c r="N102" i="4"/>
  <c r="H102" i="4"/>
  <c r="G102" i="4"/>
  <c r="N101" i="4"/>
  <c r="H101" i="4"/>
  <c r="G101" i="4"/>
  <c r="N100" i="4"/>
  <c r="H100" i="4"/>
  <c r="G100" i="4"/>
  <c r="N99" i="4"/>
  <c r="H99" i="4"/>
  <c r="G99" i="4"/>
  <c r="N98" i="4"/>
  <c r="H98" i="4"/>
  <c r="G98" i="4"/>
  <c r="N97" i="4"/>
  <c r="H97" i="4"/>
  <c r="G97" i="4"/>
  <c r="N96" i="4"/>
  <c r="H96" i="4"/>
  <c r="G96" i="4"/>
  <c r="N95" i="4"/>
  <c r="H95" i="4"/>
  <c r="G95" i="4"/>
  <c r="N94" i="4"/>
  <c r="H94" i="4"/>
  <c r="G94" i="4"/>
  <c r="N93" i="4"/>
  <c r="H93" i="4"/>
  <c r="G93" i="4"/>
  <c r="N92" i="4"/>
  <c r="H92" i="4"/>
  <c r="G92" i="4"/>
  <c r="N91" i="4"/>
  <c r="H91" i="4"/>
  <c r="G91" i="4"/>
  <c r="N90" i="4"/>
  <c r="H90" i="4"/>
  <c r="G90" i="4"/>
  <c r="N89" i="4"/>
  <c r="H89" i="4"/>
  <c r="G89" i="4"/>
  <c r="N88" i="4"/>
  <c r="H88" i="4"/>
  <c r="G88" i="4"/>
  <c r="N87" i="4"/>
  <c r="H87" i="4"/>
  <c r="G87" i="4"/>
  <c r="N86" i="4"/>
  <c r="H86" i="4"/>
  <c r="G86" i="4"/>
  <c r="N85" i="4"/>
  <c r="H85" i="4"/>
  <c r="G85" i="4"/>
  <c r="N84" i="4"/>
  <c r="H84" i="4"/>
  <c r="G84" i="4"/>
  <c r="N83" i="4"/>
  <c r="H83" i="4"/>
  <c r="G83" i="4"/>
  <c r="N82" i="4"/>
  <c r="H82" i="4"/>
  <c r="G82" i="4"/>
  <c r="N81" i="4"/>
  <c r="H81" i="4"/>
  <c r="G81" i="4"/>
  <c r="N80" i="4"/>
  <c r="H80" i="4"/>
  <c r="G80" i="4"/>
  <c r="N79" i="4"/>
  <c r="H79" i="4"/>
  <c r="G79" i="4"/>
  <c r="N78" i="4"/>
  <c r="H78" i="4"/>
  <c r="G78" i="4"/>
  <c r="N77" i="4"/>
  <c r="H77" i="4"/>
  <c r="G77" i="4"/>
  <c r="N76" i="4"/>
  <c r="H76" i="4"/>
  <c r="G76" i="4"/>
  <c r="N75" i="4"/>
  <c r="H75" i="4"/>
  <c r="G75" i="4"/>
  <c r="N74" i="4"/>
  <c r="H74" i="4"/>
  <c r="G74" i="4"/>
  <c r="N73" i="4"/>
  <c r="H73" i="4"/>
  <c r="G73" i="4"/>
  <c r="N72" i="4"/>
  <c r="H72" i="4"/>
  <c r="G72" i="4"/>
  <c r="N71" i="4"/>
  <c r="H71" i="4"/>
  <c r="G71" i="4"/>
  <c r="N70" i="4"/>
  <c r="H70" i="4"/>
  <c r="G70" i="4"/>
  <c r="N69" i="4"/>
  <c r="H69" i="4"/>
  <c r="G69" i="4"/>
  <c r="N68" i="4"/>
  <c r="H68" i="4"/>
  <c r="G68" i="4"/>
  <c r="N67" i="4"/>
  <c r="H67" i="4"/>
  <c r="G67" i="4"/>
  <c r="N66" i="4"/>
  <c r="H66" i="4"/>
  <c r="G66" i="4"/>
  <c r="N65" i="4"/>
  <c r="H65" i="4"/>
  <c r="G65" i="4"/>
  <c r="N64" i="4"/>
  <c r="H64" i="4"/>
  <c r="G64" i="4"/>
  <c r="N63" i="4"/>
  <c r="H63" i="4"/>
  <c r="G63" i="4"/>
  <c r="N62" i="4"/>
  <c r="H62" i="4"/>
  <c r="G62" i="4"/>
  <c r="N61" i="4"/>
  <c r="H61" i="4"/>
  <c r="G61" i="4"/>
  <c r="N60" i="4"/>
  <c r="H60" i="4"/>
  <c r="G60" i="4"/>
  <c r="N59" i="4"/>
  <c r="H59" i="4"/>
  <c r="G59" i="4"/>
  <c r="N58" i="4"/>
  <c r="H58" i="4"/>
  <c r="G58" i="4"/>
  <c r="N57" i="4"/>
  <c r="H57" i="4"/>
  <c r="G57" i="4"/>
  <c r="N56" i="4"/>
  <c r="H56" i="4"/>
  <c r="G56" i="4"/>
  <c r="N55" i="4"/>
  <c r="H55" i="4"/>
  <c r="G55" i="4"/>
  <c r="N54" i="4"/>
  <c r="H54" i="4"/>
  <c r="G54" i="4"/>
  <c r="N53" i="4"/>
  <c r="H53" i="4"/>
  <c r="G53" i="4"/>
  <c r="N52" i="4"/>
  <c r="H52" i="4"/>
  <c r="G52" i="4"/>
  <c r="N51" i="4"/>
  <c r="H51" i="4"/>
  <c r="G51" i="4"/>
  <c r="N50" i="4"/>
  <c r="H50" i="4"/>
  <c r="G50" i="4"/>
  <c r="N49" i="4"/>
  <c r="H49" i="4"/>
  <c r="G49" i="4"/>
  <c r="N48" i="4"/>
  <c r="H48" i="4"/>
  <c r="G48" i="4"/>
  <c r="N47" i="4"/>
  <c r="H47" i="4"/>
  <c r="G47" i="4"/>
  <c r="N46" i="4"/>
  <c r="H46" i="4"/>
  <c r="G46" i="4"/>
  <c r="N45" i="4"/>
  <c r="H45" i="4"/>
  <c r="G45" i="4"/>
  <c r="N44" i="4"/>
  <c r="H44" i="4"/>
  <c r="G44" i="4"/>
  <c r="N43" i="4"/>
  <c r="H43" i="4"/>
  <c r="G43" i="4"/>
  <c r="N42" i="4"/>
  <c r="H42" i="4"/>
  <c r="G42" i="4"/>
  <c r="N41" i="4"/>
  <c r="H41" i="4"/>
  <c r="G41" i="4"/>
  <c r="N40" i="4"/>
  <c r="H40" i="4"/>
  <c r="G40" i="4"/>
  <c r="N39" i="4"/>
  <c r="H39" i="4"/>
  <c r="G39" i="4"/>
  <c r="N38" i="4"/>
  <c r="H38" i="4"/>
  <c r="G38" i="4"/>
  <c r="N37" i="4"/>
  <c r="H37" i="4"/>
  <c r="G37" i="4"/>
  <c r="N36" i="4"/>
  <c r="H36" i="4"/>
  <c r="G36" i="4"/>
  <c r="N35" i="4"/>
  <c r="H35" i="4"/>
  <c r="G35" i="4"/>
  <c r="N34" i="4"/>
  <c r="H34" i="4"/>
  <c r="G34" i="4"/>
  <c r="N33" i="4"/>
  <c r="H33" i="4"/>
  <c r="G33" i="4"/>
  <c r="N32" i="4"/>
  <c r="H32" i="4"/>
  <c r="G32" i="4"/>
  <c r="N31" i="4"/>
  <c r="H31" i="4"/>
  <c r="G31" i="4"/>
  <c r="N30" i="4"/>
  <c r="H30" i="4"/>
  <c r="G30" i="4"/>
  <c r="N29" i="4"/>
  <c r="H29" i="4"/>
  <c r="G29" i="4"/>
  <c r="N28" i="4"/>
  <c r="H28" i="4"/>
  <c r="G28" i="4"/>
  <c r="N27" i="4"/>
  <c r="H27" i="4"/>
  <c r="G27" i="4"/>
  <c r="N26" i="4"/>
  <c r="H26" i="4"/>
  <c r="G26" i="4"/>
  <c r="N25" i="4"/>
  <c r="H25" i="4"/>
  <c r="G25" i="4"/>
  <c r="N24" i="4"/>
  <c r="H24" i="4"/>
  <c r="G24" i="4"/>
  <c r="N23" i="4"/>
  <c r="H23" i="4"/>
  <c r="G23" i="4"/>
  <c r="N22" i="4"/>
  <c r="H22" i="4"/>
  <c r="G22" i="4"/>
  <c r="N21" i="4"/>
  <c r="H21" i="4"/>
  <c r="G21" i="4"/>
  <c r="N20" i="4"/>
  <c r="H20" i="4"/>
  <c r="G20" i="4"/>
  <c r="N19" i="4"/>
  <c r="H19" i="4"/>
  <c r="G19" i="4"/>
  <c r="N18" i="4"/>
  <c r="H18" i="4"/>
  <c r="G18" i="4"/>
  <c r="N17" i="4"/>
  <c r="H17" i="4"/>
  <c r="G17" i="4"/>
  <c r="N16" i="4"/>
  <c r="H16" i="4"/>
  <c r="G16" i="4"/>
  <c r="N15" i="4"/>
  <c r="H15" i="4"/>
  <c r="G15" i="4"/>
  <c r="N14" i="4"/>
  <c r="H14" i="4"/>
  <c r="G14" i="4"/>
  <c r="N13" i="4"/>
  <c r="H13" i="4"/>
  <c r="G13" i="4"/>
  <c r="N12" i="4"/>
  <c r="H12" i="4"/>
  <c r="G12" i="4"/>
  <c r="N11" i="4"/>
  <c r="H11" i="4"/>
  <c r="G11" i="4"/>
  <c r="N10" i="4"/>
  <c r="H10" i="4"/>
  <c r="G10" i="4"/>
  <c r="N9" i="4"/>
  <c r="H9" i="4"/>
  <c r="G9" i="4"/>
  <c r="N8" i="4"/>
  <c r="H8" i="4"/>
  <c r="G8" i="4"/>
  <c r="N7" i="4"/>
  <c r="H7" i="4"/>
  <c r="G7" i="4"/>
  <c r="N6" i="4"/>
  <c r="H6" i="4"/>
  <c r="G6" i="4"/>
  <c r="N5" i="4"/>
  <c r="H5" i="4"/>
  <c r="G5" i="4"/>
  <c r="N4" i="4"/>
  <c r="H4" i="4"/>
  <c r="G4" i="4"/>
  <c r="N3" i="4"/>
  <c r="H3" i="4"/>
  <c r="G3" i="4"/>
  <c r="N2" i="4"/>
  <c r="H2" i="4"/>
  <c r="G2" i="4"/>
  <c r="O37" i="7" l="1"/>
  <c r="O192" i="7" s="1"/>
</calcChain>
</file>

<file path=xl/sharedStrings.xml><?xml version="1.0" encoding="utf-8"?>
<sst xmlns="http://schemas.openxmlformats.org/spreadsheetml/2006/main" count="1298" uniqueCount="661">
  <si>
    <t>TR,AID,RN,NM,AD1,AD2,AD3,AD4,CT,ST,PS,START_DT,END_DT,BDT,BID,PREV_READ,PRES_READ,FIX_CHRG,ENERGY_CHRG,REB,PEN,FAC,O_CHRG,TX,CUR_BILL_AMT,ARR,CREDIT_ADJ,SUB,CGST,SGST,NET_AMT_DUE,DUE_DT</t>
  </si>
  <si>
    <t>3LT7A,0293149039,H1TP4217,RAMESHKUMARCPSOLATECMPUTTASWAMY,"B M ROAD","NEAR APMC",,HUNSUR,HUNSUR,KAR,571105,04-JUL-2023,04-AUG-2023,04-AUG-2023,029312877919,17138,17352,1000,2461,0,0,224.7,0,221.49,3907.19,0,0,0,0,0,3907.19,18-AUG-2023</t>
  </si>
  <si>
    <t>3LT7A,7479455952,H1TP4130,SHEELAWOPCHANDRA,"SAKETHA BADAVANE","SAKETHA BADAVANE",,HUNSUR,HUNSUR,KAR,571105,04-JUL-2023,04-AUG-2023,04-AUG-2023,747942257135,2606,2621,200,172.5,0,0,15.75,0,15.53,403.78,0,0,0,0,0,403.78,18-AUG-2023</t>
  </si>
  <si>
    <t>3LT7A,2762713020,H1TP3965,MAHESHAKCSOCHALUVEGOWDA,"UPKAR LAYOUT","UPKAR LAYOUT",,HUNSUR,HUNSUR,KAR,571105,04-JUL-2023,04-AUG-2023,04-AUG-2023,276276512420,690,694,400,46,0,0,4.2,0,4.14,454.34,0,0,0,0,0,454.34,18-AUG-2023</t>
  </si>
  <si>
    <t>3LT7A,3081593001,H1TP4050,ZUBAIRAHMEDSOROUSHANZAMEER,"SHABBIR NAGAR","SHABBIR NAGAR",,HUNSUR,HUNSUR,KAR,571105,04-JUL-2023,04-AUG-2023,04-AUG-2023,308158355248,1484,1558,200,851,0,0,77.7,0,76.59,1205.29,0,0,0,0,0,1205.29,18-AUG-2023</t>
  </si>
  <si>
    <t>3LT7A,2346199679,H1TP4164,KTVENKATESHSOLATETHIMMAPPA,"N S THITTU","N S THITTU",,HUNSUR,HUNSUR,KAR,571105,04-JUL-2023,04-AUG-2023,04-AUG-2023,234618952013,1120,1120,200,0,0,0,0,0,0,200,0,0,0,0,0,200,18-AUG-2023</t>
  </si>
  <si>
    <t>3LT7A,4481645064,H1TP4299,DONALDREXSOLATEANADALBERT,"B M BY PASS ROAD","B M BY PASS ROAD",,HUNSUR,HUNSUR,KAR,571105,07-JUL-2023,04-AUG-2023,04-AUG-2023,448163675912,18757,18757,200,0,0,0,0,0,0,200,0,0,0,0,0,200,18-AUG-2023</t>
  </si>
  <si>
    <t>3LT7A,4178971026,H1TP4084,VASANTHKUMARLSSOSOMASHEKHARLS,"SAKETHA BADAVANE","SAKETHA BADAVANE",,HUNSUR,HUNSUR,KAR,571105,04-JUL-2023,04-AUG-2023,04-AUG-2023,417892065247,1146,1156,400,115,0,0,10.5,0,10.35,535.85,0,0,0,0,0,535.85,18-AUG-2023</t>
  </si>
  <si>
    <t>3LT7A,7507867225,H1TP4143,CHANDRASHEKARHMSOMAHADEVAHB,"MANJUNATHA BADAVANE","MANJUNATHA BADAVANE",,HUNSUR,HUNSUR,KAR,571105,04-JUL-2023,04-AUG-2023,04-AUG-2023,750783237217,797,806,400,103.5,0,0,9.45,0,9.32,522.27,0,0,0,0,0,522.27,18-AUG-2023</t>
  </si>
  <si>
    <t>3LT7A,1918150257,H1TP4060,DINESHGSSOSIDDAIAH,#197/197,"K H B COLONY UPKAR LAYOUT",,HUNSUR,HUNSUR,KAR,571105,04-JUL-2023,04-AUG-2023,04-AUG-2023,191816731126,11062,11079,400,195.5,0,0,17.85,0,17.6,630.95,0,0,0,0,0,630.95,18-AUG-2023</t>
  </si>
  <si>
    <t>3LT7A,4863353831,H1TP4246,NAGAVENICSWOMALLESHK,"BEHIND CHAYADEVI SCHOOL","BEHIND CHAYADEVI SCHOOL",,HUNSUR,HUNSUR,KAR,571105,04-JUL-2023,04-AUG-2023,04-AUG-2023,486336539338,840,840,400,0,0,0,0,0,0,400,0,0,0,0,0,400,18-AUG-2023</t>
  </si>
  <si>
    <t>3LT7A,8685017551,H1TP4064,CHANDRASHEKHARASOVENKATESHA,"SAKETHA BADAVANE","SAKETHA BADAVANE",,HUNSUR,HUNSUR,KAR,571105,04-JUL-2023,04-AUG-2023,04-AUG-2023,868507791114,911,915,400,46,0,0,4.2,0,4.14,454.34,0,0,0,0,0,454.34,18-AUG-2023</t>
  </si>
  <si>
    <t>3LT7A,7249529728,H1TP3854,MOHAMEDBADRUDDINTAHERSOMOHAMMEDGAYAS,"T A P C M S ROAD","T A P C M S ROAD",,HUNSUR,HUNSUR,KAR,571105,04-JUL-2023,04-AUG-2023,04-AUG-2023,724957479533,3741,3842,400,1161.5,0,0,106.05,0,104.54,1772.09,0,0,0,0,0,1772.09,18-AUG-2023</t>
  </si>
  <si>
    <t>3LT7A,7934814676,H1TP3892,VIKHARAHMEDSOALTAFAHMED,"MUSLIM BLOCK","MUSLIM BLOCK",,HUNSUR,HUNSUR,KAR,571105,04-JUL-2023,04-AUG-2023,04-AUG-2023,793486741291,305,311,400,69,0,0,6.3,0,6.21,481.51,0,0,0,0,0,481.51,18-AUG-2023</t>
  </si>
  <si>
    <t>3LT7A,5398954425,H1TP4274,LMYATHISHSOLSMALLAPPA,"MANJUNATHA BADAVANE","MANJUNATHA BADAVANE",,HUNSUR,HUNSUR,KAR,571105,04-JUL-2023,04-AUG-2023,04-AUG-2023,539891033579,2008,2036,400,322,0,0,29.4,0,28.98,780.38,0,0,0,0,0,780.38,18-AUG-2023</t>
  </si>
  <si>
    <t>3LT7A,1392725718,H1TP4137,MANJUNATHAVSOVENKATESH,#61,"CHAITHRAVANA BADAVANE",,HUNSUR,HUNSUR,KAR,571105,04-JUL-2023,04-AUG-2023,04-AUG-2023,139278090960,2709,2743,400,391,0,0,35.7,0,35.19,861.89,0,0,0,0,0,861.89,18-AUG-2023</t>
  </si>
  <si>
    <t>3LT7A,5373534969,H1TP4284,PRASANNAHSCOKSHANKAR,"UPKAR LAYOUT","UPKAR LAYOUT",,HUNSUR,HUNSUR,KAR,571105,04-JUL-2023,04-AUG-2023,04-AUG-2023,537355544737,782,816,400,391,0,0,35.7,0,35.19,861.89,0,0,0,0,0,861.89,18-AUG-2023</t>
  </si>
  <si>
    <t>3LT7A,8452675190,H1TP4098,HDCHANNARASEGOWDASOLATEHKDODDATHAMMEGOWDA,"K H B UPKAR LAYOUT","K H B UPKAR LAYOUT",,HUNSUR,HUNSUR,KAR,571105,04-JUL-2023,04-AUG-2023,04-AUG-2023,845261179735,5925,5929,400,46,0,0,4.2,0,4.14,454.34,0,0,0,0,0,454.34,18-AUG-2023</t>
  </si>
  <si>
    <t>3LT7A,8447317626,H1TP4229,SIDDARAJUSOSIDDAIAH,"N S BADAVANE","N S BADAVANE",,HUNSUR,HUNSUR,KAR,571105,04-JUL-2023,04-AUG-2023,04-AUG-2023,844736636479,339,353,400,161,0,0,14.7,0,14.49,590.19,0,0,0,0,0,590.19,18-AUG-2023</t>
  </si>
  <si>
    <t>3LT7A,1139578903,H1TP4061,HEMANTHKUMARSOHUCHHAIAHHB,"B M BYE PASS ROAD","NEAR COFFE WORKS HUNSUR",,HUNSUR,HUNSUR,KAR,571105,04-JUL-2023,04-AUG-2023,04-AUG-2023,113951692053,918,938,200,230,0,500,21,0,20.7,971.7,0,0,0,0,0,971.7,18-AUG-2023</t>
  </si>
  <si>
    <t>3LT7A,6388842136,H1TP4223,CHANDRIKAWOMAHESHKM,"MANJUNATHA BADAVANE","MANJUNATHA BADAVANE",,HUNSUR,HUNSUR,KAR,571105,04-JUL-2023,04-AUG-2023,04-AUG-2023,638883349782,14984,14984,200,0,0,0,0,0,0,200,0,0,0,0,0,200,18-AUG-2023</t>
  </si>
  <si>
    <t>3LT7A,9180740862,H1TP3992,JAYANTHIRWORAVICHANDRAP,"TIRUMALA BADAVANE","TIRUMALA BADAVANE",,HUNSUR,HUNSUR,KAR,571105,04-JUL-2023,04-AUG-2023,04-AUG-2023,918075141952,906,919,400,149.5,0,0,13.65,0,13.46,576.61,0,0,0,0,0,576.61,18-AUG-2023</t>
  </si>
  <si>
    <t>3LT7A,7169869536,H1TP4041,RCJAYACHANDREGOWDASOLATECHIKKEGOWDA,"NEAR JUDGE QUATRES","N S BADAVANE",,HUNSUR,HUNSUR,KAR,571105,04-JUL-2023,04-AUG-2023,04-AUG-2023,716988677862,1470,1482,400,138,0,0,12.6,0,12.42,563.02,0,0,0,0,0,563.02,18-AUG-2023</t>
  </si>
  <si>
    <t>3LT7A,9048126935,H1TP4160,KUMARASOSWAMIGOWDA,"B M ROAD","THIRUMALA LAYOUT",,HUNSUR,HUNSUR,KAR,571105,04-JUL-2023,04-AUG-2023,04-AUG-2023,904811493559,796,836,400,460,0,0,42,0,41.4,943.4,0,0,0,0,0,943.4,18-AUG-2023</t>
  </si>
  <si>
    <t>3LT7A,8357819590,H1TP4117,PROJECTOFFICERNIRMITHIKENDRASHRIMAHARSHIVALMIKIBHAVANA,"VALMIKI SAMUDAYA BHAVANA","VALMIKI SAMUDAYA BHAVANA",,HUNSUR,HUNSUR,KAR,571105,04-JUL-2023,04-AUG-2023,04-AUG-2023,835780195687,1860,1895,400,402.5,0,0,36.75,0,36.23,875.48,0,0,0,0,0,875.48,18-AUG-2023</t>
  </si>
  <si>
    <t>3LT7A,1466312191,H1TP4131,SHABINTAJWOLATEMAHAMADSAFIULLA,"SHABBIR NAGAR","SHABBIR NAGAR",,HUNSUR,HUNSUR,KAR,571105,04-JUL-2023,04-AUG-2023,04-AUG-2023,146635220594,2256,2256,200,0,0,0,0,0,0,200,0,0,0,0,0,200,18-AUG-2023</t>
  </si>
  <si>
    <t>3LT7A,9960114362,H1TP4044,VSUMAWOVISHWANATH,"CHAITHRAVANA BADAVANE","CHAITHRAVANA BADAVANE",,HUNSUR,HUNSUR,KAR,571105,04-JUL-2023,04-AUG-2023,04-AUG-2023,996019018962,848,855,200,80.5,0,0,7.35,0,7.25,295.1,0,0,0,0,0,295.1,18-AUG-2023</t>
  </si>
  <si>
    <t>3LT7A,3732914447,H1TP4142,KIRANKUMARASPSOPUTTARAJU,"SAKETHA BADAVANE","SAKETHA BADAVANE",,HUNSUR,HUNSUR,KAR,571105,04-JUL-2023,04-AUG-2023,04-AUG-2023,373294529059,560,572,200,138,0,100,12.6,0,12.42,463.02,0,0,0,0,0,463.02,18-AUG-2023</t>
  </si>
  <si>
    <t>3LT7A,4824260009,H1TP4218,MGVASANTHKUMARSOMRGOVINDAIAH,"SAKETHA BADAVANE","SAKETHA BADAVANE",,HUNSUR,HUNSUR,KAR,571105,04-JUL-2023,04-AUG-2023,04-AUG-2023,482421779014,409,419,400,115,0,0,10.5,0,10.35,535.85,0,0,0,0,0,535.85,18-AUG-2023</t>
  </si>
  <si>
    <t>3LT7A,6167708373,H1TP4283,CHALUVARAYASHETTYSOVAIRAMUDISHETTY,"SAKETHA BADAVANE","SAKETHA BADAVANE",,HUNSUR,HUNSUR,KAR,571105,04-JUL-2023,04-AUG-2023,04-AUG-2023,616777562790,1308,1322,400,161,0,300,14.7,0,14.49,890.19,0,0,0,0,0,890.19,18-AUG-2023</t>
  </si>
  <si>
    <t>3LT7A,1551801620,H1TP4227,PRUTHVIJARDORAMEGOWDA,"THIRUMALA LAYOUT","THIRUMALA LAYOUT",,HUNSUR,HUNSUR,KAR,571105,04-JUL-2023,04-AUG-2023,04-AUG-2023,155184294229,1579,1589,400,115,0,0,10.5,0,10.35,535.85,0,0,0,0,0,535.85,18-AUG-2023</t>
  </si>
  <si>
    <t>3LT7A,4508986742,H1TP4149,JAYARAMEGOWDAKGSOGANGEGOWDA,"SAKETHA BADAVANE","SAKETHA BADAVANE",,HUNSUR,HUNSUR,KAR,571105,04-JUL-2023,04-AUG-2023,04-AUG-2023,450895881192,119,123,200,46,0,0,4.2,0,4.14,254.34,0,0,0,0,0,254.34,18-AUG-2023</t>
  </si>
  <si>
    <t>3LT7A,1935114600,H1TP4228,NAGARATHNANRWOPRAKASHTV,"K H B UPKAR LAYOUT","K H B UPKAR LAYOUT",,HUNSUR,HUNSUR,KAR,571105,04-JUL-2023,04-AUG-2023,04-AUG-2023,193513015012,176,226,400,575,0,100,52.5,0,51.75,1179.25,0,0,0,0,0,1179.25,18-AUG-2023</t>
  </si>
  <si>
    <t>3LT7A,8717856501,H1TP4136,ABDULRAHAMANSOMOHAMED,"SHABBIR NAGAR","SHABBIR NAGAR",,HUNSUR,HUNSUR,KAR,571105,04-JUL-2023,04-AUG-2023,04-AUG-2023,871787912433,5161,5161,200,0,0,0,0,0,0,200,0,0,0,0,0,200,18-AUG-2023</t>
  </si>
  <si>
    <t>3LT7A,9931329785,H1TP4108,SECRETARYTAPCMS,"SARASWATHI PURAM","SARASWATHI PURAM",,HUNSUR,HUNSUR,KAR,571105,04-JUL-2023,04-AUG-2023,04-AUG-2023,993132251322,1776,1796,200,230,0,0,21,0,20.7,471.7,0,0,0,0,0,471.7,18-AUG-2023</t>
  </si>
  <si>
    <t>3LT7A,0787746852,H1TP4267,KARUNAPSOSPUTTANNAIAH,"A P M C YARD","A P M C YARD",,HUNSUR,HUNSUR,KAR,571105,04-JUL-2023,04-AUG-2023,04-AUG-2023,078776081312,1080,1112,400,368,0,0,33.6,0,33.12,834.72,0,0,0,0,0,834.72,18-AUG-2023</t>
  </si>
  <si>
    <t>3LT7A,9731583449,H1TP4128,CHETHANBSOLATEBABURAO,"SAKETHA BADAVANE","SAKETHA BADAVANE",,HUNSUR,HUNSUR,KAR,571105,04-JUL-2023,04-AUG-2023,04-AUG-2023,973154088666,1786,1801,400,172.5,0,0,15.75,0,15.53,603.78,0,0,0,0,0,603.78,18-AUG-2023</t>
  </si>
  <si>
    <t>3LT7A,8109923486,H1TP4171,DAVIDDMELLOCOVEERESH,"NEAR THIRUMALLA BADAVANE","NEAR THIRUMALLA BADAVANE",,HUNSUR,HUNSUR,KAR,571105,04-JUL-2023,04-AUG-2023,04-AUG-2023,810993722562,1967,2005,200,437,0,100,39.9,0,39.33,816.23,0,0,0,0,0,816.23,18-AUG-2023</t>
  </si>
  <si>
    <t>3LT7A,3375397741,H1TP4109,PUTTARAJUMSOMADDAIAH,"N S BADAVANE","N S BADAVANE",,HUNSUR,HUNSUR,KAR,571105,04-JUL-2023,04-AUG-2023,04-AUG-2023,337536484068,1880,1958,400,897,0,0,81.9,0,80.73,1459.63,0,0,0,0,0,1459.63,18-AUG-2023</t>
  </si>
  <si>
    <t>3LT7A,7856589284,H1TP4088,KHMEERANMOHIYUDDINSOLATEKMOHAMEDHANIF,"NIZAM MOHALLA","NIZAM MOHALLA",,HUNSUR,HUNSUR,KAR,571105,04-JUL-2023,04-AUG-2023,04-AUG-2023,785652225700,1002,1012,200,115,0,0,10.5,0,10.35,335.85,0,0,0,0,0,335.85,18-AUG-2023</t>
  </si>
  <si>
    <t>3LT7A,5319383724,H1TP4262,TDINESHASOTAMMANNANAYAKA,"N S BADAVANE","N S BADAVANE",,HUNSUR,HUNSUR,KAR,571105,04-JUL-2023,04-AUG-2023,04-AUG-2023,531930028707,44,44,400,0,0,0,0,0,0,400,0,0,0,0,0,400,18-AUG-2023</t>
  </si>
  <si>
    <t>3LT7A,0294443732,H1TP3957,LALITHAMMAWOCHIKKEGOWDA,"N S BADAVANE","N S BADAVANE",,HUNSUR,HUNSUR,KAR,571105,04-JUL-2023,04-AUG-2023,04-AUG-2023,029441792387,525,525,400,0,0,0,0,0,0,400,0,0,0,0,0,400,18-AUG-2023</t>
  </si>
  <si>
    <t>3LT7A,0590828805,H1TP4231,CHINMAYAKMSOMAHESHKT,#58,"SAKETHA BADAVANE",,HUNSUR,HUNSUR,KAR,571105,04-JUL-2023,04-AUG-2023,04-AUG-2023,059085731092,121,122,200,11.5,0,0,1.05,0,1.04,213.59,0,0,0,0,0,213.59,18-AUG-2023</t>
  </si>
  <si>
    <t>3LT7A,1879435091,H1TP4247,DMANJUNATHSODEVARAJEGOWDA,"BEHIND A P M C","NEAR UPKAR LAYOUT",,HUNSUR,HUNSUR,KAR,571105,04-JUL-2023,04-AUG-2023,04-AUG-2023,187944191385,1511,1546,400,402.5,0,0,36.75,0,36.23,875.48,0,0,0,0,0,875.48,18-AUG-2023</t>
  </si>
  <si>
    <t>3LT7A,6096013969,H1TP4245,PNANJUNDASWAMYSOPRABHAKAR,"KUVEMPU LAYOUT","SAKETHA BADAVANE",,HUNSUR,HUNSUR,KAR,571105,04-JUL-2023,04-AUG-2023,04-AUG-2023,609604455918,1231,1731,1000,5750,0,0,525,0,517.5,7792.5,0,0,0,0,0,7792.5,18-AUG-2023</t>
  </si>
  <si>
    <t>3LT7A,1352407712,H1TP4233,HMRANGAMALLAIAHSOLATEHSMALLAPPA,"B M ROAD","N S BADAVANE",,HUNSUR,HUNSUR,KAR,571105,04-JUL-2023,04-AUG-2023,04-AUG-2023,135244203457,1097,1489,200,4508,0,100,411.6,0,405.72,5625.32,0,0,0,0,0,5625.32,18-AUG-2023</t>
  </si>
  <si>
    <t>3LT7A,6255971401,H1TP4276,HSLAKSHMIPATHISOTRSHESHACHALANAYDU,"K H B UPKAR LAYOUT","K H B UPKAR LAYOUT",,HUNSUR,HUNSUR,KAR,571105,04-JUL-2023,04-AUG-2023,04-AUG-2023,625590071101,4789,4799,400,115,0,0,10.5,0,10.35,535.85,0,0,0,0,0,535.85,18-AUG-2023</t>
  </si>
  <si>
    <t>3LT7A,3075592910,H1TP4182,VARALAKSHMIWOHSSUBHASH,"NARASIMHA SWAMY BADAVANE","NARASIMHA SWAMY BADAVANE",,HUNSUR,HUNSUR,KAR,571105,04-JUL-2023,04-AUG-2023,04-AUG-2023,307551373678,310,310,200,0,0,0,0,0,0,200,0,0,0,0,0,200,18-AUG-2023</t>
  </si>
  <si>
    <t>3LT7A,7577061434,H1TP4236,TJAYANNASOTAVARENAYAKA,#137/1,"DODDA HUNSUR",,HUNSUR,HUNSUR,KAR,571105,04-JUL-2023,04-AUG-2023,04-AUG-2023,757708838465,4332,4391,1000,678.5,0,0,61.95,0,61.07,1801.52,0,0,0,0,0,1801.52,18-AUG-2023</t>
  </si>
  <si>
    <t>3LT7A,7300434065,H1TP4168,RAMESHKUMARCPSOLATECMPUTTASWAMY,"OLD B M ROAD","OLD B M ROAD",,HUNSUR,HUNSUR,KAR,571105,04-JUL-2023,04-AUG-2023,04-AUG-2023,730049582278,897,921,200,276,0,0,25.2,0,24.84,526.04,0,0,0,0,0,526.04,18-AUG-2023</t>
  </si>
  <si>
    <t>3LT7A,4951801276,H1TP4169,SULAIMANASABPILLAISOAPABDULKHAYAM,#3071,"REHAMATH MOHALLA",,HUNSUR,HUNSUR,KAR,571105,04-JUL-2023,04-AUG-2023,04-AUG-2023,495184784484,890,890,400,0,0,0,0,0,0,400,0,0,0,0,0,400,18-AUG-2023</t>
  </si>
  <si>
    <t>3LT7A,7398425413,H1TP4135,MNKRISHNAPRASANNASOMKNAGARAJASHETTY,"BALAJI LAYOUT","NEW DARGA ROAD",,HUNSUR,HUNSUR,KAR,571105,04-JUL-2023,04-AUG-2023,04-AUG-2023,739841293386,4252,4258,400,69,0,0,6.3,0,6.21,481.51,0,0,0,0,0,481.51,18-AUG-2023</t>
  </si>
  <si>
    <t>3LT7A,0909285734,H1TP4153,SIDDARAMSHASHIDHARDASHAGONDAAKHILINFRAPROJECTPVTLTD,"SHABBIR NAGAR","SHABBIR NAGAR",,HUNSUR,HUNSUR,KAR,571105,04-JUL-2023,04-AUG-2023,04-AUG-2023,090926633146,1120,1160,400,460,0,0,42,0,41.4,943.4,0,0,0,0,0,943.4,18-AUG-2023</t>
  </si>
  <si>
    <t>3LT7A,8790119159,H1TP4110,VASANTHAWOKSHIVANNA,"NARASIMHA SWAMY BADAVANE","NARASIMHA SWAMY BADAVANE",,HUNSUR,HUNSUR,KAR,571105,04-JUL-2023,04-AUG-2023,04-AUG-2023,879019238947,742,756,200,161,0,0,14.7,0,14.49,390.19,0,0,0,0,0,390.19,18-AUG-2023</t>
  </si>
  <si>
    <t>3LT7A,0609474771,H1TP4302,SSUNITHABAIWONRAJENDRA,"DODDA HUNSUR","DODDA HUNSUR",,HUNSUR,HUNSUR,KAR,571105,19-JUL-2023,04-AUG-2023,04-AUG-2023,060940291736,2,62,566.67,690,0,0,63,0,62.1,1381.77,0,0,0,0,0,1381.77,18-AUG-2023</t>
  </si>
  <si>
    <t>3LT7A,6170248973,H1TP4087,MAAZAHMEDSOZAMEERAHAMED,"SHABBIR NAGAR","SHABBIR NAGAR",,HUNSUR,HUNSUR,KAR,571105,04-JUL-2023,04-AUG-2023,04-AUG-2023,617023645339,1890,1901,400,126.5,0,0,11.55,0,11.39,549.44,0,0,0,0,0,549.44,18-AUG-2023</t>
  </si>
  <si>
    <t>3LT7A,6975760395,H1TP4068,HEMANTHKUMARHHSOHONNEGOWDA,"TIRUMALA LAYOUT","TIRUMALA LAYOUT",,HUNSUR,HUNSUR,KAR,571105,04-JUL-2023,04-AUG-2023,04-AUG-2023,697575660208,1521,1536,200,172.5,0,100,15.75,0,15.53,503.78,0,0,0,0,0,503.78,18-AUG-2023</t>
  </si>
  <si>
    <t>3LT7A,8881984530,H1TP4224,PJAGADISHSOLATEPARASHURAM,"KANNAKA BADAVANE","KANNAKA BADAVANE",,HUNSUR,HUNSUR,KAR,571105,04-JUL-2023,04-AUG-2023,04-AUG-2023,888192526366,5621,5622,400,11.5,0,0,1.05,0,1.04,413.59,0,0,0,0,0,413.59,18-AUG-2023</t>
  </si>
  <si>
    <t>3LT7A,1329372439,H1TP4138,RAMESHKUMARCPSOLATEPUTTASWAMY,"B M ROAD","THIRUMALA LAYOUT",,HUNSUR,HUNSUR,KAR,571105,04-JUL-2023,04-AUG-2023,04-AUG-2023,132934320588,1299,1350,400,586.5,0,100,53.55,0,52.79,1192.84,0,0,0,0,0,1192.84,18-AUG-2023</t>
  </si>
  <si>
    <t>3LT7A,2579996743,H1TP3999,RANJITHAHBWODRLOHITHPS,"BY PASS ROAD","BY PASS ROAD",,HUNSUR,HUNSUR,KAR,571105,04-JUL-2023,04-AUG-2023,04-AUG-2023,257998282013,7970,8868,1000,10327,0,0,942.9,0,929.43,13199.33,0,0,0,0,0,13199.33,18-AUG-2023</t>
  </si>
  <si>
    <t>3LT7A,8645726206,H1TP3910,ANWARPASHASOSAABLALSAB,"SHABBIR NAGAR","SHABBIR NAGAR",,HUNSUR,HUNSUR,KAR,571105,04-JUL-2023,04-AUG-2023,04-AUG-2023,864572000892,618,625,400,80.5,0,0,7.35,0,7.25,495.1,0,0,0,0,0,495.1,18-AUG-2023</t>
  </si>
  <si>
    <t>3LT7A,0795232054,H1TP4215,KUBERASSOSUBBEGOWDA,"LALITHA SUNDARANNA LAYOUT","LALITHA SUNDARANNA LAYOUT",,HUNSUR,HUNSUR,KAR,571105,04-JUL-2023,04-AUG-2023,04-AUG-2023,079523805718,672,672,400,0,0,0,0,0,0,400,0,0,0,0,0,400,18-AUG-2023</t>
  </si>
  <si>
    <t>3LT7A,7064629295,H1TP4184,AZEEZKPSOHUSSANN,"B M BY PASS ROAD","B M BY PASS ROAD",,HUNSUR,HUNSUR,KAR,571105,04-JUL-2023,04-AUG-2023,04-AUG-2023,706464416083,673,737,200,736,0,0,67.2,0,66.24,1069.44,0,0,0,0,0,1069.44,18-AUG-2023</t>
  </si>
  <si>
    <t>3LT7A,8167823379,H1TP4175,DHARANENDRAPPASNSOLATENANJEGOWDASN,"UPKAR LAYOUT","UPKAR LAYOUT",,HUNSUR,HUNSUR,KAR,571105,04-JUL-2023,04-AUG-2023,04-AUG-2023,816784909459,4680,4680,200,0,0,0,0,0,0,200,0,0,0,0,0,200,18-AUG-2023</t>
  </si>
  <si>
    <t>3LT7A,6285662734,H1TP4101,TMKUSUMAWOTSMADAPPA,"LAKSHMAN THIRTHA LAYOUT","LAKSHMAN THIRTHA LAYOUT",,HUNSUR,HUNSUR,KAR,571105,04-JUL-2023,04-AUG-2023,04-AUG-2023,628562225229,37949,37952,200,34.5,0,0,3.15,0,3.11,240.76,0,0,0,0,0,240.76,18-AUG-2023</t>
  </si>
  <si>
    <t>3LT7A,3715670347,H1TP4265,ASHWINIVSWOCHANDRASHEKARM,"N S BADAVANE","K S R T C DIPPO BACK SIDE",,HUNSUR,HUNSUR,KAR,571105,04-JUL-2023,04-AUG-2023,04-AUG-2023,371560244598,1500,1526,400,299,0,0,27.3,0,26.91,753.21,0,0,0,0,0,753.21,18-AUG-2023</t>
  </si>
  <si>
    <t>3LT7A,4529844823,H1TP4275,SUDHAWONAGARAJU,"MAIN A P M C MARKET","MAIN A P M C MARKET",,HUNSUR,HUNSUR,KAR,571105,04-JUL-2023,04-AUG-2023,04-AUG-2023,452986021914,2239,2276,400,425.5,0,0,38.85,0,38.3,902.65,0,0,0,0,0,902.65,18-AUG-2023</t>
  </si>
  <si>
    <t>3LT7A,1855760713,H1TP4225,TARAWOSURESHA,"SAKETHA BADAVANE","BOMME GOWDA LAYOUT",,HUNSUR,HUNSUR,KAR,571105,04-JUL-2023,04-AUG-2023,04-AUG-2023,185571104251,1178,1182,400,46,0,0,4.2,0,4.14,454.34,0,0,0,0,0,454.34,18-AUG-2023</t>
  </si>
  <si>
    <t>3LT7A,7862266369,H1TP4113,DAYANANDASOSANNANINGAIAH,"DODDA HUNSUR","K H B LAYOUT",,HUNSUR,HUNUSR,KAR,571105,04-JUL-2023,04-AUG-2023,04-AUG-2023,786220149367,916,916,400,0,0,0,0,0,0,400,0,0,0,0,0,400,18-AUG-2023</t>
  </si>
  <si>
    <t>3LT7A,8851252609,H1TP4279,SHAKEERAHMEDSOMUSHIRAHMED,"B M BY PASS ROAD","B M BY PASS ROAD",,HUNSUR,HUNSUR,KAR,571105,04-JUL-2023,04-AUG-2023,04-AUG-2023,885129528876,2161,2281,200,1380,0,0,126,0,124.2,1830.2,0,0,0,0,0,1830.2,18-AUG-2023</t>
  </si>
  <si>
    <t>3LT7A,1948798245,H1TP4097,KRKUMARSORAMEGOWDA,"CHAITRAVANA BADAVANE","CHAITRAVANA BADAVANE",,HUNSUR,HUNSUR,KAR,571105,04-JUL-2023,04-AUG-2023,04-AUG-2023,194873186450,700,702,200,23,0,0,2.1,0,2.07,227.17,0,0,0,0,0,227.17,18-AUG-2023</t>
  </si>
  <si>
    <t>3LT7A,7270548749,H1TP3966,KOMALAWOSHANMUKHARADHYA,"K H B UPKAR LAYOUT","K H B UPKAR LAYOUT",,HUNSUR,HUNSUR,KAR,571105,04-JUL-2023,04-AUG-2023,04-AUG-2023,727057578483,2095,2112,400,195.5,0,0,17.85,0,17.6,630.95,0,0,0,0,0,630.95,18-AUG-2023</t>
  </si>
  <si>
    <t>3LT7A,6550848992,H1TP4256,MKSHASHIKANTHASOMSKRISHNEGOWDA,#34,"A P M C YARD",,HUNSUR,HUNSUR,KAR,571105,04-JUL-2023,04-AUG-2023,04-AUG-2023,655080198433,908,936,200,322,0,0,29.4,0,28.98,580.38,0,0,0,0,0,580.38,18-AUG-2023</t>
  </si>
  <si>
    <t>3LT7A,8872936258,H1TP3974,SRINIVASASOTHAMMAIAH,"NEAR ARASU BHAVANA","B M BY PASS ROAD",,HUNSUR,HUNUSR,KAR,571105,04-JUL-2023,04-AUG-2023,04-AUG-2023,887293188795,3000,3054,400,621,0,0,56.7,0,55.89,1133.59,0,0,0,0,0,1133.59,18-AUG-2023</t>
  </si>
  <si>
    <t>3LT7A,5913614490,H1TP4226,MJAYARAMASOLATEMNTHUKARAMRAO,"NEW MARUTHI BADAVANE","NEW MARUTHI BADAVANE",,HUNSUR,HUNSUR,KAR,571105,04-JUL-2023,04-AUG-2023,04-AUG-2023,591369094898,637,637,400,0,0,0,0,0,0,400,0,0,0,0,0,400,18-AUG-2023</t>
  </si>
  <si>
    <t>3LT7A,9608767632,H1TP4066,CLEELAVATHIDOLATECHIKKASIDDAIAH,"NEAR K H B UPKAR LAYOUT","NEAR K H B UPKAR LAYOUT",,HUNSUR,HUNSUR,KAR,571105,04-JUL-2023,04-AUG-2023,04-AUG-2023,960875580657,666,672,200,69,0,0,6.3,0,6.21,281.51,0,0,0,0,0,281.51,18-AUG-2023</t>
  </si>
  <si>
    <t>3LT7A,0747927324,H1TP4230,REEPESHTKSORAJAGOPALTK,"THIRUMALA BADAVANE","NEAR A P M C",,HUNSUR,HUNSUR,KAR,571105,04-JUL-2023,04-AUG-2023,04-AUG-2023,074791079933,1397,1397,400,0,0,0,0,0,0,400,0,0,0,0,0,400,18-AUG-2023</t>
  </si>
  <si>
    <t>3LT7A,1214690512,H1TP3837,KOKILAMMAWOLATERATHNASWAMYPILLAI,"M D C C CIRCLE","M D C C CIRCLE",,HUNSUR,HUNSUR,KAR,571105,04-JUL-2023,04-AUG-2023,04-AUG-2023,121463452298,1071,1100,200,333.5,0,0,30.45,0,30.02,593.97,0,0,0,0,0,593.97,18-AUG-2023</t>
  </si>
  <si>
    <t>3LT7A,7753846733,H1TP4008,HRSANTHOSHKUMARSOLATEHVRAJANNA,"GOKULA ROAD","GOKULA ROAD",,HUNSUR,HUNSUR,KAR,571105,05-JUL-2023,05-AUG-2023,05-AUG-2023,775387497359,596,600,400,46,0,0,4.2,0,4.14,454.34,0,0,0,0,0,454.34,19-AUG-2023</t>
  </si>
  <si>
    <t>3LT7A,6253388948,H1TP4020,RAMESHMNSONARASIMHAIAH,"NEAR M D C C BANK CIRCLE","KARI GOWDA PARK",,HUNSUR,HUNSUR,KAR,571105,05-JUL-2023,05-AUG-2023,05-AUG-2023,625339444590,3400,3500,400,1150,0,0,105,0,103.5,1758.5,0,0,0,0,0,1758.5,19-AUG-2023</t>
  </si>
  <si>
    <t>3LT7A,9185464361,H1TP4173,BSHIVALINGAIAHSOBULIHUCCHAIAH,KALKUNIKE,KALKUNIKE,,HUNSUR,HUNSUR,KAR,571105,05-JUL-2023,05-AUG-2023,05-AUG-2023,918543874160,1609,1609,200,0,0,0,0,0,0,200,0,0,0,0,0,200,19-AUG-2023</t>
  </si>
  <si>
    <t>3LT7A,9338848281,H1TP4132,SANJAYKBSOBABUKC,"B M BY PASS ROAD","B M BY PASS ROAD",,HUNSUR,HUNSUR,KAR,571105,05-JUL-2023,05-AUG-2023,05-AUG-2023,933886838409,2958,3308,400,4025,0,0,367.5,0,362.25,5154.75,0,0,0,0,0,5154.75,19-AUG-2023</t>
  </si>
  <si>
    <t>3LT7A,7308990951,H1TP4290,NASRULLAKHANSOAHMEDULLAKHAN,"SHABBIR NAGAR","SHABBIR NAGAR",,HUNSUR,HUNSUR,KAR,571105,05-JUL-2023,05-AUG-2023,05-AUG-2023,730899677031,739,743,200,46,0,0,4.2,0,4.14,254.34,0,0,0,0,0,254.34,19-AUG-2023</t>
  </si>
  <si>
    <t>3LT7A,3285139757,H1TP4058,TSLOKANATHANSOLATETVSOMASUNDARAMPILLAI,"NEAR COFFE WORKS PETROL BANK","NEAR COFFE WORKS PETROL BANK",,HUNSUR,HUNSUR,KAR,571105,05-JUL-2023,05-AUG-2023,05-AUG-2023,328517677914,2151,2322,400,1966.5,0,0,179.55,0,176.99,2723.04,0,0,0,0,0,2723.04,19-AUG-2023</t>
  </si>
  <si>
    <t>3LT7A,1264271020,H1TP3758,KNMAHADEVASOLATENARAYANA,"COFFE WORKS STORE","B M ROAD",,HUNSUR,HUNSUR,KAR,571105,05-JUL-2023,05-AUG-2023,05-AUG-2023,126420202820,4156,4353,400,2265.5,0,0,206.85,0,203.9,3076.25,0,0,0,0,0,3076.25,19-AUG-2023</t>
  </si>
  <si>
    <t>3LT7A,1522850414,H1TP4155,RADHAKRISHNASSOSREEKANTASHASTRYR,"SHASTHRI HIGH SCHOOL","SHASTHRI HIGH SCHOOL",,HUNSUR,HUNSUR,KAR,571105,13-MAR-2023,05-AUG-2023,05-AUG-2023,152280225465,1676,9846,5926.67,82291.62,0,0,8618.5,0,8428.57,105265.36,0,0,0,0,0,105265.36,19-AUG-2023</t>
  </si>
  <si>
    <t>3LT7A,0399304065,H1TP3832,ANWARPASHAMSSOMSSABUHUSSAIN,"B M BY PASS ROAD","B M BY PASS ROAD",,HUNSUR,HUNUSR,KAR,571105,04-JUL-2023,05-AUG-2023,05-AUG-2023,039937913660,4999,5200,400,2311.5,0,0,211.05,0,208.04,3130.59,0,0,0,0,0,3130.59,19-AUG-2023</t>
  </si>
  <si>
    <t>3LT7A,2973761542,H1TP3970,NAVEENKUMARACSOLATEAMCHANGAPPA,"NEAR SHASTRI SCHOOL","NEAR SHASTRI SCHOOL",,HUNSUR,HUNSUR,KAR,571105,05-JUL-2023,05-AUG-2023,05-AUG-2023,297373499010,7566,8089,600,6014.5,0,400,549.15,0,541.31,8104.96,0,0,0,0,0,8104.96,19-AUG-2023</t>
  </si>
  <si>
    <t>3LT7A,8075429263,H1TP4277,SHIVAKUMARACSOCHANDRAPPA,"VEERANJUNAYA LAYOUT","VEERANJUNAYA LAYOUT",,HUNSUR,HUNSUR,KAR,571105,05-JUL-2023,05-AUG-2023,05-AUG-2023,807541387053,1347,1359,200,138,0,0,12.6,0,12.42,363.02,0,0,0,0,0,363.02,19-AUG-2023</t>
  </si>
  <si>
    <t>3LT7A,6459785030,H1TP4192,SHASHIREKHAMUDHOLWOSHASHIKANTHMUDHOL,"SAKETHA BADAVANE","SAKETHA BADAVANE",,HUNSUR,HUNSUR,KAR,571105,05-JUL-2023,05-AUG-2023,05-AUG-2023,645975390714,1276,1300,400,276,0,0,25.2,0,24.84,726.04,0,0,0,0,0,726.04,19-AUG-2023</t>
  </si>
  <si>
    <t>3LT7A,8118072895,H1TP4166,SIDDARAJUTSSOSANNASUBBA,"K H B COLONY",KALKUNIKE,,HUNSUR,HUNSUR,KAR,571105,05-JUL-2023,05-AUG-2023,05-AUG-2023,811805482072,201,256,200,632.5,0,0,57.75,0,56.93,947.18,0,0,0,0,0,947.18,19-AUG-2023</t>
  </si>
  <si>
    <t>3LT7A,3627157367,H1TP3768,IMTIYAZAHMEDSOFAIROZAHMED,"B M BY PASS ROAD","B M BY PASS ROAD",,HUNSUR,HUNSUR,KAR,571105,05-JUL-2023,05-AUG-2023,05-AUG-2023,362714181276,2905,3000,600,1092.5,0,0,99.75,0,98.33,1890.58,0,0,0,0,0,1890.58,19-AUG-2023</t>
  </si>
  <si>
    <t>3LT7A,3945521916,H1TP3962,MAHADEVAMMAWOHSSHIVANNA,"H D KOTE ROAD","H D KOTE ROAD",,HUNSUR,HUNSUR,KAR,571105,05-JUL-2023,05-AUG-2023,05-AUG-2023,394553553893,423,442,200,218.5,0,0,19.95,0,19.67,458.12,0,0,0,0,0,458.12,19-AUG-2023</t>
  </si>
  <si>
    <t>3LT7A,3624598860,H1TP3640,MOHAMMEDMUZAMILSOLATEAMEERJAN,"NEAR COURT CIRCLE","B M BY PASS ROAD",,HUNSUR,HUNSUR,KAR,571105,05-JUL-2023,05-AUG-2023,05-AUG-2023,362454059245,4243,4338,200,1092.5,0,0,99.75,0,98.33,1490.58,0,0,0,0,0,1490.58,19-AUG-2023</t>
  </si>
  <si>
    <t>3LT7A,5492458377,H1TP3675,AMYOGESHSOLATEMAYIGOWDA,"B M BY PASS ROAD","B M BY PASS ROAD",,HUNSUR,HUNSUR,KAR,571105,05-JUL-2023,05-AUG-2023,05-AUG-2023,549249988435,2458,2656,600,2277,0,0,207.9,0,204.93,3289.83,0,0,0,0,0,3289.83,19-AUG-2023</t>
  </si>
  <si>
    <t>3LT7A,6778120795,H1TP4190,MDSHRIKANTEGOWDASOLATEDASAEGOWDA,"NILAVAGILU KAVAL","LAKSHMAN THIRTHA LAYOUT",,HUNSUR,HUNSUR,KAR,571105,05-JUL-2023,05-AUG-2023,05-AUG-2023,677810163763,1240,1240,400,0,0,0,0,0,0,400,0,0,0,0,0,400,19-AUG-2023</t>
  </si>
  <si>
    <t>3LT7A,5644224998,H1TP4045,EAJAZAHAMEDSHARIFFSOLATEANWARSHARIFF,"NANDINI LAYOUT","NANDINI LAYOUT",,HUNSUR,HUNSUR,KAR,571105,05-JUL-2023,05-AUG-2023,05-AUG-2023,564423889092,1799,1809,400,115,0,0,10.5,0,10.35,535.85,0,0,0,0,0,535.85,19-AUG-2023</t>
  </si>
  <si>
    <t>3LT7A,1239143274,H1TP4152,SHRUTHIWOPRADEEPK,"MUKKANNESHWARA BADAVANE","B M ROAD",,HUNSUR,HUNSUR,KAR,571105,05-JUL-2023,05-AUG-2023,05-AUG-2023,123912618734,1731,1801,400,805,0,0,73.5,0,72.45,1350.95,0,0,0,0,0,1350.95,19-AUG-2023</t>
  </si>
  <si>
    <t>3LT7A,0296924130,H1TP4198,SANJAYHSSOSUBBARAOHT,"B M BY PASS ROAD","B M BY PASS ROAD",,HUNSUR,HUNSUR,KAR,571105,05-JUL-2023,05-AUG-2023,05-AUG-2023,029699771864,771,790,600,218.5,0,0,19.95,0,19.67,858.12,0,0,0,0,0,858.12,19-AUG-2023</t>
  </si>
  <si>
    <t>3LT7A,9244461623,H1TP3991,SAJANGANNASSOSURESHGANNA,"MARUTHI BADAVANE","MARUTHI BADAVANE",,HUNSUR,HUNSUR,KAR,571105,05-JUL-2023,05-AUG-2023,05-AUG-2023,924441719300,838,884,400,529,0,0,48.3,0,47.61,1024.91,0,0,0,0,0,1024.91,19-AUG-2023</t>
  </si>
  <si>
    <t>3LT7A,3272189486,H1TP3800,ROSHANZAMEERSOLATEMAHAMEDGOUSE,"RAZAK MOHALLA","RAZAK MOHALLA",,HUNSUR,HUNUAR,KAR,571105,05-JUL-2023,05-AUG-2023,05-AUG-2023,327214766390,2182,2309,200,1460.5,0,100,133.35,0,131.45,2025.3,0,0,0,0,0,2025.3,19-AUG-2023</t>
  </si>
  <si>
    <t>3LT7A,1965896947,H1TP4293,RAJESHWARIWORKRISHNA,"SAI ANANDA LAYOUT","B M ROAD",,HUNSUR,HUNSUR,KAR,571105,05-JUL-2023,05-AUG-2023,05-AUG-2023,196585384636,427,428,400,11.5,0,0,1.05,0,1.04,413.59,0,0,0,0,0,413.59,19-AUG-2023</t>
  </si>
  <si>
    <t>3LT7A,0375215146,H1TP3867,NAYEEMULLASHARIFFSOLATEISMAILSHARIFFHM,#1482,"NEAR COURT CIRCLE",,HUNSUR,HUNSUR,KAR,571105,05-JUL-2023,05-AUG-2023,05-AUG-2023,037521599194,2580,2643,200,724.5,0,0,66.15,0,65.21,1055.86,0,0,0,0,0,1055.86,19-AUG-2023</t>
  </si>
  <si>
    <t>3LT7A,1397568792,H1TP4154,SUMANWORAJESHRASHINKAR,"THIRUMALA BADAVANE","OLD B M ROAD",,HUNSUR,HUNSUR,KAR,571105,05-JUL-2023,05-AUG-2023,05-AUG-2023,139754812850,1520,1538,400,207,0,0,18.9,0,18.63,644.53,0,0,0,0,0,644.53,19-AUG-2023</t>
  </si>
  <si>
    <t>3LT7A,5977181320,H1TP3940,REHANASULTHANAWOSYEDMUJEEB,"SHABBIR NAGAR","SHABBIR NAGAR",,HUNSUR,HUNSUR,KAR,571105,04-JUL-2023,05-AUG-2023,05-AUG-2023,597719687782,2314,2474,400,1840,0,0,168,0,165.6,2573.6,0,0,0,0,0,2573.6,19-AUG-2023</t>
  </si>
  <si>
    <t>3LT7A,3898989450,H1TP3796,NARAPATHSINGHSODEVISINGH,"B M BY PASS ROAD","B M BY PASS ROAD",,HUNSUR,HUNSUR,KAR,571105,05-JUL-2023,05-AUG-2023,05-AUG-2023,389894717200,2065,2688,400,7164.5,0,0,654.15,0,644.81,8863.46,0,0,0,0,0,8863.46,19-AUG-2023</t>
  </si>
  <si>
    <t>3LT7A,2768214562,H1TP4054,PADMAWOHARISHA,KALKUNIKE,KALKUNIKE,,HUNSUR,HUNSUR,KAR,571105,05-JUL-2023,05-AUG-2023,05-AUG-2023,276822414893,2274,2280,400,69,0,0,6.3,0,6.21,481.51,0,0,0,0,0,481.51,19-AUG-2023</t>
  </si>
  <si>
    <t>3LT7A,5517754390,H1TP4082,HSDEVARAJUSOLATESAJJEGOWDA,"KALKUNIKE CIRCLE","B M BY PASS ROAD",,HUNSUR,HUNSUR,KAR,571105,05-JUL-2023,05-AUG-2023,05-AUG-2023,551770174446,832,853,400,241.5,0,0,22.05,0,21.74,685.29,0,0,0,0,0,685.29,19-AUG-2023</t>
  </si>
  <si>
    <t>3LT7A,1477378484,H1TP3950,MANJUNATHAKRSORAJASHEKHARAIAHC,"LAKSHMANA THEERTHA LAYOUT","LAKSHMANA THEERTHA LAYOUT",,HUNSUR,HUNSUR,KAR,571105,05-JUL-2023,05-AUG-2023,05-AUG-2023,147738377398,999,1050,400,586.5,0,0,53.55,0,52.79,1092.84,0,0,0,0,0,1092.84,19-AUG-2023</t>
  </si>
  <si>
    <t>3LT7A,8182779051,H1TP4022,RAMAIAHSOVARADAIAH,"MARUTHI BADAVANE","MARUTHI BADAVANE",,HUNSUR,HUNSUR,KAR,571105,05-JUL-2023,05-AUG-2023,05-AUG-2023,818270646955,753,763,400,115,0,0,10.5,0,10.35,535.85,0,0,0,0,0,535.85,19-AUG-2023</t>
  </si>
  <si>
    <t>3LT7A,5817420496,H1TP4000,MAHAMMADISSUFMULLASOAMIRRAHAMAJA,KALKUNIKE,KALKUNIKE,,HUNSUR,HUNSUR,KAR,571105,05-JUL-2023,05-AUG-2023,05-AUG-2023,581745895638,8495,9000,600,5807.5,0,0,530.25,0,522.68,7460.43,0,0,0,0,0,7460.43,19-AUG-2023</t>
  </si>
  <si>
    <t>3LT7A,4813906478,H1TP3680,SUSHILATHAWOCHANDRU,"BHRAMANA STREET","BHRAMANA STREET",,HUNASUR,HUNSUR,KAR,571105,05-JUL-2023,05-AUG-2023,05-AUG-2023,481396804946,780,850,400,805,0,0,73.5,0,72.45,1350.95,0,0,0,0,0,1350.95,19-AUG-2023</t>
  </si>
  <si>
    <t>3LT7A,4912641598,H1TP4183,SHOBHAWOVCPRASANNA,"K H B COLONY",KALKUNIKE,,HUNSUR,HUNSUR,KAR,571105,05-JUL-2023,05-AUG-2023,05-AUG-2023,491268013805,2015,2028,200,149.5,0,0,13.65,0,13.46,376.61,0,0,0,0,0,376.61,19-AUG-2023</t>
  </si>
  <si>
    <t>3LT7A,9415255901,H1TP4213,RAFEEQAHAMEDSONISARAHAMAD,"NANDINI LAYOUT","B M BY PASS ROAD",,HUNSUR,HUNSUR,KAR,571105,05-JUL-2023,05-AUG-2023,05-AUG-2023,941520632311,1788,1800,200,138,0,100,12.6,0,12.42,463.02,0,0,0,0,0,463.02,19-AUG-2023</t>
  </si>
  <si>
    <t>3LT7A,2425152608,H1TP3579,RREVANNASIDDAPPASOBRACHAIAH,"NEAR COFFE WORKS PETROL BUNK","B M BY PASS ROAD",,HUNSUR,HUNSUR,KAR,571105,05-JUL-2023,05-AUG-2023,05-AUG-2023,242519129228,1193,1266,400,839.5,0,0,76.65,0,75.56,1391.71,0,0,0,0,0,1391.71,19-AUG-2023</t>
  </si>
  <si>
    <t>3LT7A,8481885008,H1TP4148,SYEDFAIROZPASHASOLATESYEDAMEER,"B M BY PASS ROAD","B M BY PASS ROAD",,HUNSUR,HUNSUR,KAR,571105,05-JUL-2023,05-AUG-2023,05-AUG-2023,848181117229,2229,2260,400,356.5,0,0,32.55,0,32.09,821.14,0,0,0,0,0,821.14,19-AUG-2023</t>
  </si>
  <si>
    <t>3LT7A,7738338823,H1TP3681,HSSHANTHALAKSHMIWOHANAGARAJASHETTY,"B M BY PASS ROAD","B M BY PASS ROAD",,HUNUSR,HUNSUR,KAR,571105,05-JUL-2023,05-AUG-2023,05-AUG-2023,773830254537,3453,3554,400,1161.5,0,0,106.05,0,104.54,1772.09,0,0,0,0,0,1772.09,19-AUG-2023</t>
  </si>
  <si>
    <t>3LT7A,8771346635,H1TP3902,DEEPIKADWOKVJAGADEESH,#10,"NEAR AGRICULTURE OFFICE",,HUNSUR,HUNSUR,KAR,571105,05-JUL-2023,05-AUG-2023,05-AUG-2023,877131931307,4250,4426,600,2024,0,0,184.8,0,182.16,2990.96,0,0,0,0,0,2990.96,19-AUG-2023</t>
  </si>
  <si>
    <t>3LT7A,5922351841,H1TP3977,NAVEENBASITHWONAVEEDMOHAMMED,NILAVAGILU,"LAKSHMAN THIRTHA LAYOUT",,HUNSUR,HUNSUR,KAR,571105,05-JUL-2023,05-AUG-2023,05-AUG-2023,592239926520,553,557,400,46,0,0,4.2,0,4.14,454.34,0,0,0,0,0,454.34,19-AUG-2023</t>
  </si>
  <si>
    <t>3LT7A,1318705586,H1TP3631,NANJAMANIWOMAHADEVAPPAKP,"N S BADAVANE","N S BADAVANE",,HUNSUR,HUNSUR,KAR,571105,05-JUL-2023,05-AUG-2023,05-AUG-2023,131874118254,3715,4250,400,6152.5,0,0,561.75,0,553.73,7667.98,0,0,0,0,0,7667.98,19-AUG-2023</t>
  </si>
  <si>
    <t>3LT7A,4824061448,H1TP4204,SRIDHARASOKENDAGANNEGOWDA,"B M ROAD","B M ROAD",,HUNSUR,HUNSUR,KAR,571105,05-JUL-2023,05-AUG-2023,05-AUG-2023,482406123857,575,610,400,402.5,0,0,36.75,0,36.23,875.48,0,0,0,0,0,875.48,19-AUG-2023</t>
  </si>
  <si>
    <t>3LT7A,9946909348,H1TP4052,RAVIKUMARHSSOSANNASIDDEGOWDA,"B M BY PASS ROAD","NEAR COFFE WORKS PETROL BANK",,HUNSUR,HUNSUR,KAR,571105,05-JUL-2023,05-AUG-2023,05-AUG-2023,994691843931,1420,1551,400,1506.5,0,0,137.55,0,135.59,2179.64,0,0,0,0,0,2179.64,19-AUG-2023</t>
  </si>
  <si>
    <t>3LT7A,6342381621,H1TP4300,NJAYARAJUSONANJAIAH,"PANCHAMUKHI LAYOUT","PANCHAMUKHI LAYOUT",,HUNSUR,HUNSUR,KAR,571105,07-JUL-2023,05-AUG-2023,05-AUG-2023,634239926660,1068,1077,200,103.5,0,0,9.45,0,9.32,322.27,0,0,0,0,0,322.27,19-AUG-2023</t>
  </si>
  <si>
    <t>3LT7A,1574192419,H1TP3982,PRATHIBHAMNWOSATHYANARAYANA,"NEW MARUTHI BADAVANE","NEW MARUTHI BADAVANE",,HUNSUR,HUNSUR,KAR,571105,05-JUL-2023,05-AUG-2023,05-AUG-2023,157412018990,699,699,400,0,0,0,0,0,0,400,0,0,0,0,0,400,19-AUG-2023</t>
  </si>
  <si>
    <t>3LT7A,5870737617,H1TP4053,KSBEERESHSOLATEDSHANKRAPPA,"RANGANATHA BADAVANE","RANGANATHA BADAVANE",,HUNSUR,HUNSUR,KAR,571105,05-JUL-2023,05-AUG-2023,05-AUG-2023,587079562261,2328,2429,400,1161.5,0,0,106.05,0,104.54,1772.09,0,0,0,0,0,1772.09,19-AUG-2023</t>
  </si>
  <si>
    <t>3LT7A,0171691567,H1TP4285,HASHANTHAKUMARGUPTHASOLATEMANANTHASHETTY,"NEAR RMC MARKET","NEAR RMC MARKET",,HUNSUR,HUNSUR,KAR,571105,05-JUL-2023,05-AUG-2023,05-AUG-2023,017165389919,799,838,400,448.5,0,0,40.95,0,40.37,929.82,0,0,0,0,0,929.82,19-AUG-2023</t>
  </si>
  <si>
    <t>3LT7A,2769216001,H1TP3803,SHRIARUNACONSTRUCTIONSPRIVATELIMITED,"B M BY PASS ROAD","B M BY PASS ROAD",,HUNSUR,HUNSUR,KAR,571105,05-JUL-2023,05-AUG-2023,05-AUG-2023,276929609710,89776,89821,3400,517.5,0,0,47.25,0,46.58,4011.33,0,0,0,0,0,4011.33,19-AUG-2023</t>
  </si>
  <si>
    <t>3LT7A,6038114083,H1TP4287,MAHADEVASOLATERAMAIH,"SADASHIVANA KOPPALU","SADASHIVANA KOPPALU",,HUNSUR,HUNSUR,KAR,571105,05-JUL-2023,05-AUG-2023,05-AUG-2023,603813878466,675,815,200,1610,0,300,147,0,144.9,2401.9,0,0,0,0,0,2401.9,19-AUG-2023</t>
  </si>
  <si>
    <t>3LT7A,0631433260,H1TP4067,KNKUMARSOLATENINGACHARI,"B M BY PASS ROAD","B M BY PASS ROAD",,HUNSUR,HUNSUR,KAR,571105,05-JUL-2023,05-AUG-2023,05-AUG-2023,063143276822,1801,1852,400,586.5,0,0,53.55,0,52.79,1092.84,0,0,0,0,0,1092.84,19-AUG-2023</t>
  </si>
  <si>
    <t>3LT7A,8101915039,H1TP4018,ACNANDISHSOLATEAMCHANGAPPA,"NEAR SHASTRY SCHOOL","NEAR SHASTRY SCHOOL",,HUNSUR,HUNSUR,KAR,571105,05-JUL-2023,05-AUG-2023,05-AUG-2023,810191603749,472,472,200,0,0,0,0,0,0,200,0,0,0,0,0,200,19-AUG-2023</t>
  </si>
  <si>
    <t>3LT7A,1009847855,H1TP4049,SYEDSIRAJUDDINSOSYEDGHAYAZUDDIN,"B M BY PASS ROAD","B M BY PASS ROAD",,HUNSUR,HUNSUR,KAR,571105,05-JUL-2023,05-AUG-2023,05-AUG-2023,100985512957,307,320,200,149.5,0,0,13.65,0,13.46,376.61,0,0,0,0,0,376.61,19-AUG-2023</t>
  </si>
  <si>
    <t>3LT7A,3076795893,H1TP3975,MOHANSONANJUNDASWAMY,"B M BY PASS ROAD","B M BY PASS ROAD",,HUNUSR,HUNSUR,KAR,571105,05-JUL-2023,05-AUG-2023,05-AUG-2023,307678829410,3212,3212,400,0,0,0,0,0,0,400,0,0,0,0,0,400,19-AUG-2023</t>
  </si>
  <si>
    <t>3LT7A,4566934811,H1TP3788,VIJAYSSOSUBRAMANI,"NEAR AYYAPPA TEMPLE","B M BY PASS ROAD",,HUNSUR,HUNUSR,KAR,571105,05-JUL-2023,05-AUG-2023,05-AUG-2023,456691633951,489,503,200,161,0,100,14.7,0,14.49,490.19,0,0,0,0,0,490.19,19-AUG-2023</t>
  </si>
  <si>
    <t>3LT7A,0738306120,H1TP3780,RAFIULLASHARIFFSOLATEHMISMAILSHARIFF,#1482,"BEHIND BAZAR ROAD",,HUNSUR,HUNSUR,KAR,571105,06-JUL-2023,06-AUG-2023,06-AUG-2023,073833297539,682,690,400,92,0,0,8.4,0,8.28,508.68,0,0,0,0,0,508.68,20-AUG-2023</t>
  </si>
  <si>
    <t>3LT7A,8179170785,H1TP4273,KTNAGARAJUSOLATETHIMMASHETTY,"MARUTHI BADAVANE","LALITHA SUNDARA BADAVANE",,HUNSUR,HUNSUR,KAR,571105,06-JUL-2023,06-AUG-2023,06-AUG-2023,817919226122,1116,1172,200,644,0,0,58.8,0,57.96,960.76,0,0,0,0,0,960.76,20-AUG-2023</t>
  </si>
  <si>
    <t>3LT7A,3359496811,H1TP4272,VIJAYKUMARHNCOPNANJAPPA,"N S THITTU","N S THITTU",,HUNSUR,HUNSUR,KAR,571105,06-JUL-2023,06-AUG-2023,06-AUG-2023,335949241580,2173,2181,200,92,0,0,8.4,0,8.28,308.68,0,0,0,0,0,308.68,20-AUG-2023</t>
  </si>
  <si>
    <t>3LT7A,4815314002,H1TP4260,VISHWANATHRAOKADAMRSORAMACHANDRARAOKADAM,"MANJUNATHA BADAVAE","MANJUNATHA BADAVAE",,HUNSUR,HUNSUR,KAR,571105,06-JUL-2023,06-AUG-2023,06-AUG-2023,481533624465,2431,2431,400,0,0,0,0,0,0,400,0,0,0,0,0,400,20-AUG-2023</t>
  </si>
  <si>
    <t>3LT7A,5154531401,H1TP4180,GIRISHSOKALAIAH,"GOKULA BADAVANE","KARI GOWDARA BEEDI",,HUNSUR,HUNSUR,KAR,571105,06-JUL-2023,06-AUG-2023,06-AUG-2023,515451463254,949,982,400,379.5,0,200,34.65,0,34.16,1048.31,0,0,0,0,0,1048.31,20-AUG-2023</t>
  </si>
  <si>
    <t>3LT7A,1048073309,H1TP4176,MUJEEBURRAHAMANSOKHALEELURRAHMAN,953/1627,"MUSLIM BLOCK",,HUNSUR,HUNSUR,KAR,571105,06-JUL-2023,06-AUG-2023,06-AUG-2023,104809645518,7381,7386,400,57.5,0,0,5.25,0,5.18,467.93,0,0,0,0,0,467.93,20-AUG-2023</t>
  </si>
  <si>
    <t>3LT7A,3910307208,H1TP4291,BPRAKASHSOPBETTEGOWDA,32,"A P M C YARD",,HUNSUR,HUNSUR,KAR,571105,06-JUL-2023,06-AUG-2023,06-AUG-2023,391036198669,1855,1957,200,1173,0,0,107.1,0,105.57,1585.67,0,0,0,0,0,1585.67,20-AUG-2023</t>
  </si>
  <si>
    <t>3LT7A,7720370590,H1TP4023,MAHADEVAHASOANNAIAH,"MANJUNATHA BADAVANE","MANJUNATHA BADAVANE",,HUNSUR,HUNSUR,KAR,571105,06-JUL-2023,06-AUG-2023,06-AUG-2023,772032285534,388,391,400,34.5,0,0,3.15,0,3.11,440.76,0,0,0,0,0,440.76,20-AUG-2023</t>
  </si>
  <si>
    <t>3LT7A,4544528066,H1TP4144,GEETHAKSWOGIRISHA,38-502-85,"JYOTHI NAGARA",,HUNSUR,HUNSUR,KAR,571105,06-JUL-2023,06-AUG-2023,06-AUG-2023,454451592089,438,438,200,0,0,0,0,0,0,200,0,0,0,0,0,200,20-AUG-2023</t>
  </si>
  <si>
    <t>3LT7A,0054108592,H1TP4030,BALAMURUGANSOKANNAYAN,"BAZAR ROAD","NEAR SHIVA MEDICAL",,HUNSUR,HUNSUR,KAR,571105,06-JUL-2023,06-AUG-2023,06-AUG-2023,005415769747,8278,8797,400,5968.5,0,0,544.95,0,537.17,7450.62,0,0,0,0,0,7450.62,20-AUG-2023</t>
  </si>
  <si>
    <t>3LT7A,3417570552,H1TP4211,DEVAPPAMASOARASEGOWDA,"I K ROAD","I K ROAD",,HUNSUR,HUNSUR,KAR,571105,06-JUL-2023,06-AUG-2023,06-AUG-2023,341754588356,287,293,200,69,0,100,6.3,0,6.21,381.51,0,0,0,0,0,381.51,20-AUG-2023</t>
  </si>
  <si>
    <t>3LT7A,2382217223,H1TP4029,NAZEERAHMEDSOSKABDULAZEEZ,"BAZAR ROAD","NEAR SHIVA MEDICAL",,HUNSUR,HUNSUR,KAR,571105,06-JUL-2023,06-AUG-2023,06-AUG-2023,238223095681,2023,2112,200,1023.5,0,0,93.45,0,92.12,1409.07,0,0,0,0,0,1409.07,20-AUG-2023</t>
  </si>
  <si>
    <t>3LT7A,6485039415,H1TP4244,SKARTHIKSONSUKUMAR,"GOKULA BADAVANE","GOKULA BADAVANE",,HUNSUR,HUNSUR,KAR,571105,06-JUL-2023,06-AUG-2023,06-AUG-2023,648501079248,735,750,200,172.5,0,100,15.75,0,15.53,503.78,0,0,0,0,0,503.78,20-AUG-2023</t>
  </si>
  <si>
    <t>3LT7A,7211143436,H1TP4288,MPCHANDRESHSOLATEPUTTANAYKA,"A P M C","A P M C",,HUNSUR,HUNSUR,KAR,571105,06-JUL-2023,06-AUG-2023,06-AUG-2023,721110039803,1160,1165,400,57.5,0,0,5.25,0,5.18,467.93,0,0,0,0,0,467.93,20-AUG-2023</t>
  </si>
  <si>
    <t>3LT7A,6846790877,H1TP4243,MANASAMCODHARMARAJU,"LALITHA SUNDARA BADAVANE","MARUTHI BADAVANE",,HUNSUR,HUNSUR,KAR,571105,06-JUL-2023,06-AUG-2023,06-AUG-2023,684675819835,3233,3253,400,230,0,0,21,0,20.7,671.7,0,0,0,0,0,671.7,20-AUG-2023</t>
  </si>
  <si>
    <t>3LT7A,6477110738,H1TP4127,RAVIMNSOLATENARASAIAH,"K H B UPKAR LAYOUT","DODDA HUNSUR",,HUNSUR,HUNSUR,KAR,571105,06-JUL-2023,06-AUG-2023,06-AUG-2023,647713832758,764,782,400,207,0,0,18.9,0,18.63,644.53,0,0,0,0,0,644.53,20-AUG-2023</t>
  </si>
  <si>
    <t>3LT7A,4183502262,H1TP4200,BASAVALINGEGOWDASOKALEGOWDA,"MARUTHI BADAVANE","NEAR CAMBRIDGE SCHOOL",,HUNSUR,HUNSUR,KAR,571105,06-JUL-2023,06-AUG-2023,06-AUG-2023,418352516868,1504,1509,200,57.5,0,0,5.25,0,5.18,267.93,0,0,0,0,0,267.93,20-AUG-2023</t>
  </si>
  <si>
    <t>3LT7A,5832452044,H1TP4258,GKVENKATARAOSOLATEGKRISHNAMURTHY,"NEAR RAMU BADAVANE","NEAR RAMU BADAVANE",,HUNSUR,HUNSUR,KAR,571105,06-JUL-2023,06-AUG-2023,06-AUG-2023,583246522271,6328,6765,400,5025.5,0,0,458.85,0,452.3,6336.65,0,0,0,0,0,6336.65,20-AUG-2023</t>
  </si>
  <si>
    <t>3LT7A,0056672977,H1TP4139,AMITHKUMARSOCHANDRASENA,"H D KOTE ROAD","H D KOTE ROAD",,HUNSUR,HUNSUR,KAR,571105,06-JUL-2023,06-AUG-2023,06-AUG-2023,005665977572,2882,2882,200,0,0,0,0,0,0,200,0,0,0,0,0,200,20-AUG-2023</t>
  </si>
  <si>
    <t>3LT7A,2099527395,H1TP4201,ABHIJEETHSUVARNASOPREMANATHSUVARNA,336/13361,"DODDA HUNSUR","BEHIND KUMAR SWAMY PETROL BUNK",HUNSUR,HUNSUR,KAR,571105,06-JUL-2023,06-AUG-2023,06-AUG-2023,209953685406,1500,1502,400,23,0,0,2.1,0,2.07,427.17,0,0,0,0,0,427.17,20-AUG-2023</t>
  </si>
  <si>
    <t>3LT7A,1940299660,H1TP4301,AHMEDRAZACOLATEIRSHADAHMED,"MANJUNATHA BADAVANE","NEAR TAILENT SCHOOL",,HUNSUR,HUNSUR,KAR,571105,15-JUL-2023,06-AUG-2023,06-AUG-2023,194024592646,3470,3486,153.33,184,0,0,16.8,0,16.56,370.69,0,0,0,0,0,370.69,20-AUG-2023</t>
  </si>
  <si>
    <t>3LT7A,1555410570,H1TP4172,RKRISHNASOLATERANGAIAH,#15/9,"NEW SAKETHA BADAVANE",,HUNSUR,HUNSUR,KAR,571105,06-JUL-2023,06-AUG-2023,06-AUG-2023,155540855371,1374,1374,400,0,0,0,0,0,0,400,0,0,0,0,0,400,20-AUG-2023</t>
  </si>
  <si>
    <t>3LT7A,7883786183,H1TP4237,GANESHKSOBKONDAIAH,"LALITHA SUNDARA BADAVANE","LALITHA SUNDARA BADAVANE",,HUNSUR,HUNSUR,KAR,571105,06-JUL-2023,06-AUG-2023,06-AUG-2023,788372080504,806,808,200,23,0,0,2.1,0,2.07,227.17,0,0,0,0,0,227.17,20-AUG-2023</t>
  </si>
  <si>
    <t>3LT7A,3176683109,H1TP4140,SHIVAKUMARASOGANESHA,"DARGA ROAD","DARGA ROAD",,HUNSUR,HUNSUR,KAR,571105,06-JUL-2023,06-AUG-2023,06-AUG-2023,317660924514,653,655,200,23,0,0,2.1,0,2.07,227.17,0,0,0,0,0,227.17,20-AUG-2023</t>
  </si>
  <si>
    <t>3LT7A,4174834372,H1TP4210,YRHARIPRASADSOYARAJASHEKAR,"M D C C BANK CIRCLE","M D C C BANK CIRCLE",,HUNSUR,HUNSUR,KAR,571105,06-JUL-2023,06-AUG-2023,06-AUG-2023,417483051880,16348,16486,800,1587,0,0,144.9,0,142.83,2674.73,0,0,0,0,0,2674.73,20-AUG-2023</t>
  </si>
  <si>
    <t>3LT7A,2701309485,H1TP4167,DLAKSHMINARAYANASODASASHETTY,"CHIKKA HUNSUR","CHIKKA HUNSUR",,HUNSUR,HUNSUR,KAR,571105,06-JUL-2023,06-AUG-2023,06-AUG-2023,270139154408,21006,21516,1000,5865,0,0,535.5,0,527.85,7928.35,0,0,0,0,0,7928.35,20-AUG-2023</t>
  </si>
  <si>
    <t>3LT7A,0751782680,H1TP4242,RANIYAMMAWOLATESRIKANTAMURTHY,"V P BORE","V P BORE",,HUNSUR,HUNSUR,KAR,571105,06-JUL-2023,06-AUG-2023,06-AUG-2023,075179795040,2831,2852,200,241.5,0,0,22.05,0,21.74,485.29,0,0,0,0,0,485.29,20-AUG-2023</t>
  </si>
  <si>
    <t>3LT7A,6046177862,H1TP4257,SHARISHSOLATESATHYANARAYANASB,"NEW MARUTHI EXTENSION","NEW MARUTHI EXTENSION",,HUNSUR,HUNSUR,KAR,571105,06-JUL-2023,06-AUG-2023,06-AUG-2023,604619018144,71,76,400,57.5,0,0,5.25,0,5.18,467.93,0,0,0,0,0,467.93,20-AUG-2023</t>
  </si>
  <si>
    <t>3LT7A,4467512223,H1TP4123,SUSHMAMMCONCMAHESHKUMAR,"NEW MARUTHI EXTENSION","NEW MARUTHI EXTENSION",,HUNSUR,HUNSUR,KAR,571105,06-JUL-2023,06-AUG-2023,06-AUG-2023,446757947280,865,881,600,184,0,0,16.8,0,16.56,817.36,0,0,0,0,0,817.36,20-AUG-2023</t>
  </si>
  <si>
    <t>3LT7A,5759628849,H1TP4209,SAVITHRAMMAWOSHIVALINGEGOWDA,"PREETHI LAYOUT","PREETHI LAYOUT",,HUNSUR,HUNSUR,KAR,571105,06-JUL-2023,06-AUG-2023,06-AUG-2023,575967664753,809,836,400,310.5,0,0,28.35,0,27.95,766.8,0,0,0,0,0,766.8,20-AUG-2023</t>
  </si>
  <si>
    <t>3LT7A,2442934229,H1TP4241,HTBABUSOHVTHIMMAPPASHETTY,"DODDA HUSUR 165/1, 165/5","NEAR VIJAYA NAGAR BADAVANE",,HUNSUR,HUNSUR,KAR,571105,06-JUL-2023,06-AUG-2023,06-AUG-2023,244293989285,1088,1098,400,115,0,0,10.5,0,10.35,535.85,0,0,0,0,0,535.85,20-AUG-2023</t>
  </si>
  <si>
    <t>3LT7A,6074659036,H1TP4122,RAJUHKSOKEMPALINGEGOWDA,"H D KOTE ROAD","H D KOTE ROAD",,HUNSUR,HUNSUR,KAR,571105,18-JUN-2023,06-AUG-2023,06-AUG-2023,607463852641,915,920,653.33,57.5,0,0,4.56,0,5.18,720.57,0,0,0,0,0,720.57,20-AUG-2023</t>
  </si>
  <si>
    <t>3LT7A,1491486590,H1TP4206,MAHADEVAMMAWOSMAHADEVASWAMY,"CHIKKA HUNSUR","CHIKKA HUNSUR",,HUNSUR,HUNSUR,KAR,571105,06-JUL-2023,06-AUG-2023,06-AUG-2023,149141990657,679,685,200,69,0,0,6.3,0,6.21,281.51,0,0,0,0,0,281.51,20-AUG-2023</t>
  </si>
  <si>
    <t>3LT7A,0926099125,H1TP4296,UKARRAMSOMALLARAM,"BAZAR ROAD","BAZAR ROAD",,HUNSUR,HUNSUR,KAR,571105,30-JUN-2023,06-AUG-2023,06-AUG-2023,092600084132,910,937,506.67,310.5,0,0,27.95,0,27.95,873.07,0,0,0,0,0,873.07,20-AUG-2023</t>
  </si>
  <si>
    <t>3LT7A,1460556024,H1TP4185,NAGAVENIWOMANJUNATHAHV,"DARGA ROAD","DARGA ROAD",,HUNSUR,HUNSUR,KAR,571105,06-JUL-2023,06-AUG-2023,06-AUG-2023,146056674681,1140,1140,200,0,0,0,0,0,0,200,0,0,0,0,0,200,20-AUG-2023</t>
  </si>
  <si>
    <t>3LT7A,3203488090,H1TP4251,RATHNAWONBBALARAJ,"MARUTHI EXTENSION","LALITHA SUNDARA BADAVANE",,HUNSUR,HUNSUR,KAR,571105,06-JUL-2023,06-AUG-2023,06-AUG-2023,320349189164,72,98,400,299,0,0,27.3,0,26.91,753.21,0,0,0,0,0,753.21,20-AUG-2023</t>
  </si>
  <si>
    <t>3LT7A,8406216679,H1TP3862,MOHANKUMARKSSOSHIVAKUMARKE,"M D C C CIRCLE","M D C C CIRCLE",,HUNSUR,HUNSUR,KAR,571105,06-JUL-2023,06-AUG-2023,06-AUG-2023,840626925925,5524,5724,400,2300,0,0,210,0,207,3117,0,0,0,0,0,3117,20-AUG-2023</t>
  </si>
  <si>
    <t>3LT7A,3619309332,H1TP4189,HARISHNSOHSNARAYANA,"DARGA ROAD","DARGA ROAD",,HUNSUR,HUNSUR,KAR,571105,06-JUL-2023,06-AUG-2023,06-AUG-2023,361930259088,448,448,400,0,0,0,0,0,0,400,0,0,0,0,0,400,20-AUG-2023</t>
  </si>
  <si>
    <t>3LT7A,7640653177,H1TP4253,SRINIVASAHMSOLATEMARIYAPPAHV,#408/A,"H D KOTE ROAD",,HUNSUR,HUNSUR,KAR,571105,06-JUL-2023,06-AUG-2023,06-AUG-2023,764066025047,60,63,400,34.5,0,0,3.15,0,3.11,440.76,0,0,0,0,0,440.76,20-AUG-2023</t>
  </si>
  <si>
    <t>3LT7A,7236482804,H1TP4207,GANESHSOMARIGOWDA,#16A,"JYOTHI NAGAR","H D KOTE ROAD",HUNSUR,HUNSUR,KAR,571105,06-JUL-2023,06-AUG-2023,06-AUG-2023,723647857081,1821,1835,400,161,0,0,14.7,0,14.49,590.19,0,0,0,0,0,590.19,20-AUG-2023</t>
  </si>
  <si>
    <t>3LT7A,1882491060,H1TP4205,SHIVAKUMARSSOLATESIDDEGOWDA,"NEAR STEDIUM","NEAR STEDIUM",,HUNSUR,HUNSUR,KAR,571105,06-JUL-2023,06-AUG-2023,06-AUG-2023,188248216338,1405,1487,600,943,0,0,86.1,0,84.87,1713.97,0,0,0,0,0,1713.97,20-AUG-2023</t>
  </si>
  <si>
    <t>3LT7A,9290234586,H1TP4222,GCRUDRAPPASOGHCHANDRASHEKHARAPPA,"V P BORE","V P BORE",,HUNSUR,HUNSUR,KAR,571105,01-APR-2023,06-AUG-2023,06-AUG-2023,929027236255,1571,1587,853.33,184,0,0,18.07,0,16.56,1071.96,0,0,0,0,0,1071.96,20-AUG-2023</t>
  </si>
  <si>
    <t>3LT7A,0373705718,H1TP4134,CHAYAWOMAHADEVA,"KARI GOWDARA STREET","KARI GOWDARA STREET",,HUNSUR,HUNSUR,KAR,571105,06-JUL-2023,06-AUG-2023,06-AUG-2023,037371764446,218,224,400,69,0,0,6.3,0,6.21,481.51,0,0,0,0,0,481.51,20-AUG-2023</t>
  </si>
  <si>
    <t>RN</t>
  </si>
  <si>
    <t>NM</t>
  </si>
  <si>
    <t>BDT</t>
  </si>
  <si>
    <t>PREV_READ</t>
  </si>
  <si>
    <t>PRES_READ</t>
  </si>
  <si>
    <t>FIX_CHRG</t>
  </si>
  <si>
    <t>ENERGY_CHRG</t>
  </si>
  <si>
    <t>PEN</t>
  </si>
  <si>
    <t>FAC</t>
  </si>
  <si>
    <t>TX</t>
  </si>
  <si>
    <t>H1TP4217</t>
  </si>
  <si>
    <t>RAMESHKUMARCPSOLATECMPUTTASWAMY</t>
  </si>
  <si>
    <t>H1TP4130</t>
  </si>
  <si>
    <t>SHEELAWOPCHANDRA</t>
  </si>
  <si>
    <t>H1TP3965</t>
  </si>
  <si>
    <t>MAHESHAKCSOCHALUVEGOWDA</t>
  </si>
  <si>
    <t>H1TP4050</t>
  </si>
  <si>
    <t>ZUBAIRAHMEDSOROUSHANZAMEER</t>
  </si>
  <si>
    <t>H1TP4164</t>
  </si>
  <si>
    <t>KTVENKATESHSOLATETHIMMAPPA</t>
  </si>
  <si>
    <t>H1TP4299</t>
  </si>
  <si>
    <t>DONALDREXSOLATEANADALBERT</t>
  </si>
  <si>
    <t>H1TP4084</t>
  </si>
  <si>
    <t>VASANTHKUMARLSSOSOMASHEKHARLS</t>
  </si>
  <si>
    <t>H1TP4143</t>
  </si>
  <si>
    <t>CHANDRASHEKARHMSOMAHADEVAHB</t>
  </si>
  <si>
    <t>H1TP4060</t>
  </si>
  <si>
    <t>DINESHGSSOSIDDAIAH</t>
  </si>
  <si>
    <t>H1TP4246</t>
  </si>
  <si>
    <t>NAGAVENICSWOMALLESHK</t>
  </si>
  <si>
    <t>H1TP4064</t>
  </si>
  <si>
    <t>CHANDRASHEKHARASOVENKATESHA</t>
  </si>
  <si>
    <t>H1TP3854</t>
  </si>
  <si>
    <t>MOHAMEDBADRUDDINTAHERSOMOHAMMEDGAYAS</t>
  </si>
  <si>
    <t>H1TP3892</t>
  </si>
  <si>
    <t>VIKHARAHMEDSOALTAFAHMED</t>
  </si>
  <si>
    <t>H1TP4274</t>
  </si>
  <si>
    <t>LMYATHISHSOLSMALLAPPA</t>
  </si>
  <si>
    <t>H1TP4137</t>
  </si>
  <si>
    <t>MANJUNATHAVSOVENKATESH</t>
  </si>
  <si>
    <t>H1TP4284</t>
  </si>
  <si>
    <t>PRASANNAHSCOKSHANKAR</t>
  </si>
  <si>
    <t>H1TP4098</t>
  </si>
  <si>
    <t>HDCHANNARASEGOWDASOLATEHKDODDATHAMMEGOWDA</t>
  </si>
  <si>
    <t>H1TP4229</t>
  </si>
  <si>
    <t>SIDDARAJUSOSIDDAIAH</t>
  </si>
  <si>
    <t>H1TP4061</t>
  </si>
  <si>
    <t>HEMANTHKUMARSOHUCHHAIAHHB</t>
  </si>
  <si>
    <t>H1TP4223</t>
  </si>
  <si>
    <t>CHANDRIKAWOMAHESHKM</t>
  </si>
  <si>
    <t>H1TP3992</t>
  </si>
  <si>
    <t>JAYANTHIRWORAVICHANDRAP</t>
  </si>
  <si>
    <t>H1TP4041</t>
  </si>
  <si>
    <t>RCJAYACHANDREGOWDASOLATECHIKKEGOWDA</t>
  </si>
  <si>
    <t>H1TP4160</t>
  </si>
  <si>
    <t>KUMARASOSWAMIGOWDA</t>
  </si>
  <si>
    <t>H1TP4117</t>
  </si>
  <si>
    <t>PROJECTOFFICERNIRMITHIKENDRASHRIMAHARSHIVALMIKIBHAVANA</t>
  </si>
  <si>
    <t>H1TP4131</t>
  </si>
  <si>
    <t>SHABINTAJWOLATEMAHAMADSAFIULLA</t>
  </si>
  <si>
    <t>H1TP4044</t>
  </si>
  <si>
    <t>VSUMAWOVISHWANATH</t>
  </si>
  <si>
    <t>H1TP4142</t>
  </si>
  <si>
    <t>KIRANKUMARASPSOPUTTARAJU</t>
  </si>
  <si>
    <t>H1TP4218</t>
  </si>
  <si>
    <t>MGVASANTHKUMARSOMRGOVINDAIAH</t>
  </si>
  <si>
    <t>H1TP4283</t>
  </si>
  <si>
    <t>CHALUVARAYASHETTYSOVAIRAMUDISHETTY</t>
  </si>
  <si>
    <t>H1TP4227</t>
  </si>
  <si>
    <t>PRUTHVIJARDORAMEGOWDA</t>
  </si>
  <si>
    <t>H1TP4149</t>
  </si>
  <si>
    <t>JAYARAMEGOWDAKGSOGANGEGOWDA</t>
  </si>
  <si>
    <t>H1TP4228</t>
  </si>
  <si>
    <t>NAGARATHNANRWOPRAKASHTV</t>
  </si>
  <si>
    <t>H1TP4136</t>
  </si>
  <si>
    <t>ABDULRAHAMANSOMOHAMED</t>
  </si>
  <si>
    <t>H1TP4108</t>
  </si>
  <si>
    <t>SECRETARYTAPCMS</t>
  </si>
  <si>
    <t>H1TP4267</t>
  </si>
  <si>
    <t>KARUNAPSOSPUTTANNAIAH</t>
  </si>
  <si>
    <t>H1TP4128</t>
  </si>
  <si>
    <t>CHETHANBSOLATEBABURAO</t>
  </si>
  <si>
    <t>H1TP4171</t>
  </si>
  <si>
    <t>DAVIDDMELLOCOVEERESH</t>
  </si>
  <si>
    <t>H1TP4109</t>
  </si>
  <si>
    <t>PUTTARAJUMSOMADDAIAH</t>
  </si>
  <si>
    <t>H1TP4088</t>
  </si>
  <si>
    <t>KHMEERANMOHIYUDDINSOLATEKMOHAMEDHANIF</t>
  </si>
  <si>
    <t>H1TP4262</t>
  </si>
  <si>
    <t>TDINESHASOTAMMANNANAYAKA</t>
  </si>
  <si>
    <t>H1TP3957</t>
  </si>
  <si>
    <t>LALITHAMMAWOCHIKKEGOWDA</t>
  </si>
  <si>
    <t>H1TP4231</t>
  </si>
  <si>
    <t>CHINMAYAKMSOMAHESHKT</t>
  </si>
  <si>
    <t>H1TP4247</t>
  </si>
  <si>
    <t>DMANJUNATHSODEVARAJEGOWDA</t>
  </si>
  <si>
    <t>H1TP4245</t>
  </si>
  <si>
    <t>PNANJUNDASWAMYSOPRABHAKAR</t>
  </si>
  <si>
    <t>H1TP4233</t>
  </si>
  <si>
    <t>HMRANGAMALLAIAHSOLATEHSMALLAPPA</t>
  </si>
  <si>
    <t>H1TP4276</t>
  </si>
  <si>
    <t>HSLAKSHMIPATHISOTRSHESHACHALANAYDU</t>
  </si>
  <si>
    <t>H1TP4182</t>
  </si>
  <si>
    <t>VARALAKSHMIWOHSSUBHASH</t>
  </si>
  <si>
    <t>H1TP4236</t>
  </si>
  <si>
    <t>TJAYANNASOTAVARENAYAKA</t>
  </si>
  <si>
    <t>H1TP4168</t>
  </si>
  <si>
    <t>H1TP4169</t>
  </si>
  <si>
    <t>SULAIMANASABPILLAISOAPABDULKHAYAM</t>
  </si>
  <si>
    <t>H1TP4135</t>
  </si>
  <si>
    <t>MNKRISHNAPRASANNASOMKNAGARAJASHETTY</t>
  </si>
  <si>
    <t>H1TP4153</t>
  </si>
  <si>
    <t>SIDDARAMSHASHIDHARDASHAGONDAAKHILINFRAPROJECTPVTLTD</t>
  </si>
  <si>
    <t>H1TP4110</t>
  </si>
  <si>
    <t>VASANTHAWOKSHIVANNA</t>
  </si>
  <si>
    <t>H1TP4302</t>
  </si>
  <si>
    <t>SSUNITHABAIWONRAJENDRA</t>
  </si>
  <si>
    <t>H1TP4087</t>
  </si>
  <si>
    <t>MAAZAHMEDSOZAMEERAHAMED</t>
  </si>
  <si>
    <t>H1TP4068</t>
  </si>
  <si>
    <t>HEMANTHKUMARHHSOHONNEGOWDA</t>
  </si>
  <si>
    <t>H1TP4224</t>
  </si>
  <si>
    <t>PJAGADISHSOLATEPARASHURAM</t>
  </si>
  <si>
    <t>H1TP4138</t>
  </si>
  <si>
    <t>RAMESHKUMARCPSOLATEPUTTASWAMY</t>
  </si>
  <si>
    <t>H1TP3999</t>
  </si>
  <si>
    <t>RANJITHAHBWODRLOHITHPS</t>
  </si>
  <si>
    <t>H1TP3910</t>
  </si>
  <si>
    <t>ANWARPASHASOSAABLALSAB</t>
  </si>
  <si>
    <t>H1TP4215</t>
  </si>
  <si>
    <t>KUBERASSOSUBBEGOWDA</t>
  </si>
  <si>
    <t>H1TP4184</t>
  </si>
  <si>
    <t>AZEEZKPSOHUSSANN</t>
  </si>
  <si>
    <t>H1TP4175</t>
  </si>
  <si>
    <t>DHARANENDRAPPASNSOLATENANJEGOWDASN</t>
  </si>
  <si>
    <t>H1TP4101</t>
  </si>
  <si>
    <t>TMKUSUMAWOTSMADAPPA</t>
  </si>
  <si>
    <t>H1TP4265</t>
  </si>
  <si>
    <t>ASHWINIVSWOCHANDRASHEKARM</t>
  </si>
  <si>
    <t>H1TP4275</t>
  </si>
  <si>
    <t>SUDHAWONAGARAJU</t>
  </si>
  <si>
    <t>H1TP4225</t>
  </si>
  <si>
    <t>TARAWOSURESHA</t>
  </si>
  <si>
    <t>H1TP4113</t>
  </si>
  <si>
    <t>DAYANANDASOSANNANINGAIAH</t>
  </si>
  <si>
    <t>H1TP4279</t>
  </si>
  <si>
    <t>SHAKEERAHMEDSOMUSHIRAHMED</t>
  </si>
  <si>
    <t>H1TP4097</t>
  </si>
  <si>
    <t>KRKUMARSORAMEGOWDA</t>
  </si>
  <si>
    <t>H1TP3966</t>
  </si>
  <si>
    <t>KOMALAWOSHANMUKHARADHYA</t>
  </si>
  <si>
    <t>H1TP4256</t>
  </si>
  <si>
    <t>MKSHASHIKANTHASOMSKRISHNEGOWDA</t>
  </si>
  <si>
    <t>H1TP3974</t>
  </si>
  <si>
    <t>SRINIVASASOTHAMMAIAH</t>
  </si>
  <si>
    <t>H1TP4226</t>
  </si>
  <si>
    <t>MJAYARAMASOLATEMNTHUKARAMRAO</t>
  </si>
  <si>
    <t>H1TP4066</t>
  </si>
  <si>
    <t>CLEELAVATHIDOLATECHIKKASIDDAIAH</t>
  </si>
  <si>
    <t>H1TP4230</t>
  </si>
  <si>
    <t>REEPESHTKSORAJAGOPALTK</t>
  </si>
  <si>
    <t>H1TP3837</t>
  </si>
  <si>
    <t>KOKILAMMAWOLATERATHNASWAMYPILLAI</t>
  </si>
  <si>
    <t>H1TP4008</t>
  </si>
  <si>
    <t>HRSANTHOSHKUMARSOLATEHVRAJANNA</t>
  </si>
  <si>
    <t>H1TP4020</t>
  </si>
  <si>
    <t>RAMESHMNSONARASIMHAIAH</t>
  </si>
  <si>
    <t>H1TP4173</t>
  </si>
  <si>
    <t>BSHIVALINGAIAHSOBULIHUCCHAIAH</t>
  </si>
  <si>
    <t>H1TP4132</t>
  </si>
  <si>
    <t>SANJAYKBSOBABUKC</t>
  </si>
  <si>
    <t>H1TP4290</t>
  </si>
  <si>
    <t>NASRULLAKHANSOAHMEDULLAKHAN</t>
  </si>
  <si>
    <t>H1TP4058</t>
  </si>
  <si>
    <t>TSLOKANATHANSOLATETVSOMASUNDARAMPILLAI</t>
  </si>
  <si>
    <t>H1TP3758</t>
  </si>
  <si>
    <t>KNMAHADEVASOLATENARAYANA</t>
  </si>
  <si>
    <t>H1TP4155</t>
  </si>
  <si>
    <t>RADHAKRISHNASSOSREEKANTASHASTRYR</t>
  </si>
  <si>
    <t>H1TP3832</t>
  </si>
  <si>
    <t>ANWARPASHAMSSOMSSABUHUSSAIN</t>
  </si>
  <si>
    <t>H1TP3970</t>
  </si>
  <si>
    <t>NAVEENKUMARACSOLATEAMCHANGAPPA</t>
  </si>
  <si>
    <t>H1TP4277</t>
  </si>
  <si>
    <t>SHIVAKUMARACSOCHANDRAPPA</t>
  </si>
  <si>
    <t>H1TP4192</t>
  </si>
  <si>
    <t>SHASHIREKHAMUDHOLWOSHASHIKANTHMUDHOL</t>
  </si>
  <si>
    <t>H1TP4166</t>
  </si>
  <si>
    <t>SIDDARAJUTSSOSANNASUBBA</t>
  </si>
  <si>
    <t>H1TP3768</t>
  </si>
  <si>
    <t>IMTIYAZAHMEDSOFAIROZAHMED</t>
  </si>
  <si>
    <t>H1TP3962</t>
  </si>
  <si>
    <t>MAHADEVAMMAWOHSSHIVANNA</t>
  </si>
  <si>
    <t>H1TP3640</t>
  </si>
  <si>
    <t>MOHAMMEDMUZAMILSOLATEAMEERJAN</t>
  </si>
  <si>
    <t>H1TP3675</t>
  </si>
  <si>
    <t>AMYOGESHSOLATEMAYIGOWDA</t>
  </si>
  <si>
    <t>H1TP4190</t>
  </si>
  <si>
    <t>MDSHRIKANTEGOWDASOLATEDASAEGOWDA</t>
  </si>
  <si>
    <t>H1TP4045</t>
  </si>
  <si>
    <t>EAJAZAHAMEDSHARIFFSOLATEANWARSHARIFF</t>
  </si>
  <si>
    <t>H1TP4152</t>
  </si>
  <si>
    <t>SHRUTHIWOPRADEEPK</t>
  </si>
  <si>
    <t>H1TP4198</t>
  </si>
  <si>
    <t>SANJAYHSSOSUBBARAOHT</t>
  </si>
  <si>
    <t>H1TP3991</t>
  </si>
  <si>
    <t>SAJANGANNASSOSURESHGANNA</t>
  </si>
  <si>
    <t>H1TP3800</t>
  </si>
  <si>
    <t>ROSHANZAMEERSOLATEMAHAMEDGOUSE</t>
  </si>
  <si>
    <t>H1TP4293</t>
  </si>
  <si>
    <t>RAJESHWARIWORKRISHNA</t>
  </si>
  <si>
    <t>H1TP3867</t>
  </si>
  <si>
    <t>NAYEEMULLASHARIFFSOLATEISMAILSHARIFFHM</t>
  </si>
  <si>
    <t>H1TP4154</t>
  </si>
  <si>
    <t>SUMANWORAJESHRASHINKAR</t>
  </si>
  <si>
    <t>H1TP3940</t>
  </si>
  <si>
    <t>REHANASULTHANAWOSYEDMUJEEB</t>
  </si>
  <si>
    <t>H1TP3796</t>
  </si>
  <si>
    <t>NARAPATHSINGHSODEVISINGH</t>
  </si>
  <si>
    <t>H1TP4054</t>
  </si>
  <si>
    <t>PADMAWOHARISHA</t>
  </si>
  <si>
    <t>H1TP4082</t>
  </si>
  <si>
    <t>HSDEVARAJUSOLATESAJJEGOWDA</t>
  </si>
  <si>
    <t>H1TP3950</t>
  </si>
  <si>
    <t>MANJUNATHAKRSORAJASHEKHARAIAHC</t>
  </si>
  <si>
    <t>H1TP4022</t>
  </si>
  <si>
    <t>RAMAIAHSOVARADAIAH</t>
  </si>
  <si>
    <t>H1TP4000</t>
  </si>
  <si>
    <t>MAHAMMADISSUFMULLASOAMIRRAHAMAJA</t>
  </si>
  <si>
    <t>H1TP3680</t>
  </si>
  <si>
    <t>SUSHILATHAWOCHANDRU</t>
  </si>
  <si>
    <t>H1TP4183</t>
  </si>
  <si>
    <t>SHOBHAWOVCPRASANNA</t>
  </si>
  <si>
    <t>H1TP4213</t>
  </si>
  <si>
    <t>RAFEEQAHAMEDSONISARAHAMAD</t>
  </si>
  <si>
    <t>H1TP3579</t>
  </si>
  <si>
    <t>RREVANNASIDDAPPASOBRACHAIAH</t>
  </si>
  <si>
    <t>H1TP4148</t>
  </si>
  <si>
    <t>SYEDFAIROZPASHASOLATESYEDAMEER</t>
  </si>
  <si>
    <t>H1TP3681</t>
  </si>
  <si>
    <t>HSSHANTHALAKSHMIWOHANAGARAJASHETTY</t>
  </si>
  <si>
    <t>H1TP3902</t>
  </si>
  <si>
    <t>DEEPIKADWOKVJAGADEESH</t>
  </si>
  <si>
    <t>H1TP3977</t>
  </si>
  <si>
    <t>NAVEENBASITHWONAVEEDMOHAMMED</t>
  </si>
  <si>
    <t>H1TP3631</t>
  </si>
  <si>
    <t>NANJAMANIWOMAHADEVAPPAKP</t>
  </si>
  <si>
    <t>H1TP4204</t>
  </si>
  <si>
    <t>SRIDHARASOKENDAGANNEGOWDA</t>
  </si>
  <si>
    <t>H1TP4052</t>
  </si>
  <si>
    <t>RAVIKUMARHSSOSANNASIDDEGOWDA</t>
  </si>
  <si>
    <t>H1TP4300</t>
  </si>
  <si>
    <t>NJAYARAJUSONANJAIAH</t>
  </si>
  <si>
    <t>H1TP3982</t>
  </si>
  <si>
    <t>PRATHIBHAMNWOSATHYANARAYANA</t>
  </si>
  <si>
    <t>H1TP4053</t>
  </si>
  <si>
    <t>KSBEERESHSOLATEDSHANKRAPPA</t>
  </si>
  <si>
    <t>H1TP4285</t>
  </si>
  <si>
    <t>HASHANTHAKUMARGUPTHASOLATEMANANTHASHETTY</t>
  </si>
  <si>
    <t>H1TP3803</t>
  </si>
  <si>
    <t>SHRIARUNACONSTRUCTIONSPRIVATELIMITED</t>
  </si>
  <si>
    <t>H1TP4287</t>
  </si>
  <si>
    <t>MAHADEVASOLATERAMAIH</t>
  </si>
  <si>
    <t>H1TP4067</t>
  </si>
  <si>
    <t>KNKUMARSOLATENINGACHARI</t>
  </si>
  <si>
    <t>H1TP4018</t>
  </si>
  <si>
    <t>ACNANDISHSOLATEAMCHANGAPPA</t>
  </si>
  <si>
    <t>H1TP4049</t>
  </si>
  <si>
    <t>SYEDSIRAJUDDINSOSYEDGHAYAZUDDIN</t>
  </si>
  <si>
    <t>H1TP3975</t>
  </si>
  <si>
    <t>MOHANSONANJUNDASWAMY</t>
  </si>
  <si>
    <t>H1TP3788</t>
  </si>
  <si>
    <t>VIJAYSSOSUBRAMANI</t>
  </si>
  <si>
    <t>H1TP3780</t>
  </si>
  <si>
    <t>RAFIULLASHARIFFSOLATEHMISMAILSHARIFF</t>
  </si>
  <si>
    <t>H1TP4273</t>
  </si>
  <si>
    <t>KTNAGARAJUSOLATETHIMMASHETTY</t>
  </si>
  <si>
    <t>H1TP4272</t>
  </si>
  <si>
    <t>VIJAYKUMARHNCOPNANJAPPA</t>
  </si>
  <si>
    <t>H1TP4260</t>
  </si>
  <si>
    <t>VISHWANATHRAOKADAMRSORAMACHANDRARAOKADAM</t>
  </si>
  <si>
    <t>H1TP4180</t>
  </si>
  <si>
    <t>GIRISHSOKALAIAH</t>
  </si>
  <si>
    <t>H1TP4176</t>
  </si>
  <si>
    <t>MUJEEBURRAHAMANSOKHALEELURRAHMAN</t>
  </si>
  <si>
    <t>H1TP4291</t>
  </si>
  <si>
    <t>BPRAKASHSOPBETTEGOWDA</t>
  </si>
  <si>
    <t>H1TP4023</t>
  </si>
  <si>
    <t>MAHADEVAHASOANNAIAH</t>
  </si>
  <si>
    <t>H1TP4144</t>
  </si>
  <si>
    <t>GEETHAKSWOGIRISHA</t>
  </si>
  <si>
    <t>H1TP4030</t>
  </si>
  <si>
    <t>BALAMURUGANSOKANNAYAN</t>
  </si>
  <si>
    <t>H1TP4211</t>
  </si>
  <si>
    <t>DEVAPPAMASOARASEGOWDA</t>
  </si>
  <si>
    <t>H1TP4029</t>
  </si>
  <si>
    <t>NAZEERAHMEDSOSKABDULAZEEZ</t>
  </si>
  <si>
    <t>H1TP4244</t>
  </si>
  <si>
    <t>SKARTHIKSONSUKUMAR</t>
  </si>
  <si>
    <t>H1TP4288</t>
  </si>
  <si>
    <t>MPCHANDRESHSOLATEPUTTANAYKA</t>
  </si>
  <si>
    <t>H1TP4243</t>
  </si>
  <si>
    <t>MANASAMCODHARMARAJU</t>
  </si>
  <si>
    <t>H1TP4127</t>
  </si>
  <si>
    <t>RAVIMNSOLATENARASAIAH</t>
  </si>
  <si>
    <t>H1TP4200</t>
  </si>
  <si>
    <t>BASAVALINGEGOWDASOKALEGOWDA</t>
  </si>
  <si>
    <t>H1TP4258</t>
  </si>
  <si>
    <t>GKVENKATARAOSOLATEGKRISHNAMURTHY</t>
  </si>
  <si>
    <t>H1TP4139</t>
  </si>
  <si>
    <t>AMITHKUMARSOCHANDRASENA</t>
  </si>
  <si>
    <t>H1TP4201</t>
  </si>
  <si>
    <t>ABHIJEETHSUVARNASOPREMANATHSUVARNA</t>
  </si>
  <si>
    <t>H1TP4301</t>
  </si>
  <si>
    <t>AHMEDRAZACOLATEIRSHADAHMED</t>
  </si>
  <si>
    <t>H1TP4172</t>
  </si>
  <si>
    <t>RKRISHNASOLATERANGAIAH</t>
  </si>
  <si>
    <t>H1TP4237</t>
  </si>
  <si>
    <t>GANESHKSOBKONDAIAH</t>
  </si>
  <si>
    <t>H1TP4140</t>
  </si>
  <si>
    <t>SHIVAKUMARASOGANESHA</t>
  </si>
  <si>
    <t>H1TP4210</t>
  </si>
  <si>
    <t>YRHARIPRASADSOYARAJASHEKAR</t>
  </si>
  <si>
    <t>H1TP4167</t>
  </si>
  <si>
    <t>DLAKSHMINARAYANASODASASHETTY</t>
  </si>
  <si>
    <t>H1TP4242</t>
  </si>
  <si>
    <t>RANIYAMMAWOLATESRIKANTAMURTHY</t>
  </si>
  <si>
    <t>H1TP4257</t>
  </si>
  <si>
    <t>SHARISHSOLATESATHYANARAYANASB</t>
  </si>
  <si>
    <t>H1TP4123</t>
  </si>
  <si>
    <t>SUSHMAMMCONCMAHESHKUMAR</t>
  </si>
  <si>
    <t>H1TP4209</t>
  </si>
  <si>
    <t>SAVITHRAMMAWOSHIVALINGEGOWDA</t>
  </si>
  <si>
    <t>H1TP4241</t>
  </si>
  <si>
    <t>HTBABUSOHVTHIMMAPPASHETTY</t>
  </si>
  <si>
    <t>H1TP4122</t>
  </si>
  <si>
    <t>RAJUHKSOKEMPALINGEGOWDA</t>
  </si>
  <si>
    <t>H1TP4206</t>
  </si>
  <si>
    <t>MAHADEVAMMAWOSMAHADEVASWAMY</t>
  </si>
  <si>
    <t>H1TP4296</t>
  </si>
  <si>
    <t>UKARRAMSOMALLARAM</t>
  </si>
  <si>
    <t>H1TP4185</t>
  </si>
  <si>
    <t>NAGAVENIWOMANJUNATHAHV</t>
  </si>
  <si>
    <t>H1TP4251</t>
  </si>
  <si>
    <t>RATHNAWONBBALARAJ</t>
  </si>
  <si>
    <t>H1TP3862</t>
  </si>
  <si>
    <t>MOHANKUMARKSSOSHIVAKUMARKE</t>
  </si>
  <si>
    <t>H1TP4189</t>
  </si>
  <si>
    <t>HARISHNSOHSNARAYANA</t>
  </si>
  <si>
    <t>H1TP4253</t>
  </si>
  <si>
    <t>SRINIVASAHMSOLATEMARIYAPPAHV</t>
  </si>
  <si>
    <t>H1TP4207</t>
  </si>
  <si>
    <t>GANESHSOMARIGOWDA</t>
  </si>
  <si>
    <t>H1TP4205</t>
  </si>
  <si>
    <t>SHIVAKUMARSSOLATESIDDEGOWDA</t>
  </si>
  <si>
    <t>H1TP4222</t>
  </si>
  <si>
    <t>GCRUDRAPPASOGHCHANDRASHEKHARAPPA</t>
  </si>
  <si>
    <t>H1TP4134</t>
  </si>
  <si>
    <t>CHAYAWOMAHADEVA</t>
  </si>
  <si>
    <t>units</t>
  </si>
  <si>
    <t>bmd</t>
  </si>
  <si>
    <t>RRNO</t>
  </si>
  <si>
    <t>H1TP3743</t>
  </si>
  <si>
    <t>H1TP3921</t>
  </si>
  <si>
    <t>H1TP3994</t>
  </si>
  <si>
    <t>H1TP4051</t>
  </si>
  <si>
    <t>H1TP4193</t>
  </si>
  <si>
    <t>H1TP4263</t>
  </si>
  <si>
    <t>H1TP4292</t>
  </si>
  <si>
    <t>H1TP4297</t>
  </si>
  <si>
    <t>H1TP4303</t>
  </si>
  <si>
    <t>H1TP4304</t>
  </si>
  <si>
    <t>READING</t>
  </si>
  <si>
    <t>BMD</t>
  </si>
  <si>
    <t>sn</t>
  </si>
  <si>
    <t>total</t>
  </si>
  <si>
    <t>SN</t>
  </si>
  <si>
    <t>type</t>
  </si>
  <si>
    <t>LOAD</t>
  </si>
  <si>
    <t>IR</t>
  </si>
  <si>
    <t>FR</t>
  </si>
  <si>
    <t>UNITS</t>
  </si>
  <si>
    <t>FC</t>
  </si>
  <si>
    <t>bmdpenalty</t>
  </si>
  <si>
    <t>EC</t>
  </si>
  <si>
    <t>TAX</t>
  </si>
  <si>
    <t>TOTAL</t>
  </si>
  <si>
    <t>pre</t>
  </si>
  <si>
    <t>H1TP4075</t>
  </si>
  <si>
    <t>H1TP4106</t>
  </si>
  <si>
    <t>H1TP4252</t>
  </si>
  <si>
    <t>POST&lt;7</t>
  </si>
  <si>
    <t>ID</t>
  </si>
  <si>
    <t>reading day</t>
  </si>
  <si>
    <t>RR_NO</t>
  </si>
  <si>
    <t>NAME</t>
  </si>
  <si>
    <t>AMOUNT</t>
  </si>
  <si>
    <t>RECEIPT_DT</t>
  </si>
  <si>
    <t>RECEIPT_NO</t>
  </si>
  <si>
    <t>MAHADEVAMMA W/O S MAHADEVA SWAMY</t>
  </si>
  <si>
    <t>H M RANGAMALLAIAH S/O LATE H S MALLAPPA</t>
  </si>
  <si>
    <t>SUSHILATHA W/O CHANDRU</t>
  </si>
  <si>
    <t>MANJUNATHA K R S/O RAJASHEKHARAIAH C</t>
  </si>
  <si>
    <t>ZUBAIR AHMED S/O ROUSHAN ZAMEER</t>
  </si>
  <si>
    <t>VIKHAR AHMED S/O ALTAF AHMED</t>
  </si>
  <si>
    <t>RAMAIAH S/O VARADAIAH</t>
  </si>
  <si>
    <t>K N MAHADEVA S/O LATE NARAYANA</t>
  </si>
  <si>
    <t>B PRAKASH S/O P BETTE GOWDA</t>
  </si>
  <si>
    <t>SATHYENDRA R S/O LATE T S RAMA CHANDRAN</t>
  </si>
  <si>
    <t>H S SHANTHA LAKSHMI W/O H A NAGARAJA SHETTY</t>
  </si>
  <si>
    <t>MOHAMMED MUZAMIL S/O LATE AMEER JAN</t>
  </si>
  <si>
    <t>DEVAPPA M A S/O ARASE GOWDA</t>
  </si>
  <si>
    <t>SHIVA KUMARA C S/O CHANDRAPPA</t>
  </si>
  <si>
    <t>NAZEER AHMED S/O S K ABDUL AZEEZ</t>
  </si>
  <si>
    <t>NARAPATH SINGH S/O DEVI SINGH</t>
  </si>
  <si>
    <t>PROJECT OFFICER NIRMITHI KENDRA SHRI MAHARSHI VALMIKI BHAVANA</t>
  </si>
  <si>
    <t>JAYANTHI R W/O RAVI CHANDRA P</t>
  </si>
  <si>
    <t>FATHIMA W/O SYED ABEED</t>
  </si>
  <si>
    <t>BALAMURUGAN S/O KANNAYAN</t>
  </si>
  <si>
    <t>MANJUNATHA V S/O VENKATESH</t>
  </si>
  <si>
    <t>PREETHISHREE RAJANNA W/O CHINMAYA K M</t>
  </si>
  <si>
    <t>NAVEEN KUMAR A C S/O LATE A M CHANGAPPA</t>
  </si>
  <si>
    <t>GANESH K S/O B KONDAIAH</t>
  </si>
  <si>
    <t>VIJAY S S/O SUBRAMANI</t>
  </si>
  <si>
    <t>SHIVA KUMAR S S/O LATE SIDDE GOWDA</t>
  </si>
  <si>
    <t>VIJAY KUMAR H N C/O P NANJAPPA</t>
  </si>
  <si>
    <t>KOMALA W/O SHANMUKHA RADHYA</t>
  </si>
  <si>
    <t>VASANTH KUMAR L S S/O SOMASHEKHAR L S</t>
  </si>
  <si>
    <t>NAYEEM ULLA SHARIFF S/O LATE ISMAIL SHARIFF H M</t>
  </si>
  <si>
    <t>SHIRAJ AHMED S/O SYED AHAMMED</t>
  </si>
  <si>
    <t>AZEEZ K P S/O HUSSAN N</t>
  </si>
  <si>
    <t>MAHADEVA S/O LATE RAMAIH</t>
  </si>
  <si>
    <t>GANESH S/O MARI GOWDA</t>
  </si>
  <si>
    <t>ANWAR PASHA S/O SAAB LAL SAB</t>
  </si>
  <si>
    <t>SUSHMA M M C/O N C MAHESH KUMAR</t>
  </si>
  <si>
    <t>ABDUL RAHAMAN S/O MOHAMED</t>
  </si>
  <si>
    <t>GEETHA K S W/O GIRISHA</t>
  </si>
  <si>
    <t>SHAKEER AHMED S/O MUSHIR AHMED</t>
  </si>
  <si>
    <t>RAVI KUMAR H S S/O SANNA SIDDE GOWDA</t>
  </si>
  <si>
    <t>M P CHANDRESH S/O LATE PUTTA NAYKA</t>
  </si>
  <si>
    <t>RADHAKRISHNA S S/O SREEKANTA SHASTRY R</t>
  </si>
  <si>
    <t>INDUS TOWER LTD</t>
  </si>
  <si>
    <t>PADMA W/O HARISHA</t>
  </si>
  <si>
    <t>SAVITHRAMMA W/O SHIVALINGE GOWDA</t>
  </si>
  <si>
    <t>IMTIYAZ AHMED S/O FAIROZ AHMED</t>
  </si>
  <si>
    <t>RAJESHWARI W/O R KRISHNA</t>
  </si>
  <si>
    <t>DAVID DMELLO C/O VEERESH</t>
  </si>
  <si>
    <t>H D CHANNARASE GOWDA S/O LATE H K DODDA THAMME GOWDA</t>
  </si>
  <si>
    <t>VISHWANATH RAO KADAM R S/O RAMA CHANDRA RAO KADAM</t>
  </si>
  <si>
    <t>KUMARA S/O SWAMI GOWDA</t>
  </si>
  <si>
    <t>RAMESH KUMAR C P S/O LATE PUTTA SWAMY</t>
  </si>
  <si>
    <t>UKAR RAM S/O MALLA RAM</t>
  </si>
  <si>
    <t>PUTTARAJU M S/O MADDAIAH</t>
  </si>
  <si>
    <t>K T VENKATESH S/O LATE THIMMAPPA</t>
  </si>
  <si>
    <t>RAJU H K S/O KEMPA LINGE GOWDA</t>
  </si>
  <si>
    <t>L M YATHISH S/O L S MALLAPPA</t>
  </si>
  <si>
    <t>SHASHIREKHA MUDHOL W/O SHASHIKANTH MUDHOL</t>
  </si>
  <si>
    <t>DONALD REX S/O LATE ANAD ALBERT</t>
  </si>
  <si>
    <t>T JAYANNA S/O TAVARE NAYAKA</t>
  </si>
  <si>
    <t>MAHESHA K C S/O CHALUVE GOWDA</t>
  </si>
  <si>
    <t>MAHADEVA H A S/O ANNAIAH</t>
  </si>
  <si>
    <t>P NANJUNDA SWAMY S/O PRABHAKAR</t>
  </si>
  <si>
    <t>H1TP4311</t>
  </si>
  <si>
    <t>KUMARI W/O LATE RAJANNA V S</t>
  </si>
  <si>
    <t>NAVEEN BASITH W/O NAVEED MOHAMMED</t>
  </si>
  <si>
    <t>SUDHA W/O NAGARAJU</t>
  </si>
  <si>
    <t>RANIYAMMA W/O LATE SRIKANTA MURTHY</t>
  </si>
  <si>
    <t>CHINMAYA K M S/O MAHESH K T</t>
  </si>
  <si>
    <t>SHABIN TAJ W/O LATE MAHAMAD SAFI ULLA</t>
  </si>
  <si>
    <t>SUMAN W/O RAJESH RASHINKAR</t>
  </si>
  <si>
    <t>R REVANNA SIDDAPPA S/O B RACHAIAH</t>
  </si>
  <si>
    <t>SIDDIQUE O H S/O LATE HAMZA</t>
  </si>
  <si>
    <t>G N YASHAVANTHA RAO S/O G M NARAYANA RAO</t>
  </si>
  <si>
    <t>HEMANTH KUMAR H H S/O HONNE GOWDA</t>
  </si>
  <si>
    <t>MAHADEVAMMA W/O H S SHIVANNA</t>
  </si>
  <si>
    <t>REHANA SULTHANA W/O SYED MUJEEB</t>
  </si>
  <si>
    <t>K R KUMAR S/O RAME GOWDA</t>
  </si>
  <si>
    <t>DHARANENDRAPPA S N S/O LATE NANJE GOWDA S N</t>
  </si>
  <si>
    <t>HARISH N S/O H S NARAYANA</t>
  </si>
  <si>
    <t>C S SHIVARAJU S/O SHIVA MADAIAH</t>
  </si>
  <si>
    <t>N S CHANDRAPPA S/O SANNAPPA</t>
  </si>
  <si>
    <t>T DINESHA S/O TAMMANNA NAYAKA</t>
  </si>
  <si>
    <t>K S BEERESH S/O LATE D SHANKRAPPA</t>
  </si>
  <si>
    <t>NANJAMANI W/O MAHADEVAPPA K P</t>
  </si>
  <si>
    <t>RANJITHA H B W/O DR LOHITH P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</si>
</sst>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/mmm;@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15" fontId="0" fillId="0" borderId="0" xfId="0" applyNumberFormat="1"/>
    <xf numFmtId="0" fontId="3" fillId="0" borderId="1" xfId="0" applyFont="1" applyBorder="1" applyAlignment="1"/>
    <xf numFmtId="0" fontId="4" fillId="2" borderId="2" xfId="0" applyFont="1" applyFill="1" applyBorder="1"/>
    <xf numFmtId="0" fontId="2" fillId="2" borderId="2" xfId="0" applyFont="1" applyFill="1" applyBorder="1"/>
    <xf numFmtId="0" fontId="5" fillId="3" borderId="2" xfId="0" applyFont="1" applyFill="1" applyBorder="1"/>
    <xf numFmtId="0" fontId="5" fillId="2" borderId="2" xfId="0" applyFont="1" applyFill="1" applyBorder="1"/>
    <xf numFmtId="0" fontId="2" fillId="3" borderId="2" xfId="0" applyFont="1" applyFill="1" applyBorder="1"/>
    <xf numFmtId="0" fontId="0" fillId="3" borderId="2" xfId="0" applyFill="1" applyBorder="1"/>
    <xf numFmtId="0" fontId="0" fillId="2" borderId="2" xfId="0" applyFill="1" applyBorder="1"/>
    <xf numFmtId="0" fontId="0" fillId="2" borderId="2" xfId="0" applyFill="1" applyBorder="1" applyAlignment="1">
      <alignment horizontal="left" vertical="top"/>
    </xf>
    <xf numFmtId="0" fontId="0" fillId="2" borderId="0" xfId="0" applyFill="1" applyBorder="1"/>
    <xf numFmtId="0" fontId="0" fillId="0" borderId="2" xfId="0" applyBorder="1"/>
    <xf numFmtId="0" fontId="2" fillId="0" borderId="2" xfId="0" applyFont="1" applyBorder="1"/>
    <xf numFmtId="0" fontId="0" fillId="0" borderId="3" xfId="0" applyFill="1" applyBorder="1"/>
    <xf numFmtId="0" fontId="0" fillId="0" borderId="0" xfId="0" applyBorder="1"/>
    <xf numFmtId="1" fontId="5" fillId="2" borderId="2" xfId="0" applyNumberFormat="1" applyFont="1" applyFill="1" applyBorder="1"/>
    <xf numFmtId="0" fontId="5" fillId="2" borderId="0" xfId="0" applyFont="1" applyFill="1"/>
    <xf numFmtId="1" fontId="5" fillId="2" borderId="0" xfId="0" applyNumberFormat="1" applyFont="1" applyFill="1"/>
    <xf numFmtId="0" fontId="5" fillId="4" borderId="2" xfId="0" applyFont="1" applyFill="1" applyBorder="1"/>
    <xf numFmtId="164" fontId="5" fillId="2" borderId="2" xfId="0" applyNumberFormat="1" applyFont="1" applyFill="1" applyBorder="1"/>
    <xf numFmtId="14" fontId="0" fillId="0" borderId="0" xfId="0" applyNumberFormat="1"/>
    <xf numFmtId="1" fontId="0" fillId="0" borderId="0" xfId="0" applyNumberFormat="1"/>
    <xf numFmtId="1" fontId="0" fillId="0" borderId="2" xfId="0" applyNumberFormat="1" applyBorder="1"/>
    <xf numFmtId="14" fontId="0" fillId="0" borderId="2" xfId="0" applyNumberFormat="1" applyBorder="1"/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8"/>
  <sheetViews>
    <sheetView workbookViewId="0">
      <selection activeCell="H12" sqref="H12"/>
    </sheetView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  <row r="12" spans="1:1" x14ac:dyDescent="0.25">
      <c r="A12" t="s">
        <v>11</v>
      </c>
    </row>
    <row r="13" spans="1:1" x14ac:dyDescent="0.25">
      <c r="A13" t="s">
        <v>12</v>
      </c>
    </row>
    <row r="14" spans="1:1" x14ac:dyDescent="0.25">
      <c r="A14" t="s">
        <v>13</v>
      </c>
    </row>
    <row r="15" spans="1:1" x14ac:dyDescent="0.25">
      <c r="A15" t="s">
        <v>14</v>
      </c>
    </row>
    <row r="16" spans="1:1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27</v>
      </c>
    </row>
    <row r="29" spans="1:1" x14ac:dyDescent="0.25">
      <c r="A29" t="s">
        <v>28</v>
      </c>
    </row>
    <row r="30" spans="1:1" x14ac:dyDescent="0.25">
      <c r="A30" t="s">
        <v>29</v>
      </c>
    </row>
    <row r="31" spans="1:1" x14ac:dyDescent="0.25">
      <c r="A31" t="s">
        <v>30</v>
      </c>
    </row>
    <row r="32" spans="1:1" x14ac:dyDescent="0.25">
      <c r="A32" t="s">
        <v>31</v>
      </c>
    </row>
    <row r="33" spans="1:1" x14ac:dyDescent="0.25">
      <c r="A33" t="s">
        <v>32</v>
      </c>
    </row>
    <row r="34" spans="1:1" x14ac:dyDescent="0.25">
      <c r="A34" t="s">
        <v>33</v>
      </c>
    </row>
    <row r="35" spans="1:1" x14ac:dyDescent="0.25">
      <c r="A35" t="s">
        <v>34</v>
      </c>
    </row>
    <row r="36" spans="1:1" x14ac:dyDescent="0.25">
      <c r="A36" t="s">
        <v>35</v>
      </c>
    </row>
    <row r="37" spans="1:1" x14ac:dyDescent="0.25">
      <c r="A37" t="s">
        <v>36</v>
      </c>
    </row>
    <row r="38" spans="1:1" x14ac:dyDescent="0.25">
      <c r="A38" t="s">
        <v>37</v>
      </c>
    </row>
    <row r="39" spans="1:1" x14ac:dyDescent="0.25">
      <c r="A39" t="s">
        <v>38</v>
      </c>
    </row>
    <row r="40" spans="1:1" x14ac:dyDescent="0.25">
      <c r="A40" t="s">
        <v>39</v>
      </c>
    </row>
    <row r="41" spans="1:1" x14ac:dyDescent="0.25">
      <c r="A41" t="s">
        <v>40</v>
      </c>
    </row>
    <row r="42" spans="1:1" x14ac:dyDescent="0.25">
      <c r="A42" t="s">
        <v>41</v>
      </c>
    </row>
    <row r="43" spans="1:1" x14ac:dyDescent="0.25">
      <c r="A43" t="s">
        <v>42</v>
      </c>
    </row>
    <row r="44" spans="1:1" x14ac:dyDescent="0.25">
      <c r="A44" t="s">
        <v>43</v>
      </c>
    </row>
    <row r="45" spans="1:1" x14ac:dyDescent="0.25">
      <c r="A45" t="s">
        <v>44</v>
      </c>
    </row>
    <row r="46" spans="1:1" x14ac:dyDescent="0.25">
      <c r="A46" t="s">
        <v>45</v>
      </c>
    </row>
    <row r="47" spans="1:1" x14ac:dyDescent="0.25">
      <c r="A47" t="s">
        <v>46</v>
      </c>
    </row>
    <row r="48" spans="1:1" x14ac:dyDescent="0.25">
      <c r="A48" t="s">
        <v>47</v>
      </c>
    </row>
    <row r="49" spans="1:1" x14ac:dyDescent="0.25">
      <c r="A49" t="s">
        <v>48</v>
      </c>
    </row>
    <row r="50" spans="1:1" x14ac:dyDescent="0.25">
      <c r="A50" t="s">
        <v>49</v>
      </c>
    </row>
    <row r="51" spans="1:1" x14ac:dyDescent="0.25">
      <c r="A51" t="s">
        <v>50</v>
      </c>
    </row>
    <row r="52" spans="1:1" x14ac:dyDescent="0.25">
      <c r="A52" t="s">
        <v>51</v>
      </c>
    </row>
    <row r="53" spans="1:1" x14ac:dyDescent="0.25">
      <c r="A53" t="s">
        <v>52</v>
      </c>
    </row>
    <row r="54" spans="1:1" x14ac:dyDescent="0.25">
      <c r="A54" t="s">
        <v>53</v>
      </c>
    </row>
    <row r="55" spans="1:1" x14ac:dyDescent="0.25">
      <c r="A55" t="s">
        <v>54</v>
      </c>
    </row>
    <row r="56" spans="1:1" x14ac:dyDescent="0.25">
      <c r="A56" t="s">
        <v>55</v>
      </c>
    </row>
    <row r="57" spans="1:1" x14ac:dyDescent="0.25">
      <c r="A57" t="s">
        <v>56</v>
      </c>
    </row>
    <row r="58" spans="1:1" x14ac:dyDescent="0.25">
      <c r="A58" t="s">
        <v>57</v>
      </c>
    </row>
    <row r="59" spans="1:1" x14ac:dyDescent="0.25">
      <c r="A59" t="s">
        <v>58</v>
      </c>
    </row>
    <row r="60" spans="1:1" x14ac:dyDescent="0.25">
      <c r="A60" t="s">
        <v>59</v>
      </c>
    </row>
    <row r="61" spans="1:1" x14ac:dyDescent="0.25">
      <c r="A61" t="s">
        <v>60</v>
      </c>
    </row>
    <row r="62" spans="1:1" x14ac:dyDescent="0.25">
      <c r="A62" t="s">
        <v>61</v>
      </c>
    </row>
    <row r="63" spans="1:1" x14ac:dyDescent="0.25">
      <c r="A63" t="s">
        <v>62</v>
      </c>
    </row>
    <row r="64" spans="1:1" x14ac:dyDescent="0.25">
      <c r="A64" t="s">
        <v>63</v>
      </c>
    </row>
    <row r="65" spans="1:1" x14ac:dyDescent="0.25">
      <c r="A65" t="s">
        <v>64</v>
      </c>
    </row>
    <row r="66" spans="1:1" x14ac:dyDescent="0.25">
      <c r="A66" t="s">
        <v>65</v>
      </c>
    </row>
    <row r="67" spans="1:1" x14ac:dyDescent="0.25">
      <c r="A67" t="s">
        <v>66</v>
      </c>
    </row>
    <row r="68" spans="1:1" x14ac:dyDescent="0.25">
      <c r="A68" t="s">
        <v>67</v>
      </c>
    </row>
    <row r="69" spans="1:1" x14ac:dyDescent="0.25">
      <c r="A69" t="s">
        <v>68</v>
      </c>
    </row>
    <row r="70" spans="1:1" x14ac:dyDescent="0.25">
      <c r="A70" t="s">
        <v>69</v>
      </c>
    </row>
    <row r="71" spans="1:1" x14ac:dyDescent="0.25">
      <c r="A71" t="s">
        <v>70</v>
      </c>
    </row>
    <row r="72" spans="1:1" x14ac:dyDescent="0.25">
      <c r="A72" t="s">
        <v>71</v>
      </c>
    </row>
    <row r="73" spans="1:1" x14ac:dyDescent="0.25">
      <c r="A73" t="s">
        <v>72</v>
      </c>
    </row>
    <row r="74" spans="1:1" x14ac:dyDescent="0.25">
      <c r="A74" t="s">
        <v>73</v>
      </c>
    </row>
    <row r="75" spans="1:1" x14ac:dyDescent="0.25">
      <c r="A75" t="s">
        <v>74</v>
      </c>
    </row>
    <row r="76" spans="1:1" x14ac:dyDescent="0.25">
      <c r="A76" t="s">
        <v>75</v>
      </c>
    </row>
    <row r="77" spans="1:1" x14ac:dyDescent="0.25">
      <c r="A77" t="s">
        <v>76</v>
      </c>
    </row>
    <row r="78" spans="1:1" x14ac:dyDescent="0.25">
      <c r="A78" t="s">
        <v>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5"/>
  <sheetViews>
    <sheetView workbookViewId="0"/>
  </sheetViews>
  <sheetFormatPr defaultRowHeight="15" x14ac:dyDescent="0.25"/>
  <sheetData>
    <row r="1" spans="1:1" x14ac:dyDescent="0.25">
      <c r="A1" s="1" t="s">
        <v>78</v>
      </c>
    </row>
    <row r="2" spans="1:1" x14ac:dyDescent="0.25">
      <c r="A2" s="1" t="s">
        <v>79</v>
      </c>
    </row>
    <row r="3" spans="1:1" x14ac:dyDescent="0.25">
      <c r="A3" s="1" t="s">
        <v>80</v>
      </c>
    </row>
    <row r="4" spans="1:1" x14ac:dyDescent="0.25">
      <c r="A4" s="1" t="s">
        <v>81</v>
      </c>
    </row>
    <row r="5" spans="1:1" x14ac:dyDescent="0.25">
      <c r="A5" s="1" t="s">
        <v>82</v>
      </c>
    </row>
    <row r="6" spans="1:1" x14ac:dyDescent="0.25">
      <c r="A6" s="1" t="s">
        <v>83</v>
      </c>
    </row>
    <row r="7" spans="1:1" x14ac:dyDescent="0.25">
      <c r="A7" s="1" t="s">
        <v>84</v>
      </c>
    </row>
    <row r="8" spans="1:1" x14ac:dyDescent="0.25">
      <c r="A8" s="1" t="s">
        <v>85</v>
      </c>
    </row>
    <row r="9" spans="1:1" x14ac:dyDescent="0.25">
      <c r="A9" s="1" t="s">
        <v>86</v>
      </c>
    </row>
    <row r="10" spans="1:1" x14ac:dyDescent="0.25">
      <c r="A10" s="1" t="s">
        <v>87</v>
      </c>
    </row>
    <row r="11" spans="1:1" x14ac:dyDescent="0.25">
      <c r="A11" s="1" t="s">
        <v>88</v>
      </c>
    </row>
    <row r="12" spans="1:1" x14ac:dyDescent="0.25">
      <c r="A12" s="1" t="s">
        <v>89</v>
      </c>
    </row>
    <row r="13" spans="1:1" x14ac:dyDescent="0.25">
      <c r="A13" s="1" t="s">
        <v>90</v>
      </c>
    </row>
    <row r="14" spans="1:1" x14ac:dyDescent="0.25">
      <c r="A14" s="1" t="s">
        <v>91</v>
      </c>
    </row>
    <row r="15" spans="1:1" x14ac:dyDescent="0.25">
      <c r="A15" s="1" t="s">
        <v>92</v>
      </c>
    </row>
    <row r="16" spans="1:1" x14ac:dyDescent="0.25">
      <c r="A16" s="1" t="s">
        <v>93</v>
      </c>
    </row>
    <row r="17" spans="1:1" x14ac:dyDescent="0.25">
      <c r="A17" s="1" t="s">
        <v>94</v>
      </c>
    </row>
    <row r="18" spans="1:1" x14ac:dyDescent="0.25">
      <c r="A18" s="1" t="s">
        <v>95</v>
      </c>
    </row>
    <row r="19" spans="1:1" x14ac:dyDescent="0.25">
      <c r="A19" s="1" t="s">
        <v>96</v>
      </c>
    </row>
    <row r="20" spans="1:1" x14ac:dyDescent="0.25">
      <c r="A20" s="1" t="s">
        <v>97</v>
      </c>
    </row>
    <row r="21" spans="1:1" x14ac:dyDescent="0.25">
      <c r="A21" s="1" t="s">
        <v>98</v>
      </c>
    </row>
    <row r="22" spans="1:1" x14ac:dyDescent="0.25">
      <c r="A22" s="1" t="s">
        <v>99</v>
      </c>
    </row>
    <row r="23" spans="1:1" x14ac:dyDescent="0.25">
      <c r="A23" s="1" t="s">
        <v>100</v>
      </c>
    </row>
    <row r="24" spans="1:1" x14ac:dyDescent="0.25">
      <c r="A24" s="1" t="s">
        <v>101</v>
      </c>
    </row>
    <row r="25" spans="1:1" x14ac:dyDescent="0.25">
      <c r="A25" s="1" t="s">
        <v>102</v>
      </c>
    </row>
    <row r="26" spans="1:1" x14ac:dyDescent="0.25">
      <c r="A26" s="1" t="s">
        <v>103</v>
      </c>
    </row>
    <row r="27" spans="1:1" x14ac:dyDescent="0.25">
      <c r="A27" s="1" t="s">
        <v>104</v>
      </c>
    </row>
    <row r="28" spans="1:1" x14ac:dyDescent="0.25">
      <c r="A28" s="1" t="s">
        <v>105</v>
      </c>
    </row>
    <row r="29" spans="1:1" x14ac:dyDescent="0.25">
      <c r="A29" s="1" t="s">
        <v>106</v>
      </c>
    </row>
    <row r="30" spans="1:1" x14ac:dyDescent="0.25">
      <c r="A30" s="1" t="s">
        <v>107</v>
      </c>
    </row>
    <row r="31" spans="1:1" x14ac:dyDescent="0.25">
      <c r="A31" s="1" t="s">
        <v>108</v>
      </c>
    </row>
    <row r="32" spans="1:1" x14ac:dyDescent="0.25">
      <c r="A32" s="1" t="s">
        <v>109</v>
      </c>
    </row>
    <row r="33" spans="1:1" x14ac:dyDescent="0.25">
      <c r="A33" s="1" t="s">
        <v>110</v>
      </c>
    </row>
    <row r="34" spans="1:1" x14ac:dyDescent="0.25">
      <c r="A34" s="1" t="s">
        <v>111</v>
      </c>
    </row>
    <row r="35" spans="1:1" x14ac:dyDescent="0.25">
      <c r="A35" s="1" t="s">
        <v>112</v>
      </c>
    </row>
    <row r="36" spans="1:1" x14ac:dyDescent="0.25">
      <c r="A36" s="1" t="s">
        <v>113</v>
      </c>
    </row>
    <row r="37" spans="1:1" x14ac:dyDescent="0.25">
      <c r="A37" s="1" t="s">
        <v>114</v>
      </c>
    </row>
    <row r="38" spans="1:1" x14ac:dyDescent="0.25">
      <c r="A38" s="1" t="s">
        <v>115</v>
      </c>
    </row>
    <row r="39" spans="1:1" x14ac:dyDescent="0.25">
      <c r="A39" s="1" t="s">
        <v>116</v>
      </c>
    </row>
    <row r="40" spans="1:1" x14ac:dyDescent="0.25">
      <c r="A40" s="1" t="s">
        <v>117</v>
      </c>
    </row>
    <row r="41" spans="1:1" x14ac:dyDescent="0.25">
      <c r="A41" s="1" t="s">
        <v>118</v>
      </c>
    </row>
    <row r="42" spans="1:1" x14ac:dyDescent="0.25">
      <c r="A42" s="1" t="s">
        <v>119</v>
      </c>
    </row>
    <row r="43" spans="1:1" x14ac:dyDescent="0.25">
      <c r="A43" s="1" t="s">
        <v>120</v>
      </c>
    </row>
    <row r="44" spans="1:1" x14ac:dyDescent="0.25">
      <c r="A44" s="1" t="s">
        <v>121</v>
      </c>
    </row>
    <row r="45" spans="1:1" x14ac:dyDescent="0.25">
      <c r="A45" s="1" t="s">
        <v>122</v>
      </c>
    </row>
    <row r="46" spans="1:1" x14ac:dyDescent="0.25">
      <c r="A46" s="1" t="s">
        <v>123</v>
      </c>
    </row>
    <row r="47" spans="1:1" x14ac:dyDescent="0.25">
      <c r="A47" s="1" t="s">
        <v>124</v>
      </c>
    </row>
    <row r="48" spans="1:1" x14ac:dyDescent="0.25">
      <c r="A48" s="1" t="s">
        <v>125</v>
      </c>
    </row>
    <row r="49" spans="1:1" x14ac:dyDescent="0.25">
      <c r="A49" s="1" t="s">
        <v>126</v>
      </c>
    </row>
    <row r="50" spans="1:1" x14ac:dyDescent="0.25">
      <c r="A50" s="1" t="s">
        <v>127</v>
      </c>
    </row>
    <row r="51" spans="1:1" x14ac:dyDescent="0.25">
      <c r="A51" s="1" t="s">
        <v>128</v>
      </c>
    </row>
    <row r="52" spans="1:1" x14ac:dyDescent="0.25">
      <c r="A52" s="1" t="s">
        <v>129</v>
      </c>
    </row>
    <row r="53" spans="1:1" x14ac:dyDescent="0.25">
      <c r="A53" s="1" t="s">
        <v>130</v>
      </c>
    </row>
    <row r="54" spans="1:1" x14ac:dyDescent="0.25">
      <c r="A54" s="1" t="s">
        <v>131</v>
      </c>
    </row>
    <row r="55" spans="1:1" x14ac:dyDescent="0.25">
      <c r="A55" s="1" t="s">
        <v>132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4"/>
  <sheetViews>
    <sheetView workbookViewId="0"/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133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154</v>
      </c>
    </row>
    <row r="24" spans="1:1" x14ac:dyDescent="0.25">
      <c r="A24" t="s">
        <v>155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  <row r="42" spans="1:1" x14ac:dyDescent="0.25">
      <c r="A42" t="s">
        <v>173</v>
      </c>
    </row>
    <row r="43" spans="1:1" x14ac:dyDescent="0.25">
      <c r="A43" t="s">
        <v>174</v>
      </c>
    </row>
    <row r="44" spans="1:1" x14ac:dyDescent="0.25">
      <c r="A44" t="s">
        <v>175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6"/>
  <sheetViews>
    <sheetView topLeftCell="A4" workbookViewId="0">
      <selection activeCell="E25" sqref="E25:E26"/>
    </sheetView>
  </sheetViews>
  <sheetFormatPr defaultRowHeight="15" x14ac:dyDescent="0.25"/>
  <cols>
    <col min="4" max="4" width="9.85546875" bestFit="1" customWidth="1"/>
  </cols>
  <sheetData>
    <row r="1" spans="1:14" x14ac:dyDescent="0.25">
      <c r="A1" t="s">
        <v>550</v>
      </c>
      <c r="B1" t="s">
        <v>176</v>
      </c>
      <c r="C1" t="s">
        <v>177</v>
      </c>
      <c r="D1" t="s">
        <v>178</v>
      </c>
      <c r="E1" t="s">
        <v>179</v>
      </c>
      <c r="F1" t="s">
        <v>180</v>
      </c>
      <c r="G1" t="s">
        <v>536</v>
      </c>
      <c r="H1" t="s">
        <v>535</v>
      </c>
      <c r="I1" t="s">
        <v>181</v>
      </c>
      <c r="J1" t="s">
        <v>182</v>
      </c>
      <c r="K1" t="s">
        <v>183</v>
      </c>
      <c r="L1" t="s">
        <v>184</v>
      </c>
      <c r="M1" t="s">
        <v>185</v>
      </c>
      <c r="N1" t="s">
        <v>551</v>
      </c>
    </row>
    <row r="2" spans="1:14" x14ac:dyDescent="0.25">
      <c r="A2">
        <v>1</v>
      </c>
      <c r="B2" t="s">
        <v>411</v>
      </c>
      <c r="C2" t="s">
        <v>412</v>
      </c>
      <c r="D2" s="2">
        <v>45143</v>
      </c>
      <c r="E2">
        <v>1193</v>
      </c>
      <c r="F2">
        <v>1266</v>
      </c>
      <c r="G2">
        <f>VLOOKUP(B2,Sheet1!A:C,3,0)</f>
        <v>0.02</v>
      </c>
      <c r="H2">
        <f t="shared" ref="H2:H33" si="0">F2-E2</f>
        <v>73</v>
      </c>
      <c r="I2">
        <v>400</v>
      </c>
      <c r="J2">
        <v>839.5</v>
      </c>
      <c r="K2">
        <v>0</v>
      </c>
      <c r="L2">
        <v>76.650000000000006</v>
      </c>
      <c r="M2">
        <v>75.56</v>
      </c>
      <c r="N2">
        <f>I2+J2+K2+L2+M2</f>
        <v>1391.71</v>
      </c>
    </row>
    <row r="3" spans="1:14" x14ac:dyDescent="0.25">
      <c r="A3">
        <v>2</v>
      </c>
      <c r="B3" t="s">
        <v>421</v>
      </c>
      <c r="C3" t="s">
        <v>422</v>
      </c>
      <c r="D3" s="2">
        <v>45143</v>
      </c>
      <c r="E3">
        <v>3715</v>
      </c>
      <c r="F3">
        <v>4250</v>
      </c>
      <c r="G3">
        <f>VLOOKUP(B3,Sheet1!A:C,3,0)</f>
        <v>0.86</v>
      </c>
      <c r="H3">
        <f t="shared" si="0"/>
        <v>535</v>
      </c>
      <c r="I3">
        <v>400</v>
      </c>
      <c r="J3">
        <v>6152.5</v>
      </c>
      <c r="K3">
        <v>0</v>
      </c>
      <c r="L3">
        <v>561.75</v>
      </c>
      <c r="M3">
        <v>553.73</v>
      </c>
      <c r="N3">
        <f t="shared" ref="N3:N66" si="1">I3+J3+K3+L3+M3</f>
        <v>7667.98</v>
      </c>
    </row>
    <row r="4" spans="1:14" x14ac:dyDescent="0.25">
      <c r="A4">
        <v>3</v>
      </c>
      <c r="B4" t="s">
        <v>369</v>
      </c>
      <c r="C4" t="s">
        <v>370</v>
      </c>
      <c r="D4" s="2">
        <v>45143</v>
      </c>
      <c r="E4">
        <v>4243</v>
      </c>
      <c r="F4">
        <v>4338</v>
      </c>
      <c r="G4">
        <f>VLOOKUP(B4,Sheet1!A:C,3,0)</f>
        <v>0.5</v>
      </c>
      <c r="H4">
        <f t="shared" si="0"/>
        <v>95</v>
      </c>
      <c r="I4">
        <v>200</v>
      </c>
      <c r="J4">
        <v>1092.5</v>
      </c>
      <c r="K4">
        <v>0</v>
      </c>
      <c r="L4">
        <v>99.75</v>
      </c>
      <c r="M4">
        <v>98.33</v>
      </c>
      <c r="N4">
        <f t="shared" si="1"/>
        <v>1490.58</v>
      </c>
    </row>
    <row r="5" spans="1:14" x14ac:dyDescent="0.25">
      <c r="A5">
        <v>4</v>
      </c>
      <c r="B5" t="s">
        <v>371</v>
      </c>
      <c r="C5" t="s">
        <v>372</v>
      </c>
      <c r="D5" s="2">
        <v>45143</v>
      </c>
      <c r="E5">
        <v>2458</v>
      </c>
      <c r="F5">
        <v>2656</v>
      </c>
      <c r="G5">
        <f>VLOOKUP(B5,Sheet1!A:C,3,0)</f>
        <v>1.1000000000000001</v>
      </c>
      <c r="H5">
        <f t="shared" si="0"/>
        <v>198</v>
      </c>
      <c r="I5">
        <v>600</v>
      </c>
      <c r="J5">
        <v>2277</v>
      </c>
      <c r="K5">
        <v>0</v>
      </c>
      <c r="L5">
        <v>207.9</v>
      </c>
      <c r="M5">
        <v>204.93</v>
      </c>
      <c r="N5">
        <f t="shared" si="1"/>
        <v>3289.83</v>
      </c>
    </row>
    <row r="6" spans="1:14" x14ac:dyDescent="0.25">
      <c r="A6">
        <v>5</v>
      </c>
      <c r="B6" t="s">
        <v>405</v>
      </c>
      <c r="C6" t="s">
        <v>406</v>
      </c>
      <c r="D6" s="2">
        <v>45143</v>
      </c>
      <c r="E6">
        <v>780</v>
      </c>
      <c r="F6">
        <v>850</v>
      </c>
      <c r="G6">
        <f>VLOOKUP(B6,Sheet1!A:C,3,0)</f>
        <v>0.3</v>
      </c>
      <c r="H6">
        <f t="shared" si="0"/>
        <v>70</v>
      </c>
      <c r="I6">
        <v>400</v>
      </c>
      <c r="J6">
        <v>805</v>
      </c>
      <c r="K6">
        <v>0</v>
      </c>
      <c r="L6">
        <v>73.5</v>
      </c>
      <c r="M6">
        <v>72.45</v>
      </c>
      <c r="N6">
        <f t="shared" si="1"/>
        <v>1350.95</v>
      </c>
    </row>
    <row r="7" spans="1:14" x14ac:dyDescent="0.25">
      <c r="A7">
        <v>6</v>
      </c>
      <c r="B7" t="s">
        <v>415</v>
      </c>
      <c r="C7" t="s">
        <v>416</v>
      </c>
      <c r="D7" s="2">
        <v>45143</v>
      </c>
      <c r="E7">
        <v>3453</v>
      </c>
      <c r="F7">
        <v>3554</v>
      </c>
      <c r="G7">
        <f>VLOOKUP(B7,Sheet1!A:C,3,0)</f>
        <v>1.2</v>
      </c>
      <c r="H7">
        <f t="shared" si="0"/>
        <v>101</v>
      </c>
      <c r="I7">
        <v>400</v>
      </c>
      <c r="J7">
        <v>1161.5</v>
      </c>
      <c r="K7">
        <v>0</v>
      </c>
      <c r="L7">
        <v>106.05</v>
      </c>
      <c r="M7">
        <v>104.54</v>
      </c>
      <c r="N7">
        <f t="shared" si="1"/>
        <v>1772.09</v>
      </c>
    </row>
    <row r="8" spans="1:14" x14ac:dyDescent="0.25">
      <c r="A8">
        <v>7</v>
      </c>
      <c r="B8" t="s">
        <v>351</v>
      </c>
      <c r="C8" t="s">
        <v>352</v>
      </c>
      <c r="D8" s="2">
        <v>45143</v>
      </c>
      <c r="E8">
        <v>4156</v>
      </c>
      <c r="F8">
        <v>4353</v>
      </c>
      <c r="G8">
        <f>VLOOKUP(B8,Sheet1!A:C,3,0)</f>
        <v>0</v>
      </c>
      <c r="H8">
        <f t="shared" si="0"/>
        <v>197</v>
      </c>
      <c r="I8">
        <v>400</v>
      </c>
      <c r="J8">
        <v>2265.5</v>
      </c>
      <c r="K8">
        <v>0</v>
      </c>
      <c r="L8">
        <v>206.85</v>
      </c>
      <c r="M8">
        <v>203.9</v>
      </c>
      <c r="N8">
        <f t="shared" si="1"/>
        <v>3076.25</v>
      </c>
    </row>
    <row r="9" spans="1:14" x14ac:dyDescent="0.25">
      <c r="A9">
        <v>8</v>
      </c>
      <c r="B9" t="s">
        <v>365</v>
      </c>
      <c r="C9" t="s">
        <v>366</v>
      </c>
      <c r="D9" s="2">
        <v>45143</v>
      </c>
      <c r="E9">
        <v>2905</v>
      </c>
      <c r="F9">
        <v>3000</v>
      </c>
      <c r="G9">
        <f>VLOOKUP(B9,Sheet1!A:C,3,0)</f>
        <v>1.2</v>
      </c>
      <c r="H9">
        <f t="shared" si="0"/>
        <v>95</v>
      </c>
      <c r="I9">
        <v>600</v>
      </c>
      <c r="J9">
        <v>1092.5</v>
      </c>
      <c r="K9">
        <v>0</v>
      </c>
      <c r="L9">
        <v>99.75</v>
      </c>
      <c r="M9">
        <v>98.33</v>
      </c>
      <c r="N9">
        <f t="shared" si="1"/>
        <v>1890.58</v>
      </c>
    </row>
    <row r="10" spans="1:14" x14ac:dyDescent="0.25">
      <c r="A10">
        <v>9</v>
      </c>
      <c r="B10" t="s">
        <v>449</v>
      </c>
      <c r="C10" t="s">
        <v>450</v>
      </c>
      <c r="D10" s="2">
        <v>45144</v>
      </c>
      <c r="E10">
        <v>682</v>
      </c>
      <c r="F10">
        <v>690</v>
      </c>
      <c r="G10">
        <f>VLOOKUP(B10,Sheet1!A:C,3,0)</f>
        <v>0</v>
      </c>
      <c r="H10">
        <f t="shared" si="0"/>
        <v>8</v>
      </c>
      <c r="I10">
        <v>400</v>
      </c>
      <c r="J10">
        <v>92</v>
      </c>
      <c r="K10">
        <v>0</v>
      </c>
      <c r="L10">
        <v>8.4</v>
      </c>
      <c r="M10">
        <v>8.2799999999999994</v>
      </c>
      <c r="N10">
        <f t="shared" si="1"/>
        <v>508.67999999999995</v>
      </c>
    </row>
    <row r="11" spans="1:14" x14ac:dyDescent="0.25">
      <c r="A11">
        <v>10</v>
      </c>
      <c r="B11" t="s">
        <v>447</v>
      </c>
      <c r="C11" t="s">
        <v>448</v>
      </c>
      <c r="D11" s="2">
        <v>45143</v>
      </c>
      <c r="E11">
        <v>489</v>
      </c>
      <c r="F11">
        <v>503</v>
      </c>
      <c r="G11">
        <f>VLOOKUP(B11,Sheet1!A:C,3,0)</f>
        <v>0.13</v>
      </c>
      <c r="H11">
        <f t="shared" si="0"/>
        <v>14</v>
      </c>
      <c r="I11">
        <v>200</v>
      </c>
      <c r="J11">
        <v>161</v>
      </c>
      <c r="K11">
        <v>100</v>
      </c>
      <c r="L11">
        <v>14.7</v>
      </c>
      <c r="M11">
        <v>14.49</v>
      </c>
      <c r="N11">
        <f t="shared" si="1"/>
        <v>490.19</v>
      </c>
    </row>
    <row r="12" spans="1:14" x14ac:dyDescent="0.25">
      <c r="A12">
        <v>11</v>
      </c>
      <c r="B12" t="s">
        <v>393</v>
      </c>
      <c r="C12" t="s">
        <v>394</v>
      </c>
      <c r="D12" s="2">
        <v>45143</v>
      </c>
      <c r="E12">
        <v>2065</v>
      </c>
      <c r="F12">
        <v>2688</v>
      </c>
      <c r="G12">
        <f>VLOOKUP(B12,Sheet1!A:C,3,0)</f>
        <v>0.12</v>
      </c>
      <c r="H12">
        <f t="shared" si="0"/>
        <v>623</v>
      </c>
      <c r="I12">
        <v>400</v>
      </c>
      <c r="J12">
        <v>7164.5</v>
      </c>
      <c r="K12">
        <v>0</v>
      </c>
      <c r="L12">
        <v>654.15</v>
      </c>
      <c r="M12">
        <v>644.80999999999995</v>
      </c>
      <c r="N12">
        <f t="shared" si="1"/>
        <v>8863.4599999999991</v>
      </c>
    </row>
    <row r="13" spans="1:14" x14ac:dyDescent="0.25">
      <c r="A13">
        <v>12</v>
      </c>
      <c r="B13" t="s">
        <v>383</v>
      </c>
      <c r="C13" t="s">
        <v>384</v>
      </c>
      <c r="D13" s="2">
        <v>45143</v>
      </c>
      <c r="E13">
        <v>2182</v>
      </c>
      <c r="F13">
        <v>2309</v>
      </c>
      <c r="G13">
        <f>VLOOKUP(B13,Sheet1!A:C,3,0)</f>
        <v>1.2</v>
      </c>
      <c r="H13">
        <f t="shared" si="0"/>
        <v>127</v>
      </c>
      <c r="I13">
        <v>200</v>
      </c>
      <c r="J13">
        <v>1460.5</v>
      </c>
      <c r="K13">
        <v>100</v>
      </c>
      <c r="L13">
        <v>133.35</v>
      </c>
      <c r="M13">
        <v>131.44999999999999</v>
      </c>
      <c r="N13">
        <f t="shared" si="1"/>
        <v>2025.3</v>
      </c>
    </row>
    <row r="14" spans="1:14" x14ac:dyDescent="0.25">
      <c r="A14">
        <v>13</v>
      </c>
      <c r="B14" t="s">
        <v>435</v>
      </c>
      <c r="C14" t="s">
        <v>436</v>
      </c>
      <c r="D14" s="2">
        <v>45143</v>
      </c>
      <c r="E14">
        <v>89776</v>
      </c>
      <c r="F14">
        <v>89821</v>
      </c>
      <c r="G14">
        <f>VLOOKUP(B14,Sheet1!A:C,3,0)</f>
        <v>0.63</v>
      </c>
      <c r="H14">
        <f t="shared" si="0"/>
        <v>45</v>
      </c>
      <c r="I14">
        <v>3400</v>
      </c>
      <c r="J14">
        <v>517.5</v>
      </c>
      <c r="K14">
        <v>0</v>
      </c>
      <c r="L14">
        <v>47.25</v>
      </c>
      <c r="M14">
        <v>46.58</v>
      </c>
      <c r="N14">
        <f t="shared" si="1"/>
        <v>4011.33</v>
      </c>
    </row>
    <row r="15" spans="1:14" x14ac:dyDescent="0.25">
      <c r="A15">
        <v>14</v>
      </c>
      <c r="B15" t="s">
        <v>355</v>
      </c>
      <c r="C15" t="s">
        <v>356</v>
      </c>
      <c r="D15" s="2">
        <v>45143</v>
      </c>
      <c r="E15">
        <v>4999</v>
      </c>
      <c r="F15">
        <v>5200</v>
      </c>
      <c r="G15">
        <f>VLOOKUP(B15,Sheet1!A:C,3,0)</f>
        <v>1.2</v>
      </c>
      <c r="H15">
        <f t="shared" si="0"/>
        <v>201</v>
      </c>
      <c r="I15">
        <v>400</v>
      </c>
      <c r="J15">
        <v>2311.5</v>
      </c>
      <c r="K15">
        <v>0</v>
      </c>
      <c r="L15">
        <v>211.05</v>
      </c>
      <c r="M15">
        <v>208.04</v>
      </c>
      <c r="N15">
        <f t="shared" si="1"/>
        <v>3130.59</v>
      </c>
    </row>
    <row r="16" spans="1:14" x14ac:dyDescent="0.25">
      <c r="A16">
        <v>15</v>
      </c>
      <c r="B16" t="s">
        <v>337</v>
      </c>
      <c r="C16" t="s">
        <v>338</v>
      </c>
      <c r="D16" s="2">
        <v>45142</v>
      </c>
      <c r="E16">
        <v>1071</v>
      </c>
      <c r="F16">
        <v>1100</v>
      </c>
      <c r="G16">
        <f>VLOOKUP(B16,Sheet1!A:C,3,0)</f>
        <v>0</v>
      </c>
      <c r="H16">
        <f t="shared" si="0"/>
        <v>29</v>
      </c>
      <c r="I16">
        <v>200</v>
      </c>
      <c r="J16">
        <v>333.5</v>
      </c>
      <c r="K16">
        <v>0</v>
      </c>
      <c r="L16">
        <v>30.45</v>
      </c>
      <c r="M16">
        <v>30.02</v>
      </c>
      <c r="N16">
        <f t="shared" si="1"/>
        <v>593.97</v>
      </c>
    </row>
    <row r="17" spans="1:14" x14ac:dyDescent="0.25">
      <c r="A17">
        <v>16</v>
      </c>
      <c r="B17" t="s">
        <v>208</v>
      </c>
      <c r="C17" t="s">
        <v>209</v>
      </c>
      <c r="D17" s="2">
        <v>45142</v>
      </c>
      <c r="E17">
        <v>3741</v>
      </c>
      <c r="F17">
        <v>3842</v>
      </c>
      <c r="G17">
        <f>VLOOKUP(B17,Sheet1!A:C,3,0)</f>
        <v>0.8</v>
      </c>
      <c r="H17">
        <f t="shared" si="0"/>
        <v>101</v>
      </c>
      <c r="I17">
        <v>400</v>
      </c>
      <c r="J17">
        <v>1161.5</v>
      </c>
      <c r="K17">
        <v>0</v>
      </c>
      <c r="L17">
        <v>106.05</v>
      </c>
      <c r="M17">
        <v>104.54</v>
      </c>
      <c r="N17">
        <f t="shared" si="1"/>
        <v>1772.09</v>
      </c>
    </row>
    <row r="18" spans="1:14" x14ac:dyDescent="0.25">
      <c r="A18">
        <v>17</v>
      </c>
      <c r="B18" t="s">
        <v>521</v>
      </c>
      <c r="C18" t="s">
        <v>522</v>
      </c>
      <c r="D18" s="2">
        <v>45144</v>
      </c>
      <c r="E18">
        <v>5524</v>
      </c>
      <c r="F18">
        <v>5724</v>
      </c>
      <c r="G18">
        <f>VLOOKUP(B18,Sheet1!A:C,3,0)</f>
        <v>1.2</v>
      </c>
      <c r="H18">
        <f t="shared" si="0"/>
        <v>200</v>
      </c>
      <c r="I18">
        <v>400</v>
      </c>
      <c r="J18">
        <v>2300</v>
      </c>
      <c r="K18">
        <v>0</v>
      </c>
      <c r="L18">
        <v>210</v>
      </c>
      <c r="M18">
        <v>207</v>
      </c>
      <c r="N18">
        <f t="shared" si="1"/>
        <v>3117</v>
      </c>
    </row>
    <row r="19" spans="1:14" x14ac:dyDescent="0.25">
      <c r="A19">
        <v>18</v>
      </c>
      <c r="B19" t="s">
        <v>387</v>
      </c>
      <c r="C19" t="s">
        <v>388</v>
      </c>
      <c r="D19" s="2">
        <v>45143</v>
      </c>
      <c r="E19">
        <v>2580</v>
      </c>
      <c r="F19">
        <v>2643</v>
      </c>
      <c r="G19">
        <f>VLOOKUP(B19,Sheet1!A:C,3,0)</f>
        <v>0.4</v>
      </c>
      <c r="H19">
        <f t="shared" si="0"/>
        <v>63</v>
      </c>
      <c r="I19">
        <v>200</v>
      </c>
      <c r="J19">
        <v>724.5</v>
      </c>
      <c r="K19">
        <v>0</v>
      </c>
      <c r="L19">
        <v>66.150000000000006</v>
      </c>
      <c r="M19">
        <v>65.209999999999994</v>
      </c>
      <c r="N19">
        <f t="shared" si="1"/>
        <v>1055.8599999999999</v>
      </c>
    </row>
    <row r="20" spans="1:14" x14ac:dyDescent="0.25">
      <c r="A20">
        <v>19</v>
      </c>
      <c r="B20" t="s">
        <v>210</v>
      </c>
      <c r="C20" t="s">
        <v>211</v>
      </c>
      <c r="D20" s="2">
        <v>45142</v>
      </c>
      <c r="E20">
        <v>305</v>
      </c>
      <c r="F20">
        <v>311</v>
      </c>
      <c r="G20">
        <f>VLOOKUP(B20,Sheet1!A:C,3,0)</f>
        <v>0</v>
      </c>
      <c r="H20">
        <f t="shared" si="0"/>
        <v>6</v>
      </c>
      <c r="I20">
        <v>400</v>
      </c>
      <c r="J20">
        <v>69</v>
      </c>
      <c r="K20">
        <v>0</v>
      </c>
      <c r="L20">
        <v>6.3</v>
      </c>
      <c r="M20">
        <v>6.21</v>
      </c>
      <c r="N20">
        <f t="shared" si="1"/>
        <v>481.51</v>
      </c>
    </row>
    <row r="21" spans="1:14" x14ac:dyDescent="0.25">
      <c r="A21">
        <v>20</v>
      </c>
      <c r="B21" t="s">
        <v>417</v>
      </c>
      <c r="C21" t="s">
        <v>418</v>
      </c>
      <c r="D21" s="2">
        <v>45143</v>
      </c>
      <c r="E21">
        <v>4250</v>
      </c>
      <c r="F21">
        <v>4426</v>
      </c>
      <c r="G21">
        <f>VLOOKUP(B21,Sheet1!A:C,3,0)</f>
        <v>0.86</v>
      </c>
      <c r="H21">
        <f t="shared" si="0"/>
        <v>176</v>
      </c>
      <c r="I21">
        <v>600</v>
      </c>
      <c r="J21">
        <v>2024</v>
      </c>
      <c r="K21">
        <v>0</v>
      </c>
      <c r="L21">
        <v>184.8</v>
      </c>
      <c r="M21">
        <v>182.16</v>
      </c>
      <c r="N21">
        <f t="shared" si="1"/>
        <v>2990.96</v>
      </c>
    </row>
    <row r="22" spans="1:14" x14ac:dyDescent="0.25">
      <c r="A22">
        <v>21</v>
      </c>
      <c r="B22" t="s">
        <v>303</v>
      </c>
      <c r="C22" t="s">
        <v>304</v>
      </c>
      <c r="D22" s="2">
        <v>45142</v>
      </c>
      <c r="E22">
        <v>618</v>
      </c>
      <c r="F22">
        <v>625</v>
      </c>
      <c r="G22">
        <f>VLOOKUP(B22,Sheet1!A:C,3,0)</f>
        <v>1.6</v>
      </c>
      <c r="H22">
        <f t="shared" si="0"/>
        <v>7</v>
      </c>
      <c r="I22">
        <v>400</v>
      </c>
      <c r="J22">
        <v>80.5</v>
      </c>
      <c r="K22">
        <v>0</v>
      </c>
      <c r="L22">
        <v>7.35</v>
      </c>
      <c r="M22">
        <v>7.25</v>
      </c>
      <c r="N22">
        <f t="shared" si="1"/>
        <v>495.1</v>
      </c>
    </row>
    <row r="23" spans="1:14" x14ac:dyDescent="0.25">
      <c r="A23">
        <v>22</v>
      </c>
      <c r="B23" t="s">
        <v>391</v>
      </c>
      <c r="C23" t="s">
        <v>392</v>
      </c>
      <c r="D23" s="2">
        <v>45143</v>
      </c>
      <c r="E23">
        <v>2314</v>
      </c>
      <c r="F23">
        <v>2474</v>
      </c>
      <c r="G23">
        <f>VLOOKUP(B23,Sheet1!A:C,3,0)</f>
        <v>0.98</v>
      </c>
      <c r="H23">
        <f t="shared" si="0"/>
        <v>160</v>
      </c>
      <c r="I23">
        <v>400</v>
      </c>
      <c r="J23">
        <v>1840</v>
      </c>
      <c r="K23">
        <v>0</v>
      </c>
      <c r="L23">
        <v>168</v>
      </c>
      <c r="M23">
        <v>165.6</v>
      </c>
      <c r="N23">
        <f t="shared" si="1"/>
        <v>2573.6</v>
      </c>
    </row>
    <row r="24" spans="1:14" x14ac:dyDescent="0.25">
      <c r="A24">
        <v>23</v>
      </c>
      <c r="B24" t="s">
        <v>399</v>
      </c>
      <c r="C24" t="s">
        <v>400</v>
      </c>
      <c r="D24" s="2">
        <v>45143</v>
      </c>
      <c r="E24">
        <v>999</v>
      </c>
      <c r="F24">
        <v>1050</v>
      </c>
      <c r="G24">
        <f>VLOOKUP(B24,Sheet1!A:C,3,0)</f>
        <v>2.06</v>
      </c>
      <c r="H24">
        <f t="shared" si="0"/>
        <v>51</v>
      </c>
      <c r="I24">
        <v>400</v>
      </c>
      <c r="J24">
        <v>586.5</v>
      </c>
      <c r="K24">
        <v>0</v>
      </c>
      <c r="L24">
        <v>53.55</v>
      </c>
      <c r="M24">
        <v>52.79</v>
      </c>
      <c r="N24">
        <f t="shared" si="1"/>
        <v>1092.8399999999999</v>
      </c>
    </row>
    <row r="25" spans="1:14" x14ac:dyDescent="0.25">
      <c r="A25">
        <v>24</v>
      </c>
      <c r="B25" t="s">
        <v>266</v>
      </c>
      <c r="C25" t="s">
        <v>267</v>
      </c>
      <c r="D25" s="2">
        <v>45142</v>
      </c>
      <c r="E25">
        <v>525</v>
      </c>
      <c r="F25">
        <v>525</v>
      </c>
      <c r="G25">
        <f>VLOOKUP(B25,Sheet1!A:C,3,0)</f>
        <v>0</v>
      </c>
      <c r="H25">
        <f t="shared" si="0"/>
        <v>0</v>
      </c>
      <c r="I25">
        <v>400</v>
      </c>
      <c r="J25">
        <v>0</v>
      </c>
      <c r="K25">
        <v>0</v>
      </c>
      <c r="L25">
        <v>0</v>
      </c>
      <c r="M25">
        <v>0</v>
      </c>
      <c r="N25">
        <f t="shared" si="1"/>
        <v>400</v>
      </c>
    </row>
    <row r="26" spans="1:14" x14ac:dyDescent="0.25">
      <c r="A26">
        <v>25</v>
      </c>
      <c r="B26" t="s">
        <v>367</v>
      </c>
      <c r="C26" t="s">
        <v>368</v>
      </c>
      <c r="D26" s="2">
        <v>45143</v>
      </c>
      <c r="E26">
        <v>423</v>
      </c>
      <c r="F26">
        <v>442</v>
      </c>
      <c r="G26">
        <f>VLOOKUP(B26,Sheet1!A:C,3,0)</f>
        <v>0.9</v>
      </c>
      <c r="H26">
        <f t="shared" si="0"/>
        <v>19</v>
      </c>
      <c r="I26">
        <v>200</v>
      </c>
      <c r="J26">
        <v>218.5</v>
      </c>
      <c r="K26">
        <v>0</v>
      </c>
      <c r="L26">
        <v>19.95</v>
      </c>
      <c r="M26">
        <v>19.670000000000002</v>
      </c>
      <c r="N26">
        <f t="shared" si="1"/>
        <v>458.12</v>
      </c>
    </row>
    <row r="27" spans="1:14" x14ac:dyDescent="0.25">
      <c r="A27">
        <v>26</v>
      </c>
      <c r="B27" t="s">
        <v>190</v>
      </c>
      <c r="C27" t="s">
        <v>191</v>
      </c>
      <c r="D27" s="2">
        <v>45142</v>
      </c>
      <c r="E27">
        <v>690</v>
      </c>
      <c r="F27">
        <v>694</v>
      </c>
      <c r="G27">
        <f>VLOOKUP(B27,Sheet1!A:C,3,0)</f>
        <v>1.8</v>
      </c>
      <c r="H27">
        <f t="shared" si="0"/>
        <v>4</v>
      </c>
      <c r="I27">
        <v>400</v>
      </c>
      <c r="J27">
        <v>46</v>
      </c>
      <c r="K27">
        <v>0</v>
      </c>
      <c r="L27">
        <v>4.2</v>
      </c>
      <c r="M27">
        <v>4.1399999999999997</v>
      </c>
      <c r="N27">
        <f t="shared" si="1"/>
        <v>454.34</v>
      </c>
    </row>
    <row r="28" spans="1:14" x14ac:dyDescent="0.25">
      <c r="A28">
        <v>27</v>
      </c>
      <c r="B28" t="s">
        <v>325</v>
      </c>
      <c r="C28" t="s">
        <v>326</v>
      </c>
      <c r="D28" s="2">
        <v>45142</v>
      </c>
      <c r="E28">
        <v>2095</v>
      </c>
      <c r="F28">
        <v>2112</v>
      </c>
      <c r="G28">
        <f>VLOOKUP(B28,Sheet1!A:C,3,0)</f>
        <v>0.9</v>
      </c>
      <c r="H28">
        <f t="shared" si="0"/>
        <v>17</v>
      </c>
      <c r="I28">
        <v>400</v>
      </c>
      <c r="J28">
        <v>195.5</v>
      </c>
      <c r="K28">
        <v>0</v>
      </c>
      <c r="L28">
        <v>17.850000000000001</v>
      </c>
      <c r="M28">
        <v>17.600000000000001</v>
      </c>
      <c r="N28">
        <f t="shared" si="1"/>
        <v>630.95000000000005</v>
      </c>
    </row>
    <row r="29" spans="1:14" x14ac:dyDescent="0.25">
      <c r="A29">
        <v>28</v>
      </c>
      <c r="B29" t="s">
        <v>357</v>
      </c>
      <c r="C29" t="s">
        <v>358</v>
      </c>
      <c r="D29" s="2">
        <v>45143</v>
      </c>
      <c r="E29">
        <v>7566</v>
      </c>
      <c r="F29">
        <v>8089</v>
      </c>
      <c r="G29">
        <f>VLOOKUP(B29,Sheet1!A:C,3,0)</f>
        <v>4.0199999999999996</v>
      </c>
      <c r="H29">
        <f t="shared" si="0"/>
        <v>523</v>
      </c>
      <c r="I29">
        <v>600</v>
      </c>
      <c r="J29">
        <v>6014.5</v>
      </c>
      <c r="K29">
        <v>400</v>
      </c>
      <c r="L29">
        <v>549.15</v>
      </c>
      <c r="M29">
        <v>541.30999999999995</v>
      </c>
      <c r="N29">
        <f t="shared" si="1"/>
        <v>8104.9599999999991</v>
      </c>
    </row>
    <row r="30" spans="1:14" x14ac:dyDescent="0.25">
      <c r="A30">
        <v>29</v>
      </c>
      <c r="B30" t="s">
        <v>329</v>
      </c>
      <c r="C30" t="s">
        <v>330</v>
      </c>
      <c r="D30" s="2">
        <v>45142</v>
      </c>
      <c r="E30">
        <v>3000</v>
      </c>
      <c r="F30">
        <v>3054</v>
      </c>
      <c r="G30">
        <f>VLOOKUP(B30,Sheet1!A:C,3,0)</f>
        <v>0.5</v>
      </c>
      <c r="H30">
        <f t="shared" si="0"/>
        <v>54</v>
      </c>
      <c r="I30">
        <v>400</v>
      </c>
      <c r="J30">
        <v>621</v>
      </c>
      <c r="K30">
        <v>0</v>
      </c>
      <c r="L30">
        <v>56.7</v>
      </c>
      <c r="M30">
        <v>55.89</v>
      </c>
      <c r="N30">
        <f t="shared" si="1"/>
        <v>1133.5900000000001</v>
      </c>
    </row>
    <row r="31" spans="1:14" x14ac:dyDescent="0.25">
      <c r="A31">
        <v>30</v>
      </c>
      <c r="B31" t="s">
        <v>445</v>
      </c>
      <c r="C31" t="s">
        <v>446</v>
      </c>
      <c r="D31" s="2">
        <v>45143</v>
      </c>
      <c r="E31">
        <v>3212</v>
      </c>
      <c r="F31">
        <v>3212</v>
      </c>
      <c r="G31">
        <f>VLOOKUP(B31,Sheet1!A:C,3,0)</f>
        <v>1.5</v>
      </c>
      <c r="H31">
        <f t="shared" si="0"/>
        <v>0</v>
      </c>
      <c r="I31">
        <v>400</v>
      </c>
      <c r="J31">
        <v>0</v>
      </c>
      <c r="K31">
        <v>0</v>
      </c>
      <c r="L31">
        <v>0</v>
      </c>
      <c r="M31">
        <v>0</v>
      </c>
      <c r="N31">
        <f t="shared" si="1"/>
        <v>400</v>
      </c>
    </row>
    <row r="32" spans="1:14" x14ac:dyDescent="0.25">
      <c r="A32">
        <v>31</v>
      </c>
      <c r="B32" t="s">
        <v>419</v>
      </c>
      <c r="C32" t="s">
        <v>420</v>
      </c>
      <c r="D32" s="2">
        <v>45143</v>
      </c>
      <c r="E32">
        <v>553</v>
      </c>
      <c r="F32">
        <v>557</v>
      </c>
      <c r="G32">
        <f>VLOOKUP(B32,Sheet1!A:C,3,0)</f>
        <v>1.2</v>
      </c>
      <c r="H32">
        <f t="shared" si="0"/>
        <v>4</v>
      </c>
      <c r="I32">
        <v>400</v>
      </c>
      <c r="J32">
        <v>46</v>
      </c>
      <c r="K32">
        <v>0</v>
      </c>
      <c r="L32">
        <v>4.2</v>
      </c>
      <c r="M32">
        <v>4.1399999999999997</v>
      </c>
      <c r="N32">
        <f t="shared" si="1"/>
        <v>454.34</v>
      </c>
    </row>
    <row r="33" spans="1:14" x14ac:dyDescent="0.25">
      <c r="A33">
        <v>32</v>
      </c>
      <c r="B33" t="s">
        <v>429</v>
      </c>
      <c r="C33" t="s">
        <v>430</v>
      </c>
      <c r="D33" s="2">
        <v>45143</v>
      </c>
      <c r="E33">
        <v>699</v>
      </c>
      <c r="F33">
        <v>699</v>
      </c>
      <c r="G33">
        <f>VLOOKUP(B33,Sheet1!A:C,3,0)</f>
        <v>0.16</v>
      </c>
      <c r="H33">
        <f t="shared" si="0"/>
        <v>0</v>
      </c>
      <c r="I33">
        <v>400</v>
      </c>
      <c r="J33">
        <v>0</v>
      </c>
      <c r="K33">
        <v>0</v>
      </c>
      <c r="L33">
        <v>0</v>
      </c>
      <c r="M33">
        <v>0</v>
      </c>
      <c r="N33">
        <f t="shared" si="1"/>
        <v>400</v>
      </c>
    </row>
    <row r="34" spans="1:14" x14ac:dyDescent="0.25">
      <c r="A34">
        <v>33</v>
      </c>
      <c r="B34" t="s">
        <v>381</v>
      </c>
      <c r="C34" t="s">
        <v>382</v>
      </c>
      <c r="D34" s="2">
        <v>45143</v>
      </c>
      <c r="E34">
        <v>838</v>
      </c>
      <c r="F34">
        <v>884</v>
      </c>
      <c r="G34">
        <f>VLOOKUP(B34,Sheet1!A:C,3,0)</f>
        <v>1.2</v>
      </c>
      <c r="H34">
        <f t="shared" ref="H34:H65" si="2">F34-E34</f>
        <v>46</v>
      </c>
      <c r="I34">
        <v>400</v>
      </c>
      <c r="J34">
        <v>529</v>
      </c>
      <c r="K34">
        <v>0</v>
      </c>
      <c r="L34">
        <v>48.3</v>
      </c>
      <c r="M34">
        <v>47.61</v>
      </c>
      <c r="N34">
        <f t="shared" si="1"/>
        <v>1024.9099999999999</v>
      </c>
    </row>
    <row r="35" spans="1:14" x14ac:dyDescent="0.25">
      <c r="A35">
        <v>34</v>
      </c>
      <c r="B35" t="s">
        <v>226</v>
      </c>
      <c r="C35" t="s">
        <v>227</v>
      </c>
      <c r="D35" s="2">
        <v>45142</v>
      </c>
      <c r="E35">
        <v>906</v>
      </c>
      <c r="F35">
        <v>919</v>
      </c>
      <c r="G35">
        <f>VLOOKUP(B35,Sheet1!A:C,3,0)</f>
        <v>1.3</v>
      </c>
      <c r="H35">
        <f t="shared" si="2"/>
        <v>13</v>
      </c>
      <c r="I35">
        <v>400</v>
      </c>
      <c r="J35">
        <v>149.5</v>
      </c>
      <c r="K35">
        <v>0</v>
      </c>
      <c r="L35">
        <v>13.65</v>
      </c>
      <c r="M35">
        <v>13.46</v>
      </c>
      <c r="N35">
        <f t="shared" si="1"/>
        <v>576.61</v>
      </c>
    </row>
    <row r="36" spans="1:14" x14ac:dyDescent="0.25">
      <c r="A36">
        <v>35</v>
      </c>
      <c r="B36" t="s">
        <v>301</v>
      </c>
      <c r="C36" t="s">
        <v>302</v>
      </c>
      <c r="D36" s="2">
        <v>45142</v>
      </c>
      <c r="E36">
        <v>7970</v>
      </c>
      <c r="F36">
        <v>8868</v>
      </c>
      <c r="G36">
        <f>VLOOKUP(B36,Sheet1!A:C,3,0)</f>
        <v>1.1000000000000001</v>
      </c>
      <c r="H36">
        <f t="shared" si="2"/>
        <v>898</v>
      </c>
      <c r="I36">
        <v>1000</v>
      </c>
      <c r="J36">
        <v>10327</v>
      </c>
      <c r="K36">
        <v>0</v>
      </c>
      <c r="L36">
        <v>942.9</v>
      </c>
      <c r="M36">
        <v>929.43</v>
      </c>
      <c r="N36">
        <f t="shared" si="1"/>
        <v>13199.33</v>
      </c>
    </row>
    <row r="37" spans="1:14" x14ac:dyDescent="0.25">
      <c r="A37">
        <v>36</v>
      </c>
      <c r="B37" t="s">
        <v>403</v>
      </c>
      <c r="C37" t="s">
        <v>404</v>
      </c>
      <c r="D37" s="2">
        <v>45143</v>
      </c>
      <c r="E37">
        <v>8495</v>
      </c>
      <c r="F37">
        <v>9000</v>
      </c>
      <c r="G37">
        <f>VLOOKUP(B37,Sheet1!A:C,3,0)</f>
        <v>1.26</v>
      </c>
      <c r="H37">
        <f t="shared" si="2"/>
        <v>505</v>
      </c>
      <c r="I37">
        <v>600</v>
      </c>
      <c r="J37">
        <v>5807.5</v>
      </c>
      <c r="K37">
        <v>0</v>
      </c>
      <c r="L37">
        <v>530.25</v>
      </c>
      <c r="M37">
        <v>522.67999999999995</v>
      </c>
      <c r="N37">
        <f t="shared" si="1"/>
        <v>7460.43</v>
      </c>
    </row>
    <row r="38" spans="1:14" x14ac:dyDescent="0.25">
      <c r="A38">
        <v>37</v>
      </c>
      <c r="B38" t="s">
        <v>339</v>
      </c>
      <c r="C38" t="s">
        <v>340</v>
      </c>
      <c r="D38" s="2">
        <v>45143</v>
      </c>
      <c r="E38">
        <v>596</v>
      </c>
      <c r="F38">
        <v>600</v>
      </c>
      <c r="G38">
        <f>VLOOKUP(B38,Sheet1!A:C,3,0)</f>
        <v>0.9</v>
      </c>
      <c r="H38">
        <f t="shared" si="2"/>
        <v>4</v>
      </c>
      <c r="I38">
        <v>400</v>
      </c>
      <c r="J38">
        <v>46</v>
      </c>
      <c r="K38">
        <v>0</v>
      </c>
      <c r="L38">
        <v>4.2</v>
      </c>
      <c r="M38">
        <v>4.1399999999999997</v>
      </c>
      <c r="N38">
        <f t="shared" si="1"/>
        <v>454.34</v>
      </c>
    </row>
    <row r="39" spans="1:14" x14ac:dyDescent="0.25">
      <c r="A39">
        <v>38</v>
      </c>
      <c r="B39" t="s">
        <v>441</v>
      </c>
      <c r="C39" t="s">
        <v>442</v>
      </c>
      <c r="D39" s="2">
        <v>45143</v>
      </c>
      <c r="E39">
        <v>472</v>
      </c>
      <c r="F39">
        <v>472</v>
      </c>
      <c r="G39">
        <f>VLOOKUP(B39,Sheet1!A:C,3,0)</f>
        <v>0.02</v>
      </c>
      <c r="H39">
        <f t="shared" si="2"/>
        <v>0</v>
      </c>
      <c r="I39">
        <v>200</v>
      </c>
      <c r="J39">
        <v>0</v>
      </c>
      <c r="K39">
        <v>0</v>
      </c>
      <c r="L39">
        <v>0</v>
      </c>
      <c r="M39">
        <v>0</v>
      </c>
      <c r="N39">
        <f t="shared" si="1"/>
        <v>200</v>
      </c>
    </row>
    <row r="40" spans="1:14" x14ac:dyDescent="0.25">
      <c r="A40">
        <v>39</v>
      </c>
      <c r="B40" t="s">
        <v>341</v>
      </c>
      <c r="C40" t="s">
        <v>342</v>
      </c>
      <c r="D40" s="2">
        <v>45143</v>
      </c>
      <c r="E40">
        <v>3400</v>
      </c>
      <c r="F40">
        <v>3500</v>
      </c>
      <c r="G40">
        <f>VLOOKUP(B40,Sheet1!A:C,3,0)</f>
        <v>1.26</v>
      </c>
      <c r="H40">
        <f t="shared" si="2"/>
        <v>100</v>
      </c>
      <c r="I40">
        <v>400</v>
      </c>
      <c r="J40">
        <v>1150</v>
      </c>
      <c r="K40">
        <v>0</v>
      </c>
      <c r="L40">
        <v>105</v>
      </c>
      <c r="M40">
        <v>103.5</v>
      </c>
      <c r="N40">
        <f t="shared" si="1"/>
        <v>1758.5</v>
      </c>
    </row>
    <row r="41" spans="1:14" x14ac:dyDescent="0.25">
      <c r="A41">
        <v>40</v>
      </c>
      <c r="B41" t="s">
        <v>401</v>
      </c>
      <c r="C41" t="s">
        <v>402</v>
      </c>
      <c r="D41" s="2">
        <v>45143</v>
      </c>
      <c r="E41">
        <v>753</v>
      </c>
      <c r="F41">
        <v>763</v>
      </c>
      <c r="G41">
        <f>VLOOKUP(B41,Sheet1!A:C,3,0)</f>
        <v>0.2</v>
      </c>
      <c r="H41">
        <f t="shared" si="2"/>
        <v>10</v>
      </c>
      <c r="I41">
        <v>400</v>
      </c>
      <c r="J41">
        <v>115</v>
      </c>
      <c r="K41">
        <v>0</v>
      </c>
      <c r="L41">
        <v>10.5</v>
      </c>
      <c r="M41">
        <v>10.35</v>
      </c>
      <c r="N41">
        <f t="shared" si="1"/>
        <v>535.85</v>
      </c>
    </row>
    <row r="42" spans="1:14" x14ac:dyDescent="0.25">
      <c r="A42">
        <v>41</v>
      </c>
      <c r="B42" t="s">
        <v>463</v>
      </c>
      <c r="C42" t="s">
        <v>464</v>
      </c>
      <c r="D42" s="2">
        <v>45144</v>
      </c>
      <c r="E42">
        <v>388</v>
      </c>
      <c r="F42">
        <v>391</v>
      </c>
      <c r="G42">
        <f>VLOOKUP(B42,Sheet1!A:C,3,0)</f>
        <v>0.6</v>
      </c>
      <c r="H42">
        <f t="shared" si="2"/>
        <v>3</v>
      </c>
      <c r="I42">
        <v>400</v>
      </c>
      <c r="J42">
        <v>34.5</v>
      </c>
      <c r="K42">
        <v>0</v>
      </c>
      <c r="L42">
        <v>3.15</v>
      </c>
      <c r="M42">
        <v>3.11</v>
      </c>
      <c r="N42">
        <f t="shared" si="1"/>
        <v>440.76</v>
      </c>
    </row>
    <row r="43" spans="1:14" x14ac:dyDescent="0.25">
      <c r="A43">
        <v>42</v>
      </c>
      <c r="B43" t="s">
        <v>471</v>
      </c>
      <c r="C43" t="s">
        <v>472</v>
      </c>
      <c r="D43" s="2">
        <v>45144</v>
      </c>
      <c r="E43">
        <v>2023</v>
      </c>
      <c r="F43">
        <v>2112</v>
      </c>
      <c r="G43">
        <f>VLOOKUP(B43,Sheet1!A:C,3,0)</f>
        <v>5</v>
      </c>
      <c r="H43">
        <f t="shared" si="2"/>
        <v>89</v>
      </c>
      <c r="I43">
        <v>200</v>
      </c>
      <c r="J43">
        <v>1023.5</v>
      </c>
      <c r="K43">
        <v>0</v>
      </c>
      <c r="L43">
        <v>93.45</v>
      </c>
      <c r="M43">
        <v>92.12</v>
      </c>
      <c r="N43">
        <f t="shared" si="1"/>
        <v>1409.0700000000002</v>
      </c>
    </row>
    <row r="44" spans="1:14" x14ac:dyDescent="0.25">
      <c r="A44">
        <v>43</v>
      </c>
      <c r="B44" t="s">
        <v>467</v>
      </c>
      <c r="C44" t="s">
        <v>468</v>
      </c>
      <c r="D44" s="2">
        <v>45144</v>
      </c>
      <c r="E44">
        <v>8278</v>
      </c>
      <c r="F44">
        <v>8797</v>
      </c>
      <c r="G44">
        <f>VLOOKUP(B44,Sheet1!A:C,3,0)</f>
        <v>2.12</v>
      </c>
      <c r="H44">
        <f t="shared" si="2"/>
        <v>519</v>
      </c>
      <c r="I44">
        <v>400</v>
      </c>
      <c r="J44">
        <v>5968.5</v>
      </c>
      <c r="K44">
        <v>0</v>
      </c>
      <c r="L44">
        <v>544.95000000000005</v>
      </c>
      <c r="M44">
        <v>537.16999999999996</v>
      </c>
      <c r="N44">
        <f t="shared" si="1"/>
        <v>7450.62</v>
      </c>
    </row>
    <row r="45" spans="1:14" x14ac:dyDescent="0.25">
      <c r="A45">
        <v>44</v>
      </c>
      <c r="B45" t="s">
        <v>228</v>
      </c>
      <c r="C45" t="s">
        <v>229</v>
      </c>
      <c r="D45" s="2">
        <v>45142</v>
      </c>
      <c r="E45">
        <v>1470</v>
      </c>
      <c r="F45">
        <v>1482</v>
      </c>
      <c r="G45">
        <f>VLOOKUP(B45,Sheet1!A:C,3,0)</f>
        <v>1.62</v>
      </c>
      <c r="H45">
        <f t="shared" si="2"/>
        <v>12</v>
      </c>
      <c r="I45">
        <v>400</v>
      </c>
      <c r="J45">
        <v>138</v>
      </c>
      <c r="K45">
        <v>0</v>
      </c>
      <c r="L45">
        <v>12.6</v>
      </c>
      <c r="M45">
        <v>12.42</v>
      </c>
      <c r="N45">
        <f t="shared" si="1"/>
        <v>563.02</v>
      </c>
    </row>
    <row r="46" spans="1:14" x14ac:dyDescent="0.25">
      <c r="A46">
        <v>45</v>
      </c>
      <c r="B46" t="s">
        <v>236</v>
      </c>
      <c r="C46" t="s">
        <v>237</v>
      </c>
      <c r="D46" s="2">
        <v>45142</v>
      </c>
      <c r="E46">
        <v>848</v>
      </c>
      <c r="F46">
        <v>855</v>
      </c>
      <c r="G46">
        <f>VLOOKUP(B46,Sheet1!A:C,3,0)</f>
        <v>0.2</v>
      </c>
      <c r="H46">
        <f t="shared" si="2"/>
        <v>7</v>
      </c>
      <c r="I46">
        <v>200</v>
      </c>
      <c r="J46">
        <v>80.5</v>
      </c>
      <c r="K46">
        <v>0</v>
      </c>
      <c r="L46">
        <v>7.35</v>
      </c>
      <c r="M46">
        <v>7.25</v>
      </c>
      <c r="N46">
        <f t="shared" si="1"/>
        <v>295.10000000000002</v>
      </c>
    </row>
    <row r="47" spans="1:14" x14ac:dyDescent="0.25">
      <c r="A47">
        <v>46</v>
      </c>
      <c r="B47" t="s">
        <v>375</v>
      </c>
      <c r="C47" t="s">
        <v>376</v>
      </c>
      <c r="D47" s="2">
        <v>45143</v>
      </c>
      <c r="E47">
        <v>1799</v>
      </c>
      <c r="F47">
        <v>1809</v>
      </c>
      <c r="G47">
        <f>VLOOKUP(B47,Sheet1!A:C,3,0)</f>
        <v>0.7</v>
      </c>
      <c r="H47">
        <f t="shared" si="2"/>
        <v>10</v>
      </c>
      <c r="I47">
        <v>400</v>
      </c>
      <c r="J47">
        <v>115</v>
      </c>
      <c r="K47">
        <v>0</v>
      </c>
      <c r="L47">
        <v>10.5</v>
      </c>
      <c r="M47">
        <v>10.35</v>
      </c>
      <c r="N47">
        <f t="shared" si="1"/>
        <v>535.85</v>
      </c>
    </row>
    <row r="48" spans="1:14" x14ac:dyDescent="0.25">
      <c r="A48">
        <v>47</v>
      </c>
      <c r="B48" t="s">
        <v>443</v>
      </c>
      <c r="C48" t="s">
        <v>444</v>
      </c>
      <c r="D48" s="2">
        <v>45143</v>
      </c>
      <c r="E48">
        <v>307</v>
      </c>
      <c r="F48">
        <v>320</v>
      </c>
      <c r="G48">
        <f>VLOOKUP(B48,Sheet1!A:C,3,0)</f>
        <v>0.26</v>
      </c>
      <c r="H48">
        <f t="shared" si="2"/>
        <v>13</v>
      </c>
      <c r="I48">
        <v>200</v>
      </c>
      <c r="J48">
        <v>149.5</v>
      </c>
      <c r="K48">
        <v>0</v>
      </c>
      <c r="L48">
        <v>13.65</v>
      </c>
      <c r="M48">
        <v>13.46</v>
      </c>
      <c r="N48">
        <f t="shared" si="1"/>
        <v>376.60999999999996</v>
      </c>
    </row>
    <row r="49" spans="1:14" x14ac:dyDescent="0.25">
      <c r="A49">
        <v>48</v>
      </c>
      <c r="B49" t="s">
        <v>192</v>
      </c>
      <c r="C49" t="s">
        <v>193</v>
      </c>
      <c r="D49" s="2">
        <v>45142</v>
      </c>
      <c r="E49">
        <v>1484</v>
      </c>
      <c r="F49">
        <v>1558</v>
      </c>
      <c r="G49">
        <f>VLOOKUP(B49,Sheet1!A:C,3,0)</f>
        <v>0.7</v>
      </c>
      <c r="H49">
        <f t="shared" si="2"/>
        <v>74</v>
      </c>
      <c r="I49">
        <v>200</v>
      </c>
      <c r="J49">
        <v>851</v>
      </c>
      <c r="K49">
        <v>0</v>
      </c>
      <c r="L49">
        <v>77.7</v>
      </c>
      <c r="M49">
        <v>76.59</v>
      </c>
      <c r="N49">
        <f t="shared" si="1"/>
        <v>1205.29</v>
      </c>
    </row>
    <row r="50" spans="1:14" x14ac:dyDescent="0.25">
      <c r="A50">
        <v>49</v>
      </c>
      <c r="B50" t="s">
        <v>425</v>
      </c>
      <c r="C50" t="s">
        <v>426</v>
      </c>
      <c r="D50" s="2">
        <v>45143</v>
      </c>
      <c r="E50">
        <v>1420</v>
      </c>
      <c r="F50">
        <v>1551</v>
      </c>
      <c r="G50">
        <f>VLOOKUP(B50,Sheet1!A:C,3,0)</f>
        <v>0.86</v>
      </c>
      <c r="H50">
        <f t="shared" si="2"/>
        <v>131</v>
      </c>
      <c r="I50">
        <v>400</v>
      </c>
      <c r="J50">
        <v>1506.5</v>
      </c>
      <c r="K50">
        <v>0</v>
      </c>
      <c r="L50">
        <v>137.55000000000001</v>
      </c>
      <c r="M50">
        <v>135.59</v>
      </c>
      <c r="N50">
        <f t="shared" si="1"/>
        <v>2179.64</v>
      </c>
    </row>
    <row r="51" spans="1:14" x14ac:dyDescent="0.25">
      <c r="A51">
        <v>50</v>
      </c>
      <c r="B51" t="s">
        <v>431</v>
      </c>
      <c r="C51" t="s">
        <v>432</v>
      </c>
      <c r="D51" s="2">
        <v>45143</v>
      </c>
      <c r="E51">
        <v>2328</v>
      </c>
      <c r="F51">
        <v>2429</v>
      </c>
      <c r="G51">
        <f>VLOOKUP(B51,Sheet1!A:C,3,0)</f>
        <v>0.47</v>
      </c>
      <c r="H51">
        <f t="shared" si="2"/>
        <v>101</v>
      </c>
      <c r="I51">
        <v>400</v>
      </c>
      <c r="J51">
        <v>1161.5</v>
      </c>
      <c r="K51">
        <v>0</v>
      </c>
      <c r="L51">
        <v>106.05</v>
      </c>
      <c r="M51">
        <v>104.54</v>
      </c>
      <c r="N51">
        <f t="shared" si="1"/>
        <v>1772.09</v>
      </c>
    </row>
    <row r="52" spans="1:14" x14ac:dyDescent="0.25">
      <c r="A52">
        <v>51</v>
      </c>
      <c r="B52" t="s">
        <v>395</v>
      </c>
      <c r="C52" t="s">
        <v>396</v>
      </c>
      <c r="D52" s="2">
        <v>45143</v>
      </c>
      <c r="E52">
        <v>2274</v>
      </c>
      <c r="F52">
        <v>2280</v>
      </c>
      <c r="G52">
        <f>VLOOKUP(B52,Sheet1!A:C,3,0)</f>
        <v>0.86</v>
      </c>
      <c r="H52">
        <f t="shared" si="2"/>
        <v>6</v>
      </c>
      <c r="I52">
        <v>400</v>
      </c>
      <c r="J52">
        <v>69</v>
      </c>
      <c r="K52">
        <v>0</v>
      </c>
      <c r="L52">
        <v>6.3</v>
      </c>
      <c r="M52">
        <v>6.21</v>
      </c>
      <c r="N52">
        <f t="shared" si="1"/>
        <v>481.51</v>
      </c>
    </row>
    <row r="53" spans="1:14" x14ac:dyDescent="0.25">
      <c r="A53">
        <v>52</v>
      </c>
      <c r="B53" t="s">
        <v>349</v>
      </c>
      <c r="C53" t="s">
        <v>350</v>
      </c>
      <c r="D53" s="2">
        <v>45143</v>
      </c>
      <c r="E53">
        <v>2151</v>
      </c>
      <c r="F53">
        <v>2322</v>
      </c>
      <c r="G53">
        <f>VLOOKUP(B53,Sheet1!A:C,3,0)</f>
        <v>0.9</v>
      </c>
      <c r="H53">
        <f t="shared" si="2"/>
        <v>171</v>
      </c>
      <c r="I53">
        <v>400</v>
      </c>
      <c r="J53">
        <v>1966.5</v>
      </c>
      <c r="K53">
        <v>0</v>
      </c>
      <c r="L53">
        <v>179.55</v>
      </c>
      <c r="M53">
        <v>176.99</v>
      </c>
      <c r="N53">
        <f t="shared" si="1"/>
        <v>2723.04</v>
      </c>
    </row>
    <row r="54" spans="1:14" x14ac:dyDescent="0.25">
      <c r="A54">
        <v>53</v>
      </c>
      <c r="B54" t="s">
        <v>202</v>
      </c>
      <c r="C54" t="s">
        <v>203</v>
      </c>
      <c r="D54" s="2">
        <v>45142</v>
      </c>
      <c r="E54">
        <v>11062</v>
      </c>
      <c r="F54">
        <v>11079</v>
      </c>
      <c r="G54">
        <f>VLOOKUP(B54,Sheet1!A:C,3,0)</f>
        <v>0.2</v>
      </c>
      <c r="H54">
        <f t="shared" si="2"/>
        <v>17</v>
      </c>
      <c r="I54">
        <v>400</v>
      </c>
      <c r="J54">
        <v>195.5</v>
      </c>
      <c r="K54">
        <v>0</v>
      </c>
      <c r="L54">
        <v>17.850000000000001</v>
      </c>
      <c r="M54">
        <v>17.600000000000001</v>
      </c>
      <c r="N54">
        <f t="shared" si="1"/>
        <v>630.95000000000005</v>
      </c>
    </row>
    <row r="55" spans="1:14" x14ac:dyDescent="0.25">
      <c r="A55">
        <v>54</v>
      </c>
      <c r="B55" t="s">
        <v>222</v>
      </c>
      <c r="C55" t="s">
        <v>223</v>
      </c>
      <c r="D55" s="2">
        <v>45142</v>
      </c>
      <c r="E55">
        <v>918</v>
      </c>
      <c r="F55">
        <v>938</v>
      </c>
      <c r="G55">
        <f>VLOOKUP(B55,Sheet1!A:C,3,0)</f>
        <v>2.21</v>
      </c>
      <c r="H55">
        <f t="shared" si="2"/>
        <v>20</v>
      </c>
      <c r="I55">
        <v>200</v>
      </c>
      <c r="J55">
        <v>230</v>
      </c>
      <c r="K55">
        <v>500</v>
      </c>
      <c r="L55">
        <v>21</v>
      </c>
      <c r="M55">
        <v>20.7</v>
      </c>
      <c r="N55">
        <f t="shared" si="1"/>
        <v>971.7</v>
      </c>
    </row>
    <row r="56" spans="1:14" x14ac:dyDescent="0.25">
      <c r="A56">
        <v>55</v>
      </c>
      <c r="B56" t="s">
        <v>206</v>
      </c>
      <c r="C56" t="s">
        <v>207</v>
      </c>
      <c r="D56" s="2">
        <v>45142</v>
      </c>
      <c r="E56">
        <v>911</v>
      </c>
      <c r="F56">
        <v>915</v>
      </c>
      <c r="G56">
        <f>VLOOKUP(B56,Sheet1!A:C,3,0)</f>
        <v>1.4</v>
      </c>
      <c r="H56">
        <f t="shared" si="2"/>
        <v>4</v>
      </c>
      <c r="I56">
        <v>400</v>
      </c>
      <c r="J56">
        <v>46</v>
      </c>
      <c r="K56">
        <v>0</v>
      </c>
      <c r="L56">
        <v>4.2</v>
      </c>
      <c r="M56">
        <v>4.1399999999999997</v>
      </c>
      <c r="N56">
        <f t="shared" si="1"/>
        <v>454.34</v>
      </c>
    </row>
    <row r="57" spans="1:14" x14ac:dyDescent="0.25">
      <c r="A57">
        <v>56</v>
      </c>
      <c r="B57" t="s">
        <v>333</v>
      </c>
      <c r="C57" t="s">
        <v>334</v>
      </c>
      <c r="D57" s="2">
        <v>45142</v>
      </c>
      <c r="E57">
        <v>666</v>
      </c>
      <c r="F57">
        <v>672</v>
      </c>
      <c r="G57">
        <f>VLOOKUP(B57,Sheet1!A:C,3,0)</f>
        <v>0.26</v>
      </c>
      <c r="H57">
        <f t="shared" si="2"/>
        <v>6</v>
      </c>
      <c r="I57">
        <v>200</v>
      </c>
      <c r="J57">
        <v>69</v>
      </c>
      <c r="K57">
        <v>0</v>
      </c>
      <c r="L57">
        <v>6.3</v>
      </c>
      <c r="M57">
        <v>6.21</v>
      </c>
      <c r="N57">
        <f t="shared" si="1"/>
        <v>281.51</v>
      </c>
    </row>
    <row r="58" spans="1:14" x14ac:dyDescent="0.25">
      <c r="A58">
        <v>57</v>
      </c>
      <c r="B58" t="s">
        <v>439</v>
      </c>
      <c r="C58" t="s">
        <v>440</v>
      </c>
      <c r="D58" s="2">
        <v>45143</v>
      </c>
      <c r="E58">
        <v>1801</v>
      </c>
      <c r="F58">
        <v>1852</v>
      </c>
      <c r="G58">
        <f>VLOOKUP(B58,Sheet1!A:C,3,0)</f>
        <v>0.76</v>
      </c>
      <c r="H58">
        <f t="shared" si="2"/>
        <v>51</v>
      </c>
      <c r="I58">
        <v>400</v>
      </c>
      <c r="J58">
        <v>586.5</v>
      </c>
      <c r="K58">
        <v>0</v>
      </c>
      <c r="L58">
        <v>53.55</v>
      </c>
      <c r="M58">
        <v>52.79</v>
      </c>
      <c r="N58">
        <f t="shared" si="1"/>
        <v>1092.8399999999999</v>
      </c>
    </row>
    <row r="59" spans="1:14" x14ac:dyDescent="0.25">
      <c r="A59">
        <v>58</v>
      </c>
      <c r="B59" t="s">
        <v>295</v>
      </c>
      <c r="C59" t="s">
        <v>296</v>
      </c>
      <c r="D59" s="2">
        <v>45142</v>
      </c>
      <c r="E59">
        <v>1521</v>
      </c>
      <c r="F59">
        <v>1536</v>
      </c>
      <c r="G59">
        <f>VLOOKUP(B59,Sheet1!A:C,3,0)</f>
        <v>1.2</v>
      </c>
      <c r="H59">
        <f t="shared" si="2"/>
        <v>15</v>
      </c>
      <c r="I59">
        <v>200</v>
      </c>
      <c r="J59">
        <v>172.5</v>
      </c>
      <c r="K59">
        <v>100</v>
      </c>
      <c r="L59">
        <v>15.75</v>
      </c>
      <c r="M59">
        <v>15.53</v>
      </c>
      <c r="N59">
        <f t="shared" si="1"/>
        <v>503.78</v>
      </c>
    </row>
    <row r="60" spans="1:14" x14ac:dyDescent="0.25">
      <c r="A60">
        <v>59</v>
      </c>
      <c r="B60" t="s">
        <v>397</v>
      </c>
      <c r="C60" t="s">
        <v>398</v>
      </c>
      <c r="D60" s="2">
        <v>45143</v>
      </c>
      <c r="E60">
        <v>832</v>
      </c>
      <c r="F60">
        <v>853</v>
      </c>
      <c r="G60">
        <f>VLOOKUP(B60,Sheet1!A:C,3,0)</f>
        <v>0.8</v>
      </c>
      <c r="H60">
        <f t="shared" si="2"/>
        <v>21</v>
      </c>
      <c r="I60">
        <v>400</v>
      </c>
      <c r="J60">
        <v>241.5</v>
      </c>
      <c r="K60">
        <v>0</v>
      </c>
      <c r="L60">
        <v>22.05</v>
      </c>
      <c r="M60">
        <v>21.74</v>
      </c>
      <c r="N60">
        <f t="shared" si="1"/>
        <v>685.29</v>
      </c>
    </row>
    <row r="61" spans="1:14" x14ac:dyDescent="0.25">
      <c r="A61">
        <v>60</v>
      </c>
      <c r="B61" t="s">
        <v>198</v>
      </c>
      <c r="C61" t="s">
        <v>199</v>
      </c>
      <c r="D61" s="2">
        <v>45142</v>
      </c>
      <c r="E61">
        <v>1146</v>
      </c>
      <c r="F61">
        <v>1156</v>
      </c>
      <c r="G61">
        <f>VLOOKUP(B61,Sheet1!A:C,3,0)</f>
        <v>0.1</v>
      </c>
      <c r="H61">
        <f t="shared" si="2"/>
        <v>10</v>
      </c>
      <c r="I61">
        <v>400</v>
      </c>
      <c r="J61">
        <v>115</v>
      </c>
      <c r="K61">
        <v>0</v>
      </c>
      <c r="L61">
        <v>10.5</v>
      </c>
      <c r="M61">
        <v>10.35</v>
      </c>
      <c r="N61">
        <f t="shared" si="1"/>
        <v>535.85</v>
      </c>
    </row>
    <row r="62" spans="1:14" x14ac:dyDescent="0.25">
      <c r="A62">
        <v>61</v>
      </c>
      <c r="B62" t="s">
        <v>293</v>
      </c>
      <c r="C62" t="s">
        <v>294</v>
      </c>
      <c r="D62" s="2">
        <v>45142</v>
      </c>
      <c r="E62">
        <v>1890</v>
      </c>
      <c r="F62">
        <v>1901</v>
      </c>
      <c r="G62">
        <f>VLOOKUP(B62,Sheet1!A:C,3,0)</f>
        <v>1.2</v>
      </c>
      <c r="H62">
        <f t="shared" si="2"/>
        <v>11</v>
      </c>
      <c r="I62">
        <v>400</v>
      </c>
      <c r="J62">
        <v>126.5</v>
      </c>
      <c r="K62">
        <v>0</v>
      </c>
      <c r="L62">
        <v>11.55</v>
      </c>
      <c r="M62">
        <v>11.39</v>
      </c>
      <c r="N62">
        <f t="shared" si="1"/>
        <v>549.43999999999994</v>
      </c>
    </row>
    <row r="63" spans="1:14" x14ac:dyDescent="0.25">
      <c r="A63">
        <v>62</v>
      </c>
      <c r="B63" t="s">
        <v>262</v>
      </c>
      <c r="C63" t="s">
        <v>263</v>
      </c>
      <c r="D63" s="2">
        <v>45142</v>
      </c>
      <c r="E63">
        <v>1002</v>
      </c>
      <c r="F63">
        <v>1012</v>
      </c>
      <c r="G63">
        <f>VLOOKUP(B63,Sheet1!A:C,3,0)</f>
        <v>0.6</v>
      </c>
      <c r="H63">
        <f t="shared" si="2"/>
        <v>10</v>
      </c>
      <c r="I63">
        <v>200</v>
      </c>
      <c r="J63">
        <v>115</v>
      </c>
      <c r="K63">
        <v>0</v>
      </c>
      <c r="L63">
        <v>10.5</v>
      </c>
      <c r="M63">
        <v>10.35</v>
      </c>
      <c r="N63">
        <f t="shared" si="1"/>
        <v>335.85</v>
      </c>
    </row>
    <row r="64" spans="1:14" x14ac:dyDescent="0.25">
      <c r="A64">
        <v>63</v>
      </c>
      <c r="B64" t="s">
        <v>323</v>
      </c>
      <c r="C64" t="s">
        <v>324</v>
      </c>
      <c r="D64" s="2">
        <v>45142</v>
      </c>
      <c r="E64">
        <v>700</v>
      </c>
      <c r="F64">
        <v>702</v>
      </c>
      <c r="G64">
        <f>VLOOKUP(B64,Sheet1!A:C,3,0)</f>
        <v>0</v>
      </c>
      <c r="H64">
        <f t="shared" si="2"/>
        <v>2</v>
      </c>
      <c r="I64">
        <v>200</v>
      </c>
      <c r="J64">
        <v>23</v>
      </c>
      <c r="K64">
        <v>0</v>
      </c>
      <c r="L64">
        <v>2.1</v>
      </c>
      <c r="M64">
        <v>2.0699999999999998</v>
      </c>
      <c r="N64">
        <f t="shared" si="1"/>
        <v>227.17</v>
      </c>
    </row>
    <row r="65" spans="1:14" x14ac:dyDescent="0.25">
      <c r="A65">
        <v>64</v>
      </c>
      <c r="B65" t="s">
        <v>218</v>
      </c>
      <c r="C65" t="s">
        <v>219</v>
      </c>
      <c r="D65" s="2">
        <v>45142</v>
      </c>
      <c r="E65">
        <v>5925</v>
      </c>
      <c r="F65">
        <v>5929</v>
      </c>
      <c r="G65">
        <f>VLOOKUP(B65,Sheet1!A:C,3,0)</f>
        <v>0</v>
      </c>
      <c r="H65">
        <f t="shared" si="2"/>
        <v>4</v>
      </c>
      <c r="I65">
        <v>400</v>
      </c>
      <c r="J65">
        <v>46</v>
      </c>
      <c r="K65">
        <v>0</v>
      </c>
      <c r="L65">
        <v>4.2</v>
      </c>
      <c r="M65">
        <v>4.1399999999999997</v>
      </c>
      <c r="N65">
        <f t="shared" si="1"/>
        <v>454.34</v>
      </c>
    </row>
    <row r="66" spans="1:14" x14ac:dyDescent="0.25">
      <c r="A66">
        <v>65</v>
      </c>
      <c r="B66" t="s">
        <v>311</v>
      </c>
      <c r="C66" t="s">
        <v>312</v>
      </c>
      <c r="D66" s="2">
        <v>45142</v>
      </c>
      <c r="E66">
        <v>37949</v>
      </c>
      <c r="F66">
        <v>37952</v>
      </c>
      <c r="G66">
        <f>VLOOKUP(B66,Sheet1!A:C,3,0)</f>
        <v>0</v>
      </c>
      <c r="H66">
        <f t="shared" ref="H66:H97" si="3">F66-E66</f>
        <v>3</v>
      </c>
      <c r="I66">
        <v>200</v>
      </c>
      <c r="J66">
        <v>34.5</v>
      </c>
      <c r="K66">
        <v>0</v>
      </c>
      <c r="L66">
        <v>3.15</v>
      </c>
      <c r="M66">
        <v>3.11</v>
      </c>
      <c r="N66">
        <f t="shared" si="1"/>
        <v>240.76000000000002</v>
      </c>
    </row>
    <row r="67" spans="1:14" x14ac:dyDescent="0.25">
      <c r="A67">
        <v>66</v>
      </c>
      <c r="B67" t="s">
        <v>252</v>
      </c>
      <c r="C67" t="s">
        <v>253</v>
      </c>
      <c r="D67" s="2">
        <v>45142</v>
      </c>
      <c r="E67">
        <v>1776</v>
      </c>
      <c r="F67">
        <v>1796</v>
      </c>
      <c r="G67">
        <f>VLOOKUP(B67,Sheet1!A:C,3,0)</f>
        <v>0</v>
      </c>
      <c r="H67">
        <f t="shared" si="3"/>
        <v>20</v>
      </c>
      <c r="I67">
        <v>200</v>
      </c>
      <c r="J67">
        <v>230</v>
      </c>
      <c r="K67">
        <v>0</v>
      </c>
      <c r="L67">
        <v>21</v>
      </c>
      <c r="M67">
        <v>20.7</v>
      </c>
      <c r="N67">
        <f t="shared" ref="N67:N130" si="4">I67+J67+K67+L67+M67</f>
        <v>471.7</v>
      </c>
    </row>
    <row r="68" spans="1:14" x14ac:dyDescent="0.25">
      <c r="A68">
        <v>67</v>
      </c>
      <c r="B68" t="s">
        <v>260</v>
      </c>
      <c r="C68" t="s">
        <v>261</v>
      </c>
      <c r="D68" s="2">
        <v>45142</v>
      </c>
      <c r="E68">
        <v>1880</v>
      </c>
      <c r="F68">
        <v>1958</v>
      </c>
      <c r="G68">
        <f>VLOOKUP(B68,Sheet1!A:C,3,0)</f>
        <v>0.86</v>
      </c>
      <c r="H68">
        <f t="shared" si="3"/>
        <v>78</v>
      </c>
      <c r="I68">
        <v>400</v>
      </c>
      <c r="J68">
        <v>897</v>
      </c>
      <c r="K68">
        <v>0</v>
      </c>
      <c r="L68">
        <v>81.900000000000006</v>
      </c>
      <c r="M68">
        <v>80.73</v>
      </c>
      <c r="N68">
        <f t="shared" si="4"/>
        <v>1459.63</v>
      </c>
    </row>
    <row r="69" spans="1:14" x14ac:dyDescent="0.25">
      <c r="A69">
        <v>68</v>
      </c>
      <c r="B69" t="s">
        <v>289</v>
      </c>
      <c r="C69" t="s">
        <v>290</v>
      </c>
      <c r="D69" s="2">
        <v>45142</v>
      </c>
      <c r="E69">
        <v>742</v>
      </c>
      <c r="F69">
        <v>756</v>
      </c>
      <c r="G69">
        <f>VLOOKUP(B69,Sheet1!A:C,3,0)</f>
        <v>0.73</v>
      </c>
      <c r="H69">
        <f t="shared" si="3"/>
        <v>14</v>
      </c>
      <c r="I69">
        <v>200</v>
      </c>
      <c r="J69">
        <v>161</v>
      </c>
      <c r="K69">
        <v>0</v>
      </c>
      <c r="L69">
        <v>14.7</v>
      </c>
      <c r="M69">
        <v>14.49</v>
      </c>
      <c r="N69">
        <f t="shared" si="4"/>
        <v>390.19</v>
      </c>
    </row>
    <row r="70" spans="1:14" x14ac:dyDescent="0.25">
      <c r="A70">
        <v>69</v>
      </c>
      <c r="B70" t="s">
        <v>319</v>
      </c>
      <c r="C70" t="s">
        <v>320</v>
      </c>
      <c r="D70" s="2">
        <v>45142</v>
      </c>
      <c r="E70">
        <v>916</v>
      </c>
      <c r="F70">
        <v>916</v>
      </c>
      <c r="G70">
        <f>VLOOKUP(B70,Sheet1!A:C,3,0)</f>
        <v>0</v>
      </c>
      <c r="H70">
        <f t="shared" si="3"/>
        <v>0</v>
      </c>
      <c r="I70">
        <v>400</v>
      </c>
      <c r="J70">
        <v>0</v>
      </c>
      <c r="K70">
        <v>0</v>
      </c>
      <c r="L70">
        <v>0</v>
      </c>
      <c r="M70">
        <v>0</v>
      </c>
      <c r="N70">
        <f t="shared" si="4"/>
        <v>400</v>
      </c>
    </row>
    <row r="71" spans="1:14" x14ac:dyDescent="0.25">
      <c r="A71">
        <v>70</v>
      </c>
      <c r="B71" t="s">
        <v>232</v>
      </c>
      <c r="C71" t="s">
        <v>233</v>
      </c>
      <c r="D71" s="2">
        <v>45142</v>
      </c>
      <c r="E71">
        <v>1860</v>
      </c>
      <c r="F71">
        <v>1895</v>
      </c>
      <c r="G71">
        <f>VLOOKUP(B71,Sheet1!A:C,3,0)</f>
        <v>0.3</v>
      </c>
      <c r="H71">
        <f t="shared" si="3"/>
        <v>35</v>
      </c>
      <c r="I71">
        <v>400</v>
      </c>
      <c r="J71">
        <v>402.5</v>
      </c>
      <c r="K71">
        <v>0</v>
      </c>
      <c r="L71">
        <v>36.75</v>
      </c>
      <c r="M71">
        <v>36.229999999999997</v>
      </c>
      <c r="N71">
        <f t="shared" si="4"/>
        <v>875.48</v>
      </c>
    </row>
    <row r="72" spans="1:14" x14ac:dyDescent="0.25">
      <c r="A72">
        <v>71</v>
      </c>
      <c r="B72" t="s">
        <v>511</v>
      </c>
      <c r="C72" t="s">
        <v>512</v>
      </c>
      <c r="D72" s="2">
        <v>45144</v>
      </c>
      <c r="E72">
        <v>915</v>
      </c>
      <c r="F72">
        <v>920</v>
      </c>
      <c r="G72">
        <f>VLOOKUP(B72,Sheet1!A:C,3,0)</f>
        <v>0.26</v>
      </c>
      <c r="H72">
        <f t="shared" si="3"/>
        <v>5</v>
      </c>
      <c r="I72">
        <v>653.33000000000004</v>
      </c>
      <c r="J72">
        <v>57.5</v>
      </c>
      <c r="K72">
        <v>0</v>
      </c>
      <c r="L72">
        <v>4.5599999999999996</v>
      </c>
      <c r="M72">
        <v>5.18</v>
      </c>
      <c r="N72">
        <f t="shared" si="4"/>
        <v>720.56999999999994</v>
      </c>
    </row>
    <row r="73" spans="1:14" x14ac:dyDescent="0.25">
      <c r="A73">
        <v>72</v>
      </c>
      <c r="B73" t="s">
        <v>505</v>
      </c>
      <c r="C73" t="s">
        <v>506</v>
      </c>
      <c r="D73" s="2">
        <v>45144</v>
      </c>
      <c r="E73">
        <v>865</v>
      </c>
      <c r="F73">
        <v>881</v>
      </c>
      <c r="G73">
        <f>VLOOKUP(B73,Sheet1!A:C,3,0)</f>
        <v>0.89</v>
      </c>
      <c r="H73">
        <f t="shared" si="3"/>
        <v>16</v>
      </c>
      <c r="I73">
        <v>600</v>
      </c>
      <c r="J73">
        <v>184</v>
      </c>
      <c r="K73">
        <v>0</v>
      </c>
      <c r="L73">
        <v>16.8</v>
      </c>
      <c r="M73">
        <v>16.559999999999999</v>
      </c>
      <c r="N73">
        <f t="shared" si="4"/>
        <v>817.3599999999999</v>
      </c>
    </row>
    <row r="74" spans="1:14" x14ac:dyDescent="0.25">
      <c r="A74">
        <v>73</v>
      </c>
      <c r="B74" t="s">
        <v>479</v>
      </c>
      <c r="C74" t="s">
        <v>480</v>
      </c>
      <c r="D74" s="2">
        <v>45144</v>
      </c>
      <c r="E74">
        <v>764</v>
      </c>
      <c r="F74">
        <v>782</v>
      </c>
      <c r="G74">
        <f>VLOOKUP(B74,Sheet1!A:C,3,0)</f>
        <v>0</v>
      </c>
      <c r="H74">
        <f t="shared" si="3"/>
        <v>18</v>
      </c>
      <c r="I74">
        <v>400</v>
      </c>
      <c r="J74">
        <v>207</v>
      </c>
      <c r="K74">
        <v>0</v>
      </c>
      <c r="L74">
        <v>18.899999999999999</v>
      </c>
      <c r="M74">
        <v>18.63</v>
      </c>
      <c r="N74">
        <f t="shared" si="4"/>
        <v>644.53</v>
      </c>
    </row>
    <row r="75" spans="1:14" x14ac:dyDescent="0.25">
      <c r="A75">
        <v>74</v>
      </c>
      <c r="B75" t="s">
        <v>256</v>
      </c>
      <c r="C75" t="s">
        <v>257</v>
      </c>
      <c r="D75" s="2">
        <v>45142</v>
      </c>
      <c r="E75">
        <v>1786</v>
      </c>
      <c r="F75">
        <v>1801</v>
      </c>
      <c r="G75">
        <f>VLOOKUP(B75,Sheet1!A:C,3,0)</f>
        <v>1.2</v>
      </c>
      <c r="H75">
        <f t="shared" si="3"/>
        <v>15</v>
      </c>
      <c r="I75">
        <v>400</v>
      </c>
      <c r="J75">
        <v>172.5</v>
      </c>
      <c r="K75">
        <v>0</v>
      </c>
      <c r="L75">
        <v>15.75</v>
      </c>
      <c r="M75">
        <v>15.53</v>
      </c>
      <c r="N75">
        <f t="shared" si="4"/>
        <v>603.78</v>
      </c>
    </row>
    <row r="76" spans="1:14" x14ac:dyDescent="0.25">
      <c r="A76">
        <v>75</v>
      </c>
      <c r="B76" t="s">
        <v>188</v>
      </c>
      <c r="C76" t="s">
        <v>189</v>
      </c>
      <c r="D76" s="2">
        <v>45142</v>
      </c>
      <c r="E76">
        <v>2606</v>
      </c>
      <c r="F76">
        <v>2621</v>
      </c>
      <c r="G76">
        <f>VLOOKUP(B76,Sheet1!A:C,3,0)</f>
        <v>0</v>
      </c>
      <c r="H76">
        <f t="shared" si="3"/>
        <v>15</v>
      </c>
      <c r="I76">
        <v>200</v>
      </c>
      <c r="J76">
        <v>172.5</v>
      </c>
      <c r="K76">
        <v>0</v>
      </c>
      <c r="L76">
        <v>15.75</v>
      </c>
      <c r="M76">
        <v>15.53</v>
      </c>
      <c r="N76">
        <f t="shared" si="4"/>
        <v>403.78</v>
      </c>
    </row>
    <row r="77" spans="1:14" x14ac:dyDescent="0.25">
      <c r="A77">
        <v>76</v>
      </c>
      <c r="B77" t="s">
        <v>234</v>
      </c>
      <c r="C77" t="s">
        <v>235</v>
      </c>
      <c r="D77" s="2">
        <v>45142</v>
      </c>
      <c r="E77">
        <v>2256</v>
      </c>
      <c r="F77">
        <v>2256</v>
      </c>
      <c r="G77">
        <f>VLOOKUP(B77,Sheet1!A:C,3,0)</f>
        <v>0</v>
      </c>
      <c r="H77">
        <f t="shared" si="3"/>
        <v>0</v>
      </c>
      <c r="I77">
        <v>200</v>
      </c>
      <c r="J77">
        <v>0</v>
      </c>
      <c r="K77">
        <v>0</v>
      </c>
      <c r="L77">
        <v>0</v>
      </c>
      <c r="M77">
        <v>0</v>
      </c>
      <c r="N77">
        <f t="shared" si="4"/>
        <v>200</v>
      </c>
    </row>
    <row r="78" spans="1:14" x14ac:dyDescent="0.25">
      <c r="A78">
        <v>77</v>
      </c>
      <c r="B78" t="s">
        <v>345</v>
      </c>
      <c r="C78" t="s">
        <v>346</v>
      </c>
      <c r="D78" s="2">
        <v>45143</v>
      </c>
      <c r="E78">
        <v>2958</v>
      </c>
      <c r="F78">
        <v>3308</v>
      </c>
      <c r="G78">
        <f>VLOOKUP(B78,Sheet1!A:C,3,0)</f>
        <v>1.8</v>
      </c>
      <c r="H78">
        <f t="shared" si="3"/>
        <v>350</v>
      </c>
      <c r="I78">
        <v>400</v>
      </c>
      <c r="J78">
        <v>4025</v>
      </c>
      <c r="K78">
        <v>0</v>
      </c>
      <c r="L78">
        <v>367.5</v>
      </c>
      <c r="M78">
        <v>362.25</v>
      </c>
      <c r="N78">
        <f t="shared" si="4"/>
        <v>5154.75</v>
      </c>
    </row>
    <row r="79" spans="1:14" x14ac:dyDescent="0.25">
      <c r="A79">
        <v>78</v>
      </c>
      <c r="B79" t="s">
        <v>533</v>
      </c>
      <c r="C79" t="s">
        <v>534</v>
      </c>
      <c r="D79" s="2">
        <v>45144</v>
      </c>
      <c r="E79">
        <v>218</v>
      </c>
      <c r="F79">
        <v>224</v>
      </c>
      <c r="G79">
        <f>VLOOKUP(B79,Sheet1!A:C,3,0)</f>
        <v>0.38</v>
      </c>
      <c r="H79">
        <f t="shared" si="3"/>
        <v>6</v>
      </c>
      <c r="I79">
        <v>400</v>
      </c>
      <c r="J79">
        <v>69</v>
      </c>
      <c r="K79">
        <v>0</v>
      </c>
      <c r="L79">
        <v>6.3</v>
      </c>
      <c r="M79">
        <v>6.21</v>
      </c>
      <c r="N79">
        <f t="shared" si="4"/>
        <v>481.51</v>
      </c>
    </row>
    <row r="80" spans="1:14" x14ac:dyDescent="0.25">
      <c r="A80">
        <v>79</v>
      </c>
      <c r="B80" t="s">
        <v>285</v>
      </c>
      <c r="C80" t="s">
        <v>286</v>
      </c>
      <c r="D80" s="2">
        <v>45142</v>
      </c>
      <c r="E80">
        <v>4252</v>
      </c>
      <c r="F80">
        <v>4258</v>
      </c>
      <c r="G80">
        <f>VLOOKUP(B80,Sheet1!A:C,3,0)</f>
        <v>0</v>
      </c>
      <c r="H80">
        <f t="shared" si="3"/>
        <v>6</v>
      </c>
      <c r="I80">
        <v>400</v>
      </c>
      <c r="J80">
        <v>69</v>
      </c>
      <c r="K80">
        <v>0</v>
      </c>
      <c r="L80">
        <v>6.3</v>
      </c>
      <c r="M80">
        <v>6.21</v>
      </c>
      <c r="N80">
        <f t="shared" si="4"/>
        <v>481.51</v>
      </c>
    </row>
    <row r="81" spans="1:14" x14ac:dyDescent="0.25">
      <c r="A81">
        <v>80</v>
      </c>
      <c r="B81" t="s">
        <v>250</v>
      </c>
      <c r="C81" t="s">
        <v>251</v>
      </c>
      <c r="D81" s="2">
        <v>45142</v>
      </c>
      <c r="E81">
        <v>5161</v>
      </c>
      <c r="F81">
        <v>5161</v>
      </c>
      <c r="G81">
        <f>VLOOKUP(B81,Sheet1!A:C,3,0)</f>
        <v>0.16</v>
      </c>
      <c r="H81">
        <f t="shared" si="3"/>
        <v>0</v>
      </c>
      <c r="I81">
        <v>200</v>
      </c>
      <c r="J81">
        <v>0</v>
      </c>
      <c r="K81">
        <v>0</v>
      </c>
      <c r="L81">
        <v>0</v>
      </c>
      <c r="M81">
        <v>0</v>
      </c>
      <c r="N81">
        <f t="shared" si="4"/>
        <v>200</v>
      </c>
    </row>
    <row r="82" spans="1:14" x14ac:dyDescent="0.25">
      <c r="A82">
        <v>81</v>
      </c>
      <c r="B82" t="s">
        <v>214</v>
      </c>
      <c r="C82" t="s">
        <v>215</v>
      </c>
      <c r="D82" s="2">
        <v>45142</v>
      </c>
      <c r="E82">
        <v>2709</v>
      </c>
      <c r="F82">
        <v>2743</v>
      </c>
      <c r="G82">
        <f>VLOOKUP(B82,Sheet1!A:C,3,0)</f>
        <v>1.8</v>
      </c>
      <c r="H82">
        <f t="shared" si="3"/>
        <v>34</v>
      </c>
      <c r="I82">
        <v>400</v>
      </c>
      <c r="J82">
        <v>391</v>
      </c>
      <c r="K82">
        <v>0</v>
      </c>
      <c r="L82">
        <v>35.700000000000003</v>
      </c>
      <c r="M82">
        <v>35.19</v>
      </c>
      <c r="N82">
        <f t="shared" si="4"/>
        <v>861.8900000000001</v>
      </c>
    </row>
    <row r="83" spans="1:14" x14ac:dyDescent="0.25">
      <c r="A83">
        <v>82</v>
      </c>
      <c r="B83" t="s">
        <v>299</v>
      </c>
      <c r="C83" t="s">
        <v>300</v>
      </c>
      <c r="D83" s="2">
        <v>45142</v>
      </c>
      <c r="E83">
        <v>1299</v>
      </c>
      <c r="F83">
        <v>1350</v>
      </c>
      <c r="G83">
        <f>VLOOKUP(B83,Sheet1!A:C,3,0)</f>
        <v>2.2400000000000002</v>
      </c>
      <c r="H83">
        <f t="shared" si="3"/>
        <v>51</v>
      </c>
      <c r="I83">
        <v>400</v>
      </c>
      <c r="J83">
        <v>586.5</v>
      </c>
      <c r="K83">
        <v>100</v>
      </c>
      <c r="L83">
        <v>53.55</v>
      </c>
      <c r="M83">
        <v>52.79</v>
      </c>
      <c r="N83">
        <f t="shared" si="4"/>
        <v>1192.8399999999999</v>
      </c>
    </row>
    <row r="84" spans="1:14" x14ac:dyDescent="0.25">
      <c r="A84">
        <v>83</v>
      </c>
      <c r="B84" t="s">
        <v>485</v>
      </c>
      <c r="C84" t="s">
        <v>486</v>
      </c>
      <c r="D84" s="2">
        <v>45144</v>
      </c>
      <c r="E84">
        <v>2882</v>
      </c>
      <c r="F84">
        <v>2882</v>
      </c>
      <c r="G84">
        <f>VLOOKUP(B84,Sheet1!A:C,3,0)</f>
        <v>0</v>
      </c>
      <c r="H84">
        <f t="shared" si="3"/>
        <v>0</v>
      </c>
      <c r="I84">
        <v>200</v>
      </c>
      <c r="J84">
        <v>0</v>
      </c>
      <c r="K84">
        <v>0</v>
      </c>
      <c r="L84">
        <v>0</v>
      </c>
      <c r="M84">
        <v>0</v>
      </c>
      <c r="N84">
        <f t="shared" si="4"/>
        <v>200</v>
      </c>
    </row>
    <row r="85" spans="1:14" x14ac:dyDescent="0.25">
      <c r="A85">
        <v>84</v>
      </c>
      <c r="B85" t="s">
        <v>495</v>
      </c>
      <c r="C85" t="s">
        <v>496</v>
      </c>
      <c r="D85" s="2">
        <v>45144</v>
      </c>
      <c r="E85">
        <v>653</v>
      </c>
      <c r="F85">
        <v>655</v>
      </c>
      <c r="G85">
        <f>VLOOKUP(B85,Sheet1!A:C,3,0)</f>
        <v>0.1</v>
      </c>
      <c r="H85">
        <f t="shared" si="3"/>
        <v>2</v>
      </c>
      <c r="I85">
        <v>200</v>
      </c>
      <c r="J85">
        <v>23</v>
      </c>
      <c r="K85">
        <v>0</v>
      </c>
      <c r="L85">
        <v>2.1</v>
      </c>
      <c r="M85">
        <v>2.0699999999999998</v>
      </c>
      <c r="N85">
        <f t="shared" si="4"/>
        <v>227.17</v>
      </c>
    </row>
    <row r="86" spans="1:14" x14ac:dyDescent="0.25">
      <c r="A86">
        <v>85</v>
      </c>
      <c r="B86" t="s">
        <v>238</v>
      </c>
      <c r="C86" t="s">
        <v>239</v>
      </c>
      <c r="D86" s="2">
        <v>45142</v>
      </c>
      <c r="E86">
        <v>560</v>
      </c>
      <c r="F86">
        <v>572</v>
      </c>
      <c r="G86">
        <f>VLOOKUP(B86,Sheet1!A:C,3,0)</f>
        <v>1.2</v>
      </c>
      <c r="H86">
        <f t="shared" si="3"/>
        <v>12</v>
      </c>
      <c r="I86">
        <v>200</v>
      </c>
      <c r="J86">
        <v>138</v>
      </c>
      <c r="K86">
        <v>100</v>
      </c>
      <c r="L86">
        <v>12.6</v>
      </c>
      <c r="M86">
        <v>12.42</v>
      </c>
      <c r="N86">
        <f t="shared" si="4"/>
        <v>463.02000000000004</v>
      </c>
    </row>
    <row r="87" spans="1:14" x14ac:dyDescent="0.25">
      <c r="A87">
        <v>86</v>
      </c>
      <c r="B87" t="s">
        <v>200</v>
      </c>
      <c r="C87" t="s">
        <v>201</v>
      </c>
      <c r="D87" s="2">
        <v>45142</v>
      </c>
      <c r="E87">
        <v>797</v>
      </c>
      <c r="F87">
        <v>806</v>
      </c>
      <c r="G87">
        <f>VLOOKUP(B87,Sheet1!A:C,3,0)</f>
        <v>1.2</v>
      </c>
      <c r="H87">
        <f t="shared" si="3"/>
        <v>9</v>
      </c>
      <c r="I87">
        <v>400</v>
      </c>
      <c r="J87">
        <v>103.5</v>
      </c>
      <c r="K87">
        <v>0</v>
      </c>
      <c r="L87">
        <v>9.4499999999999993</v>
      </c>
      <c r="M87">
        <v>9.32</v>
      </c>
      <c r="N87">
        <f t="shared" si="4"/>
        <v>522.2700000000001</v>
      </c>
    </row>
    <row r="88" spans="1:14" x14ac:dyDescent="0.25">
      <c r="A88">
        <v>87</v>
      </c>
      <c r="B88" t="s">
        <v>465</v>
      </c>
      <c r="C88" t="s">
        <v>466</v>
      </c>
      <c r="D88" s="2">
        <v>45144</v>
      </c>
      <c r="E88">
        <v>438</v>
      </c>
      <c r="F88">
        <v>438</v>
      </c>
      <c r="G88">
        <f>VLOOKUP(B88,Sheet1!A:C,3,0)</f>
        <v>0</v>
      </c>
      <c r="H88">
        <f t="shared" si="3"/>
        <v>0</v>
      </c>
      <c r="I88">
        <v>200</v>
      </c>
      <c r="J88">
        <v>0</v>
      </c>
      <c r="K88">
        <v>0</v>
      </c>
      <c r="L88">
        <v>0</v>
      </c>
      <c r="M88">
        <v>0</v>
      </c>
      <c r="N88">
        <f t="shared" si="4"/>
        <v>200</v>
      </c>
    </row>
    <row r="89" spans="1:14" x14ac:dyDescent="0.25">
      <c r="A89">
        <v>88</v>
      </c>
      <c r="B89" t="s">
        <v>413</v>
      </c>
      <c r="C89" t="s">
        <v>414</v>
      </c>
      <c r="D89" s="2">
        <v>45143</v>
      </c>
      <c r="E89">
        <v>2229</v>
      </c>
      <c r="F89">
        <v>2260</v>
      </c>
      <c r="G89">
        <f>VLOOKUP(B89,Sheet1!A:C,3,0)</f>
        <v>1.2</v>
      </c>
      <c r="H89">
        <f t="shared" si="3"/>
        <v>31</v>
      </c>
      <c r="I89">
        <v>400</v>
      </c>
      <c r="J89">
        <v>356.5</v>
      </c>
      <c r="K89">
        <v>0</v>
      </c>
      <c r="L89">
        <v>32.549999999999997</v>
      </c>
      <c r="M89">
        <v>32.090000000000003</v>
      </c>
      <c r="N89">
        <f t="shared" si="4"/>
        <v>821.14</v>
      </c>
    </row>
    <row r="90" spans="1:14" x14ac:dyDescent="0.25">
      <c r="A90">
        <v>89</v>
      </c>
      <c r="B90" t="s">
        <v>246</v>
      </c>
      <c r="C90" t="s">
        <v>247</v>
      </c>
      <c r="D90" s="2">
        <v>45142</v>
      </c>
      <c r="E90">
        <v>119</v>
      </c>
      <c r="F90">
        <v>123</v>
      </c>
      <c r="G90">
        <f>VLOOKUP(B90,Sheet1!A:C,3,0)</f>
        <v>0</v>
      </c>
      <c r="H90">
        <f t="shared" si="3"/>
        <v>4</v>
      </c>
      <c r="I90">
        <v>200</v>
      </c>
      <c r="J90">
        <v>46</v>
      </c>
      <c r="K90">
        <v>0</v>
      </c>
      <c r="L90">
        <v>4.2</v>
      </c>
      <c r="M90">
        <v>4.1399999999999997</v>
      </c>
      <c r="N90">
        <f t="shared" si="4"/>
        <v>254.33999999999997</v>
      </c>
    </row>
    <row r="91" spans="1:14" x14ac:dyDescent="0.25">
      <c r="A91">
        <v>90</v>
      </c>
      <c r="B91" t="s">
        <v>377</v>
      </c>
      <c r="C91" t="s">
        <v>378</v>
      </c>
      <c r="D91" s="2">
        <v>45143</v>
      </c>
      <c r="E91">
        <v>1731</v>
      </c>
      <c r="F91">
        <v>1801</v>
      </c>
      <c r="G91">
        <f>VLOOKUP(B91,Sheet1!A:C,3,0)</f>
        <v>1.59</v>
      </c>
      <c r="H91">
        <f t="shared" si="3"/>
        <v>70</v>
      </c>
      <c r="I91">
        <v>400</v>
      </c>
      <c r="J91">
        <v>805</v>
      </c>
      <c r="K91">
        <v>0</v>
      </c>
      <c r="L91">
        <v>73.5</v>
      </c>
      <c r="M91">
        <v>72.45</v>
      </c>
      <c r="N91">
        <f t="shared" si="4"/>
        <v>1350.95</v>
      </c>
    </row>
    <row r="92" spans="1:14" x14ac:dyDescent="0.25">
      <c r="A92">
        <v>91</v>
      </c>
      <c r="B92" t="s">
        <v>287</v>
      </c>
      <c r="C92" t="s">
        <v>288</v>
      </c>
      <c r="D92" s="2">
        <v>45142</v>
      </c>
      <c r="E92">
        <v>1120</v>
      </c>
      <c r="F92">
        <v>1160</v>
      </c>
      <c r="G92">
        <f>VLOOKUP(B92,Sheet1!A:C,3,0)</f>
        <v>1.87</v>
      </c>
      <c r="H92">
        <f t="shared" si="3"/>
        <v>40</v>
      </c>
      <c r="I92">
        <v>400</v>
      </c>
      <c r="J92">
        <v>460</v>
      </c>
      <c r="K92">
        <v>0</v>
      </c>
      <c r="L92">
        <v>42</v>
      </c>
      <c r="M92">
        <v>41.4</v>
      </c>
      <c r="N92">
        <f t="shared" si="4"/>
        <v>943.4</v>
      </c>
    </row>
    <row r="93" spans="1:14" x14ac:dyDescent="0.25">
      <c r="A93">
        <v>92</v>
      </c>
      <c r="B93" t="s">
        <v>389</v>
      </c>
      <c r="C93" t="s">
        <v>390</v>
      </c>
      <c r="D93" s="2">
        <v>45143</v>
      </c>
      <c r="E93">
        <v>1520</v>
      </c>
      <c r="F93">
        <v>1538</v>
      </c>
      <c r="G93">
        <f>VLOOKUP(B93,Sheet1!A:C,3,0)</f>
        <v>1.1000000000000001</v>
      </c>
      <c r="H93">
        <f t="shared" si="3"/>
        <v>18</v>
      </c>
      <c r="I93">
        <v>400</v>
      </c>
      <c r="J93">
        <v>207</v>
      </c>
      <c r="K93">
        <v>0</v>
      </c>
      <c r="L93">
        <v>18.899999999999999</v>
      </c>
      <c r="M93">
        <v>18.63</v>
      </c>
      <c r="N93">
        <f t="shared" si="4"/>
        <v>644.53</v>
      </c>
    </row>
    <row r="94" spans="1:14" x14ac:dyDescent="0.25">
      <c r="A94">
        <v>93</v>
      </c>
      <c r="B94" t="s">
        <v>353</v>
      </c>
      <c r="C94" t="s">
        <v>354</v>
      </c>
      <c r="D94" s="2">
        <v>45143</v>
      </c>
      <c r="E94">
        <v>1676</v>
      </c>
      <c r="F94">
        <v>9846</v>
      </c>
      <c r="G94">
        <f>VLOOKUP(B94,Sheet1!A:C,3,0)</f>
        <v>1.3</v>
      </c>
      <c r="H94">
        <f t="shared" si="3"/>
        <v>8170</v>
      </c>
      <c r="I94">
        <v>5926.67</v>
      </c>
      <c r="J94">
        <v>82291.62</v>
      </c>
      <c r="K94">
        <v>0</v>
      </c>
      <c r="L94">
        <v>8618.5</v>
      </c>
      <c r="M94">
        <v>8428.57</v>
      </c>
      <c r="N94">
        <f t="shared" si="4"/>
        <v>105265.35999999999</v>
      </c>
    </row>
    <row r="95" spans="1:14" x14ac:dyDescent="0.25">
      <c r="A95">
        <v>94</v>
      </c>
      <c r="B95" t="s">
        <v>230</v>
      </c>
      <c r="C95" t="s">
        <v>231</v>
      </c>
      <c r="D95" s="2">
        <v>45142</v>
      </c>
      <c r="E95">
        <v>796</v>
      </c>
      <c r="F95">
        <v>836</v>
      </c>
      <c r="G95">
        <f>VLOOKUP(B95,Sheet1!A:C,3,0)</f>
        <v>1.2</v>
      </c>
      <c r="H95">
        <f t="shared" si="3"/>
        <v>40</v>
      </c>
      <c r="I95">
        <v>400</v>
      </c>
      <c r="J95">
        <v>460</v>
      </c>
      <c r="K95">
        <v>0</v>
      </c>
      <c r="L95">
        <v>42</v>
      </c>
      <c r="M95">
        <v>41.4</v>
      </c>
      <c r="N95">
        <f t="shared" si="4"/>
        <v>943.4</v>
      </c>
    </row>
    <row r="96" spans="1:14" x14ac:dyDescent="0.25">
      <c r="A96">
        <v>95</v>
      </c>
      <c r="B96" t="s">
        <v>194</v>
      </c>
      <c r="C96" t="s">
        <v>195</v>
      </c>
      <c r="D96" s="2">
        <v>45142</v>
      </c>
      <c r="E96">
        <v>1120</v>
      </c>
      <c r="F96">
        <v>1120</v>
      </c>
      <c r="G96">
        <f>VLOOKUP(B96,Sheet1!A:C,3,0)</f>
        <v>0.26</v>
      </c>
      <c r="H96">
        <f t="shared" si="3"/>
        <v>0</v>
      </c>
      <c r="I96">
        <v>200</v>
      </c>
      <c r="J96">
        <v>0</v>
      </c>
      <c r="K96">
        <v>0</v>
      </c>
      <c r="L96">
        <v>0</v>
      </c>
      <c r="M96">
        <v>0</v>
      </c>
      <c r="N96">
        <f t="shared" si="4"/>
        <v>200</v>
      </c>
    </row>
    <row r="97" spans="1:14" x14ac:dyDescent="0.25">
      <c r="A97">
        <v>96</v>
      </c>
      <c r="B97" t="s">
        <v>363</v>
      </c>
      <c r="C97" t="s">
        <v>364</v>
      </c>
      <c r="D97" s="2">
        <v>45143</v>
      </c>
      <c r="E97">
        <v>201</v>
      </c>
      <c r="F97">
        <v>256</v>
      </c>
      <c r="G97">
        <f>VLOOKUP(B97,Sheet1!A:C,3,0)</f>
        <v>0.46</v>
      </c>
      <c r="H97">
        <f t="shared" si="3"/>
        <v>55</v>
      </c>
      <c r="I97">
        <v>200</v>
      </c>
      <c r="J97">
        <v>632.5</v>
      </c>
      <c r="K97">
        <v>0</v>
      </c>
      <c r="L97">
        <v>57.75</v>
      </c>
      <c r="M97">
        <v>56.93</v>
      </c>
      <c r="N97">
        <f t="shared" si="4"/>
        <v>947.18</v>
      </c>
    </row>
    <row r="98" spans="1:14" x14ac:dyDescent="0.25">
      <c r="A98">
        <v>97</v>
      </c>
      <c r="B98" t="s">
        <v>499</v>
      </c>
      <c r="C98" t="s">
        <v>500</v>
      </c>
      <c r="D98" s="2">
        <v>45144</v>
      </c>
      <c r="E98">
        <v>21006</v>
      </c>
      <c r="F98">
        <v>21516</v>
      </c>
      <c r="G98">
        <f>VLOOKUP(B98,Sheet1!A:C,3,0)</f>
        <v>0</v>
      </c>
      <c r="H98">
        <f t="shared" ref="H98:H129" si="5">F98-E98</f>
        <v>510</v>
      </c>
      <c r="I98">
        <v>1000</v>
      </c>
      <c r="J98">
        <v>5865</v>
      </c>
      <c r="K98">
        <v>0</v>
      </c>
      <c r="L98">
        <v>535.5</v>
      </c>
      <c r="M98">
        <v>527.85</v>
      </c>
      <c r="N98">
        <f t="shared" si="4"/>
        <v>7928.35</v>
      </c>
    </row>
    <row r="99" spans="1:14" x14ac:dyDescent="0.25">
      <c r="A99">
        <v>98</v>
      </c>
      <c r="B99" t="s">
        <v>282</v>
      </c>
      <c r="C99" t="s">
        <v>187</v>
      </c>
      <c r="D99" s="2">
        <v>45142</v>
      </c>
      <c r="E99">
        <v>897</v>
      </c>
      <c r="F99">
        <v>921</v>
      </c>
      <c r="G99">
        <f>VLOOKUP(B99,Sheet1!A:C,3,0)</f>
        <v>0</v>
      </c>
      <c r="H99">
        <f t="shared" si="5"/>
        <v>24</v>
      </c>
      <c r="I99">
        <v>200</v>
      </c>
      <c r="J99">
        <v>276</v>
      </c>
      <c r="K99">
        <v>0</v>
      </c>
      <c r="L99">
        <v>25.2</v>
      </c>
      <c r="M99">
        <v>24.84</v>
      </c>
      <c r="N99">
        <f t="shared" si="4"/>
        <v>526.04</v>
      </c>
    </row>
    <row r="100" spans="1:14" x14ac:dyDescent="0.25">
      <c r="A100">
        <v>99</v>
      </c>
      <c r="B100" t="s">
        <v>283</v>
      </c>
      <c r="C100" t="s">
        <v>284</v>
      </c>
      <c r="D100" s="2">
        <v>45142</v>
      </c>
      <c r="E100">
        <v>890</v>
      </c>
      <c r="F100">
        <v>890</v>
      </c>
      <c r="G100">
        <f>VLOOKUP(B100,Sheet1!A:C,3,0)</f>
        <v>0</v>
      </c>
      <c r="H100">
        <f t="shared" si="5"/>
        <v>0</v>
      </c>
      <c r="I100">
        <v>400</v>
      </c>
      <c r="J100">
        <v>0</v>
      </c>
      <c r="K100">
        <v>0</v>
      </c>
      <c r="L100">
        <v>0</v>
      </c>
      <c r="M100">
        <v>0</v>
      </c>
      <c r="N100">
        <f t="shared" si="4"/>
        <v>400</v>
      </c>
    </row>
    <row r="101" spans="1:14" x14ac:dyDescent="0.25">
      <c r="A101">
        <v>100</v>
      </c>
      <c r="B101" t="s">
        <v>258</v>
      </c>
      <c r="C101" t="s">
        <v>259</v>
      </c>
      <c r="D101" s="2">
        <v>45142</v>
      </c>
      <c r="E101">
        <v>1967</v>
      </c>
      <c r="F101">
        <v>2005</v>
      </c>
      <c r="G101">
        <f>VLOOKUP(B101,Sheet1!A:C,3,0)</f>
        <v>1.2</v>
      </c>
      <c r="H101">
        <f t="shared" si="5"/>
        <v>38</v>
      </c>
      <c r="I101">
        <v>200</v>
      </c>
      <c r="J101">
        <v>437</v>
      </c>
      <c r="K101">
        <v>100</v>
      </c>
      <c r="L101">
        <v>39.9</v>
      </c>
      <c r="M101">
        <v>39.33</v>
      </c>
      <c r="N101">
        <f t="shared" si="4"/>
        <v>816.23</v>
      </c>
    </row>
    <row r="102" spans="1:14" x14ac:dyDescent="0.25">
      <c r="A102">
        <v>101</v>
      </c>
      <c r="B102" t="s">
        <v>491</v>
      </c>
      <c r="C102" t="s">
        <v>492</v>
      </c>
      <c r="D102" s="2">
        <v>45144</v>
      </c>
      <c r="E102">
        <v>1374</v>
      </c>
      <c r="F102">
        <v>1374</v>
      </c>
      <c r="G102">
        <f>VLOOKUP(B102,Sheet1!A:C,3,0)</f>
        <v>0</v>
      </c>
      <c r="H102">
        <f t="shared" si="5"/>
        <v>0</v>
      </c>
      <c r="I102">
        <v>400</v>
      </c>
      <c r="J102">
        <v>0</v>
      </c>
      <c r="K102">
        <v>0</v>
      </c>
      <c r="L102">
        <v>0</v>
      </c>
      <c r="M102">
        <v>0</v>
      </c>
      <c r="N102">
        <f t="shared" si="4"/>
        <v>400</v>
      </c>
    </row>
    <row r="103" spans="1:14" x14ac:dyDescent="0.25">
      <c r="A103">
        <v>102</v>
      </c>
      <c r="B103" t="s">
        <v>343</v>
      </c>
      <c r="C103" t="s">
        <v>344</v>
      </c>
      <c r="D103" s="2">
        <v>45143</v>
      </c>
      <c r="E103">
        <v>1609</v>
      </c>
      <c r="F103">
        <v>1609</v>
      </c>
      <c r="G103">
        <f>VLOOKUP(B103,Sheet1!A:C,3,0)</f>
        <v>0</v>
      </c>
      <c r="H103">
        <f t="shared" si="5"/>
        <v>0</v>
      </c>
      <c r="I103">
        <v>200</v>
      </c>
      <c r="J103">
        <v>0</v>
      </c>
      <c r="K103">
        <v>0</v>
      </c>
      <c r="L103">
        <v>0</v>
      </c>
      <c r="M103">
        <v>0</v>
      </c>
      <c r="N103">
        <f t="shared" si="4"/>
        <v>200</v>
      </c>
    </row>
    <row r="104" spans="1:14" x14ac:dyDescent="0.25">
      <c r="A104">
        <v>103</v>
      </c>
      <c r="B104" t="s">
        <v>309</v>
      </c>
      <c r="C104" t="s">
        <v>310</v>
      </c>
      <c r="D104" s="2">
        <v>45142</v>
      </c>
      <c r="E104">
        <v>4680</v>
      </c>
      <c r="F104">
        <v>4680</v>
      </c>
      <c r="G104">
        <f>VLOOKUP(B104,Sheet1!A:C,3,0)</f>
        <v>1.03</v>
      </c>
      <c r="H104">
        <f t="shared" si="5"/>
        <v>0</v>
      </c>
      <c r="I104">
        <v>200</v>
      </c>
      <c r="J104">
        <v>0</v>
      </c>
      <c r="K104">
        <v>0</v>
      </c>
      <c r="L104">
        <v>0</v>
      </c>
      <c r="M104">
        <v>0</v>
      </c>
      <c r="N104">
        <f t="shared" si="4"/>
        <v>200</v>
      </c>
    </row>
    <row r="105" spans="1:14" x14ac:dyDescent="0.25">
      <c r="A105">
        <v>104</v>
      </c>
      <c r="B105" t="s">
        <v>459</v>
      </c>
      <c r="C105" t="s">
        <v>460</v>
      </c>
      <c r="D105" s="2">
        <v>45144</v>
      </c>
      <c r="E105">
        <v>7381</v>
      </c>
      <c r="F105">
        <v>7386</v>
      </c>
      <c r="G105">
        <f>VLOOKUP(B105,Sheet1!A:C,3,0)</f>
        <v>0.8</v>
      </c>
      <c r="H105">
        <f t="shared" si="5"/>
        <v>5</v>
      </c>
      <c r="I105">
        <v>400</v>
      </c>
      <c r="J105">
        <v>57.5</v>
      </c>
      <c r="K105">
        <v>0</v>
      </c>
      <c r="L105">
        <v>5.25</v>
      </c>
      <c r="M105">
        <v>5.18</v>
      </c>
      <c r="N105">
        <f t="shared" si="4"/>
        <v>467.93</v>
      </c>
    </row>
    <row r="106" spans="1:14" x14ac:dyDescent="0.25">
      <c r="A106">
        <v>105</v>
      </c>
      <c r="B106" t="s">
        <v>457</v>
      </c>
      <c r="C106" t="s">
        <v>458</v>
      </c>
      <c r="D106" s="2">
        <v>45144</v>
      </c>
      <c r="E106">
        <v>949</v>
      </c>
      <c r="F106">
        <v>982</v>
      </c>
      <c r="G106">
        <f>VLOOKUP(B106,Sheet1!A:C,3,0)</f>
        <v>2.6</v>
      </c>
      <c r="H106">
        <f t="shared" si="5"/>
        <v>33</v>
      </c>
      <c r="I106">
        <v>400</v>
      </c>
      <c r="J106">
        <v>379.5</v>
      </c>
      <c r="K106">
        <v>200</v>
      </c>
      <c r="L106">
        <v>34.65</v>
      </c>
      <c r="M106">
        <v>34.159999999999997</v>
      </c>
      <c r="N106">
        <f t="shared" si="4"/>
        <v>1048.31</v>
      </c>
    </row>
    <row r="107" spans="1:14" x14ac:dyDescent="0.25">
      <c r="A107">
        <v>106</v>
      </c>
      <c r="B107" t="s">
        <v>278</v>
      </c>
      <c r="C107" t="s">
        <v>279</v>
      </c>
      <c r="D107" s="2">
        <v>45142</v>
      </c>
      <c r="E107">
        <v>310</v>
      </c>
      <c r="F107">
        <v>310</v>
      </c>
      <c r="G107">
        <f>VLOOKUP(B107,Sheet1!A:C,3,0)</f>
        <v>0</v>
      </c>
      <c r="H107">
        <f t="shared" si="5"/>
        <v>0</v>
      </c>
      <c r="I107">
        <v>200</v>
      </c>
      <c r="J107">
        <v>0</v>
      </c>
      <c r="K107">
        <v>0</v>
      </c>
      <c r="L107">
        <v>0</v>
      </c>
      <c r="M107">
        <v>0</v>
      </c>
      <c r="N107">
        <f t="shared" si="4"/>
        <v>200</v>
      </c>
    </row>
    <row r="108" spans="1:14" x14ac:dyDescent="0.25">
      <c r="A108">
        <v>107</v>
      </c>
      <c r="B108" t="s">
        <v>407</v>
      </c>
      <c r="C108" t="s">
        <v>408</v>
      </c>
      <c r="D108" s="2">
        <v>45143</v>
      </c>
      <c r="E108">
        <v>2015</v>
      </c>
      <c r="F108">
        <v>2028</v>
      </c>
      <c r="G108">
        <f>VLOOKUP(B108,Sheet1!A:C,3,0)</f>
        <v>0</v>
      </c>
      <c r="H108">
        <f t="shared" si="5"/>
        <v>13</v>
      </c>
      <c r="I108">
        <v>200</v>
      </c>
      <c r="J108">
        <v>149.5</v>
      </c>
      <c r="K108">
        <v>0</v>
      </c>
      <c r="L108">
        <v>13.65</v>
      </c>
      <c r="M108">
        <v>13.46</v>
      </c>
      <c r="N108">
        <f t="shared" si="4"/>
        <v>376.60999999999996</v>
      </c>
    </row>
    <row r="109" spans="1:14" x14ac:dyDescent="0.25">
      <c r="A109">
        <v>108</v>
      </c>
      <c r="B109" t="s">
        <v>307</v>
      </c>
      <c r="C109" t="s">
        <v>308</v>
      </c>
      <c r="D109" s="2">
        <v>45142</v>
      </c>
      <c r="E109">
        <v>673</v>
      </c>
      <c r="F109">
        <v>737</v>
      </c>
      <c r="G109">
        <f>VLOOKUP(B109,Sheet1!A:C,3,0)</f>
        <v>0</v>
      </c>
      <c r="H109">
        <f t="shared" si="5"/>
        <v>64</v>
      </c>
      <c r="I109">
        <v>200</v>
      </c>
      <c r="J109">
        <v>736</v>
      </c>
      <c r="K109">
        <v>0</v>
      </c>
      <c r="L109">
        <v>67.2</v>
      </c>
      <c r="M109">
        <v>66.239999999999995</v>
      </c>
      <c r="N109">
        <f t="shared" si="4"/>
        <v>1069.44</v>
      </c>
    </row>
    <row r="110" spans="1:14" x14ac:dyDescent="0.25">
      <c r="A110">
        <v>109</v>
      </c>
      <c r="B110" t="s">
        <v>517</v>
      </c>
      <c r="C110" t="s">
        <v>518</v>
      </c>
      <c r="D110" s="2">
        <v>45144</v>
      </c>
      <c r="E110">
        <v>1140</v>
      </c>
      <c r="F110">
        <v>1140</v>
      </c>
      <c r="G110">
        <f>VLOOKUP(B110,Sheet1!A:C,3,0)</f>
        <v>0</v>
      </c>
      <c r="H110">
        <f t="shared" si="5"/>
        <v>0</v>
      </c>
      <c r="I110">
        <v>200</v>
      </c>
      <c r="J110">
        <v>0</v>
      </c>
      <c r="K110">
        <v>0</v>
      </c>
      <c r="L110">
        <v>0</v>
      </c>
      <c r="M110">
        <v>0</v>
      </c>
      <c r="N110">
        <f t="shared" si="4"/>
        <v>200</v>
      </c>
    </row>
    <row r="111" spans="1:14" x14ac:dyDescent="0.25">
      <c r="A111">
        <v>110</v>
      </c>
      <c r="B111" t="s">
        <v>523</v>
      </c>
      <c r="C111" t="s">
        <v>524</v>
      </c>
      <c r="D111" s="2">
        <v>45144</v>
      </c>
      <c r="E111">
        <v>448</v>
      </c>
      <c r="F111">
        <v>448</v>
      </c>
      <c r="G111">
        <f>VLOOKUP(B111,Sheet1!A:C,3,0)</f>
        <v>0</v>
      </c>
      <c r="H111">
        <f t="shared" si="5"/>
        <v>0</v>
      </c>
      <c r="I111">
        <v>400</v>
      </c>
      <c r="J111">
        <v>0</v>
      </c>
      <c r="K111">
        <v>0</v>
      </c>
      <c r="L111">
        <v>0</v>
      </c>
      <c r="M111">
        <v>0</v>
      </c>
      <c r="N111">
        <f t="shared" si="4"/>
        <v>400</v>
      </c>
    </row>
    <row r="112" spans="1:14" x14ac:dyDescent="0.25">
      <c r="A112">
        <v>111</v>
      </c>
      <c r="B112" t="s">
        <v>373</v>
      </c>
      <c r="C112" t="s">
        <v>374</v>
      </c>
      <c r="D112" s="2">
        <v>45143</v>
      </c>
      <c r="E112">
        <v>1240</v>
      </c>
      <c r="F112">
        <v>1240</v>
      </c>
      <c r="G112">
        <f>VLOOKUP(B112,Sheet1!A:C,3,0)</f>
        <v>0</v>
      </c>
      <c r="H112">
        <f t="shared" si="5"/>
        <v>0</v>
      </c>
      <c r="I112">
        <v>400</v>
      </c>
      <c r="J112">
        <v>0</v>
      </c>
      <c r="K112">
        <v>0</v>
      </c>
      <c r="L112">
        <v>0</v>
      </c>
      <c r="M112">
        <v>0</v>
      </c>
      <c r="N112">
        <f t="shared" si="4"/>
        <v>400</v>
      </c>
    </row>
    <row r="113" spans="1:14" x14ac:dyDescent="0.25">
      <c r="A113">
        <v>112</v>
      </c>
      <c r="B113" t="s">
        <v>361</v>
      </c>
      <c r="C113" t="s">
        <v>362</v>
      </c>
      <c r="D113" s="2">
        <v>45143</v>
      </c>
      <c r="E113">
        <v>1276</v>
      </c>
      <c r="F113">
        <v>1300</v>
      </c>
      <c r="G113">
        <f>VLOOKUP(B113,Sheet1!A:C,3,0)</f>
        <v>0</v>
      </c>
      <c r="H113">
        <f t="shared" si="5"/>
        <v>24</v>
      </c>
      <c r="I113">
        <v>400</v>
      </c>
      <c r="J113">
        <v>276</v>
      </c>
      <c r="K113">
        <v>0</v>
      </c>
      <c r="L113">
        <v>25.2</v>
      </c>
      <c r="M113">
        <v>24.84</v>
      </c>
      <c r="N113">
        <f t="shared" si="4"/>
        <v>726.04000000000008</v>
      </c>
    </row>
    <row r="114" spans="1:14" x14ac:dyDescent="0.25">
      <c r="A114">
        <v>113</v>
      </c>
      <c r="B114" t="s">
        <v>379</v>
      </c>
      <c r="C114" t="s">
        <v>380</v>
      </c>
      <c r="D114" s="2">
        <v>45143</v>
      </c>
      <c r="E114">
        <v>771</v>
      </c>
      <c r="F114">
        <v>790</v>
      </c>
      <c r="G114">
        <f>VLOOKUP(B114,Sheet1!A:C,3,0)</f>
        <v>2.2000000000000002</v>
      </c>
      <c r="H114">
        <f t="shared" si="5"/>
        <v>19</v>
      </c>
      <c r="I114">
        <v>600</v>
      </c>
      <c r="J114">
        <v>218.5</v>
      </c>
      <c r="K114">
        <v>0</v>
      </c>
      <c r="L114">
        <v>19.95</v>
      </c>
      <c r="M114">
        <v>19.670000000000002</v>
      </c>
      <c r="N114">
        <f t="shared" si="4"/>
        <v>858.12</v>
      </c>
    </row>
    <row r="115" spans="1:14" x14ac:dyDescent="0.25">
      <c r="A115">
        <v>114</v>
      </c>
      <c r="B115" t="s">
        <v>481</v>
      </c>
      <c r="C115" t="s">
        <v>482</v>
      </c>
      <c r="D115" s="2">
        <v>45144</v>
      </c>
      <c r="E115">
        <v>1504</v>
      </c>
      <c r="F115">
        <v>1509</v>
      </c>
      <c r="G115">
        <f>VLOOKUP(B115,Sheet1!A:C,3,0)</f>
        <v>0.55000000000000004</v>
      </c>
      <c r="H115">
        <f t="shared" si="5"/>
        <v>5</v>
      </c>
      <c r="I115">
        <v>200</v>
      </c>
      <c r="J115">
        <v>57.5</v>
      </c>
      <c r="K115">
        <v>0</v>
      </c>
      <c r="L115">
        <v>5.25</v>
      </c>
      <c r="M115">
        <v>5.18</v>
      </c>
      <c r="N115">
        <f t="shared" si="4"/>
        <v>267.93</v>
      </c>
    </row>
    <row r="116" spans="1:14" x14ac:dyDescent="0.25">
      <c r="A116">
        <v>115</v>
      </c>
      <c r="B116" t="s">
        <v>487</v>
      </c>
      <c r="C116" t="s">
        <v>488</v>
      </c>
      <c r="D116" s="2">
        <v>45144</v>
      </c>
      <c r="E116">
        <v>1500</v>
      </c>
      <c r="F116">
        <v>1502</v>
      </c>
      <c r="G116">
        <f>VLOOKUP(B116,Sheet1!A:C,3,0)</f>
        <v>1.48</v>
      </c>
      <c r="H116">
        <f t="shared" si="5"/>
        <v>2</v>
      </c>
      <c r="I116">
        <v>400</v>
      </c>
      <c r="J116">
        <v>23</v>
      </c>
      <c r="K116">
        <v>0</v>
      </c>
      <c r="L116">
        <v>2.1</v>
      </c>
      <c r="M116">
        <v>2.0699999999999998</v>
      </c>
      <c r="N116">
        <f t="shared" si="4"/>
        <v>427.17</v>
      </c>
    </row>
    <row r="117" spans="1:14" x14ac:dyDescent="0.25">
      <c r="A117">
        <v>116</v>
      </c>
      <c r="B117" t="s">
        <v>423</v>
      </c>
      <c r="C117" t="s">
        <v>424</v>
      </c>
      <c r="D117" s="2">
        <v>45143</v>
      </c>
      <c r="E117">
        <v>575</v>
      </c>
      <c r="F117">
        <v>610</v>
      </c>
      <c r="G117">
        <f>VLOOKUP(B117,Sheet1!A:C,3,0)</f>
        <v>0.3</v>
      </c>
      <c r="H117">
        <f t="shared" si="5"/>
        <v>35</v>
      </c>
      <c r="I117">
        <v>400</v>
      </c>
      <c r="J117">
        <v>402.5</v>
      </c>
      <c r="K117">
        <v>0</v>
      </c>
      <c r="L117">
        <v>36.75</v>
      </c>
      <c r="M117">
        <v>36.229999999999997</v>
      </c>
      <c r="N117">
        <f t="shared" si="4"/>
        <v>875.48</v>
      </c>
    </row>
    <row r="118" spans="1:14" x14ac:dyDescent="0.25">
      <c r="A118">
        <v>117</v>
      </c>
      <c r="B118" t="s">
        <v>529</v>
      </c>
      <c r="C118" t="s">
        <v>530</v>
      </c>
      <c r="D118" s="2">
        <v>45144</v>
      </c>
      <c r="E118">
        <v>1405</v>
      </c>
      <c r="F118">
        <v>1487</v>
      </c>
      <c r="G118">
        <f>VLOOKUP(B118,Sheet1!A:C,3,0)</f>
        <v>1.1000000000000001</v>
      </c>
      <c r="H118">
        <f t="shared" si="5"/>
        <v>82</v>
      </c>
      <c r="I118">
        <v>600</v>
      </c>
      <c r="J118">
        <v>943</v>
      </c>
      <c r="K118">
        <v>0</v>
      </c>
      <c r="L118">
        <v>86.1</v>
      </c>
      <c r="M118">
        <v>84.87</v>
      </c>
      <c r="N118">
        <f t="shared" si="4"/>
        <v>1713.9699999999998</v>
      </c>
    </row>
    <row r="119" spans="1:14" x14ac:dyDescent="0.25">
      <c r="A119">
        <v>118</v>
      </c>
      <c r="B119" t="s">
        <v>513</v>
      </c>
      <c r="C119" t="s">
        <v>514</v>
      </c>
      <c r="D119" s="2">
        <v>45144</v>
      </c>
      <c r="E119">
        <v>679</v>
      </c>
      <c r="F119">
        <v>685</v>
      </c>
      <c r="G119">
        <f>VLOOKUP(B119,Sheet1!A:C,3,0)</f>
        <v>0.19</v>
      </c>
      <c r="H119">
        <f t="shared" si="5"/>
        <v>6</v>
      </c>
      <c r="I119">
        <v>200</v>
      </c>
      <c r="J119">
        <v>69</v>
      </c>
      <c r="K119">
        <v>0</v>
      </c>
      <c r="L119">
        <v>6.3</v>
      </c>
      <c r="M119">
        <v>6.21</v>
      </c>
      <c r="N119">
        <f t="shared" si="4"/>
        <v>281.51</v>
      </c>
    </row>
    <row r="120" spans="1:14" x14ac:dyDescent="0.25">
      <c r="A120">
        <v>119</v>
      </c>
      <c r="B120" t="s">
        <v>527</v>
      </c>
      <c r="C120" t="s">
        <v>528</v>
      </c>
      <c r="D120" s="2">
        <v>45144</v>
      </c>
      <c r="E120">
        <v>1821</v>
      </c>
      <c r="F120">
        <v>1835</v>
      </c>
      <c r="G120">
        <f>VLOOKUP(B120,Sheet1!A:C,3,0)</f>
        <v>0.6</v>
      </c>
      <c r="H120">
        <f t="shared" si="5"/>
        <v>14</v>
      </c>
      <c r="I120">
        <v>400</v>
      </c>
      <c r="J120">
        <v>161</v>
      </c>
      <c r="K120">
        <v>0</v>
      </c>
      <c r="L120">
        <v>14.7</v>
      </c>
      <c r="M120">
        <v>14.49</v>
      </c>
      <c r="N120">
        <f t="shared" si="4"/>
        <v>590.19000000000005</v>
      </c>
    </row>
    <row r="121" spans="1:14" x14ac:dyDescent="0.25">
      <c r="A121">
        <v>120</v>
      </c>
      <c r="B121" t="s">
        <v>507</v>
      </c>
      <c r="C121" t="s">
        <v>508</v>
      </c>
      <c r="D121" s="2">
        <v>45144</v>
      </c>
      <c r="E121">
        <v>809</v>
      </c>
      <c r="F121">
        <v>836</v>
      </c>
      <c r="G121">
        <f>VLOOKUP(B121,Sheet1!A:C,3,0)</f>
        <v>1.8</v>
      </c>
      <c r="H121">
        <f t="shared" si="5"/>
        <v>27</v>
      </c>
      <c r="I121">
        <v>400</v>
      </c>
      <c r="J121">
        <v>310.5</v>
      </c>
      <c r="K121">
        <v>0</v>
      </c>
      <c r="L121">
        <v>28.35</v>
      </c>
      <c r="M121">
        <v>27.95</v>
      </c>
      <c r="N121">
        <f t="shared" si="4"/>
        <v>766.80000000000007</v>
      </c>
    </row>
    <row r="122" spans="1:14" x14ac:dyDescent="0.25">
      <c r="A122">
        <v>121</v>
      </c>
      <c r="B122" t="s">
        <v>497</v>
      </c>
      <c r="C122" t="s">
        <v>498</v>
      </c>
      <c r="D122" s="2">
        <v>45144</v>
      </c>
      <c r="E122">
        <v>16348</v>
      </c>
      <c r="F122">
        <v>16486</v>
      </c>
      <c r="G122">
        <f>VLOOKUP(B122,Sheet1!A:C,3,0)</f>
        <v>0</v>
      </c>
      <c r="H122">
        <f t="shared" si="5"/>
        <v>138</v>
      </c>
      <c r="I122">
        <v>800</v>
      </c>
      <c r="J122">
        <v>1587</v>
      </c>
      <c r="K122">
        <v>0</v>
      </c>
      <c r="L122">
        <v>144.9</v>
      </c>
      <c r="M122">
        <v>142.83000000000001</v>
      </c>
      <c r="N122">
        <f t="shared" si="4"/>
        <v>2674.73</v>
      </c>
    </row>
    <row r="123" spans="1:14" x14ac:dyDescent="0.25">
      <c r="A123">
        <v>122</v>
      </c>
      <c r="B123" t="s">
        <v>469</v>
      </c>
      <c r="C123" t="s">
        <v>470</v>
      </c>
      <c r="D123" s="2">
        <v>45144</v>
      </c>
      <c r="E123">
        <v>287</v>
      </c>
      <c r="F123">
        <v>293</v>
      </c>
      <c r="G123">
        <f>VLOOKUP(B123,Sheet1!A:C,3,0)</f>
        <v>1.2</v>
      </c>
      <c r="H123">
        <f t="shared" si="5"/>
        <v>6</v>
      </c>
      <c r="I123">
        <v>200</v>
      </c>
      <c r="J123">
        <v>69</v>
      </c>
      <c r="K123">
        <v>100</v>
      </c>
      <c r="L123">
        <v>6.3</v>
      </c>
      <c r="M123">
        <v>6.21</v>
      </c>
      <c r="N123">
        <f t="shared" si="4"/>
        <v>381.51</v>
      </c>
    </row>
    <row r="124" spans="1:14" x14ac:dyDescent="0.25">
      <c r="A124">
        <v>123</v>
      </c>
      <c r="B124" t="s">
        <v>409</v>
      </c>
      <c r="C124" t="s">
        <v>410</v>
      </c>
      <c r="D124" s="2">
        <v>45143</v>
      </c>
      <c r="E124">
        <v>1788</v>
      </c>
      <c r="F124">
        <v>1800</v>
      </c>
      <c r="G124">
        <f>VLOOKUP(B124,Sheet1!A:C,3,0)</f>
        <v>1.2</v>
      </c>
      <c r="H124">
        <f t="shared" si="5"/>
        <v>12</v>
      </c>
      <c r="I124">
        <v>200</v>
      </c>
      <c r="J124">
        <v>138</v>
      </c>
      <c r="K124">
        <v>100</v>
      </c>
      <c r="L124">
        <v>12.6</v>
      </c>
      <c r="M124">
        <v>12.42</v>
      </c>
      <c r="N124">
        <f t="shared" si="4"/>
        <v>463.02000000000004</v>
      </c>
    </row>
    <row r="125" spans="1:14" x14ac:dyDescent="0.25">
      <c r="A125">
        <v>124</v>
      </c>
      <c r="B125" t="s">
        <v>305</v>
      </c>
      <c r="C125" t="s">
        <v>306</v>
      </c>
      <c r="D125" s="2">
        <v>45142</v>
      </c>
      <c r="E125">
        <v>672</v>
      </c>
      <c r="F125">
        <v>672</v>
      </c>
      <c r="G125">
        <f>VLOOKUP(B125,Sheet1!A:C,3,0)</f>
        <v>0</v>
      </c>
      <c r="H125">
        <f t="shared" si="5"/>
        <v>0</v>
      </c>
      <c r="I125">
        <v>400</v>
      </c>
      <c r="J125">
        <v>0</v>
      </c>
      <c r="K125">
        <v>0</v>
      </c>
      <c r="L125">
        <v>0</v>
      </c>
      <c r="M125">
        <v>0</v>
      </c>
      <c r="N125">
        <f t="shared" si="4"/>
        <v>400</v>
      </c>
    </row>
    <row r="126" spans="1:14" x14ac:dyDescent="0.25">
      <c r="A126">
        <v>125</v>
      </c>
      <c r="B126" t="s">
        <v>186</v>
      </c>
      <c r="C126" t="s">
        <v>187</v>
      </c>
      <c r="D126" s="2">
        <v>45142</v>
      </c>
      <c r="E126">
        <v>17138</v>
      </c>
      <c r="F126">
        <v>17352</v>
      </c>
      <c r="G126">
        <f>VLOOKUP(B126,Sheet1!A:C,3,0)</f>
        <v>0</v>
      </c>
      <c r="H126">
        <f t="shared" si="5"/>
        <v>214</v>
      </c>
      <c r="I126">
        <v>1000</v>
      </c>
      <c r="J126">
        <v>2461</v>
      </c>
      <c r="K126">
        <v>0</v>
      </c>
      <c r="L126">
        <v>224.7</v>
      </c>
      <c r="M126">
        <v>221.49</v>
      </c>
      <c r="N126">
        <f t="shared" si="4"/>
        <v>3907.1899999999996</v>
      </c>
    </row>
    <row r="127" spans="1:14" x14ac:dyDescent="0.25">
      <c r="A127">
        <v>126</v>
      </c>
      <c r="B127" t="s">
        <v>240</v>
      </c>
      <c r="C127" t="s">
        <v>241</v>
      </c>
      <c r="D127" s="2">
        <v>45142</v>
      </c>
      <c r="E127">
        <v>409</v>
      </c>
      <c r="F127">
        <v>419</v>
      </c>
      <c r="G127">
        <f>VLOOKUP(B127,Sheet1!A:C,3,0)</f>
        <v>0.26</v>
      </c>
      <c r="H127">
        <f t="shared" si="5"/>
        <v>10</v>
      </c>
      <c r="I127">
        <v>400</v>
      </c>
      <c r="J127">
        <v>115</v>
      </c>
      <c r="K127">
        <v>0</v>
      </c>
      <c r="L127">
        <v>10.5</v>
      </c>
      <c r="M127">
        <v>10.35</v>
      </c>
      <c r="N127">
        <f t="shared" si="4"/>
        <v>535.85</v>
      </c>
    </row>
    <row r="128" spans="1:14" x14ac:dyDescent="0.25">
      <c r="A128">
        <v>127</v>
      </c>
      <c r="B128" t="s">
        <v>531</v>
      </c>
      <c r="C128" t="s">
        <v>532</v>
      </c>
      <c r="D128" s="2">
        <v>45144</v>
      </c>
      <c r="E128">
        <v>1571</v>
      </c>
      <c r="F128">
        <v>1587</v>
      </c>
      <c r="G128">
        <f>VLOOKUP(B128,Sheet1!A:C,3,0)</f>
        <v>0.39</v>
      </c>
      <c r="H128">
        <f t="shared" si="5"/>
        <v>16</v>
      </c>
      <c r="I128">
        <v>853.33</v>
      </c>
      <c r="J128">
        <v>184</v>
      </c>
      <c r="K128">
        <v>0</v>
      </c>
      <c r="L128">
        <v>18.07</v>
      </c>
      <c r="M128">
        <v>16.559999999999999</v>
      </c>
      <c r="N128">
        <f t="shared" si="4"/>
        <v>1071.9599999999998</v>
      </c>
    </row>
    <row r="129" spans="1:14" x14ac:dyDescent="0.25">
      <c r="A129">
        <v>128</v>
      </c>
      <c r="B129" t="s">
        <v>224</v>
      </c>
      <c r="C129" t="s">
        <v>225</v>
      </c>
      <c r="D129" s="2">
        <v>45142</v>
      </c>
      <c r="E129">
        <v>14984</v>
      </c>
      <c r="F129">
        <v>14984</v>
      </c>
      <c r="G129">
        <f>VLOOKUP(B129,Sheet1!A:C,3,0)</f>
        <v>0.4</v>
      </c>
      <c r="H129">
        <f t="shared" si="5"/>
        <v>0</v>
      </c>
      <c r="I129">
        <v>200</v>
      </c>
      <c r="J129">
        <v>0</v>
      </c>
      <c r="K129">
        <v>0</v>
      </c>
      <c r="L129">
        <v>0</v>
      </c>
      <c r="M129">
        <v>0</v>
      </c>
      <c r="N129">
        <f t="shared" si="4"/>
        <v>200</v>
      </c>
    </row>
    <row r="130" spans="1:14" x14ac:dyDescent="0.25">
      <c r="A130">
        <v>129</v>
      </c>
      <c r="B130" t="s">
        <v>297</v>
      </c>
      <c r="C130" t="s">
        <v>298</v>
      </c>
      <c r="D130" s="2">
        <v>45142</v>
      </c>
      <c r="E130">
        <v>5621</v>
      </c>
      <c r="F130">
        <v>5622</v>
      </c>
      <c r="G130">
        <f>VLOOKUP(B130,Sheet1!A:C,3,0)</f>
        <v>0.16</v>
      </c>
      <c r="H130">
        <f t="shared" ref="H130:H161" si="6">F130-E130</f>
        <v>1</v>
      </c>
      <c r="I130">
        <v>400</v>
      </c>
      <c r="J130">
        <v>11.5</v>
      </c>
      <c r="K130">
        <v>0</v>
      </c>
      <c r="L130">
        <v>1.05</v>
      </c>
      <c r="M130">
        <v>1.04</v>
      </c>
      <c r="N130">
        <f t="shared" si="4"/>
        <v>413.59000000000003</v>
      </c>
    </row>
    <row r="131" spans="1:14" x14ac:dyDescent="0.25">
      <c r="A131">
        <v>130</v>
      </c>
      <c r="B131" t="s">
        <v>317</v>
      </c>
      <c r="C131" t="s">
        <v>318</v>
      </c>
      <c r="D131" s="2">
        <v>45142</v>
      </c>
      <c r="E131">
        <v>1178</v>
      </c>
      <c r="F131">
        <v>1182</v>
      </c>
      <c r="G131">
        <f>VLOOKUP(B131,Sheet1!A:C,3,0)</f>
        <v>0.6</v>
      </c>
      <c r="H131">
        <f t="shared" si="6"/>
        <v>4</v>
      </c>
      <c r="I131">
        <v>400</v>
      </c>
      <c r="J131">
        <v>46</v>
      </c>
      <c r="K131">
        <v>0</v>
      </c>
      <c r="L131">
        <v>4.2</v>
      </c>
      <c r="M131">
        <v>4.1399999999999997</v>
      </c>
      <c r="N131">
        <f t="shared" ref="N131:N176" si="7">I131+J131+K131+L131+M131</f>
        <v>454.34</v>
      </c>
    </row>
    <row r="132" spans="1:14" x14ac:dyDescent="0.25">
      <c r="A132">
        <v>131</v>
      </c>
      <c r="B132" t="s">
        <v>331</v>
      </c>
      <c r="C132" t="s">
        <v>332</v>
      </c>
      <c r="D132" s="2">
        <v>45142</v>
      </c>
      <c r="E132">
        <v>637</v>
      </c>
      <c r="F132">
        <v>637</v>
      </c>
      <c r="G132">
        <f>VLOOKUP(B132,Sheet1!A:C,3,0)</f>
        <v>0</v>
      </c>
      <c r="H132">
        <f t="shared" si="6"/>
        <v>0</v>
      </c>
      <c r="I132">
        <v>400</v>
      </c>
      <c r="J132">
        <v>0</v>
      </c>
      <c r="K132">
        <v>0</v>
      </c>
      <c r="L132">
        <v>0</v>
      </c>
      <c r="M132">
        <v>0</v>
      </c>
      <c r="N132">
        <f t="shared" si="7"/>
        <v>400</v>
      </c>
    </row>
    <row r="133" spans="1:14" x14ac:dyDescent="0.25">
      <c r="A133">
        <v>132</v>
      </c>
      <c r="B133" t="s">
        <v>244</v>
      </c>
      <c r="C133" t="s">
        <v>245</v>
      </c>
      <c r="D133" s="2">
        <v>45142</v>
      </c>
      <c r="E133">
        <v>1579</v>
      </c>
      <c r="F133">
        <v>1589</v>
      </c>
      <c r="G133">
        <f>VLOOKUP(B133,Sheet1!A:C,3,0)</f>
        <v>0</v>
      </c>
      <c r="H133">
        <f t="shared" si="6"/>
        <v>10</v>
      </c>
      <c r="I133">
        <v>400</v>
      </c>
      <c r="J133">
        <v>115</v>
      </c>
      <c r="K133">
        <v>0</v>
      </c>
      <c r="L133">
        <v>10.5</v>
      </c>
      <c r="M133">
        <v>10.35</v>
      </c>
      <c r="N133">
        <f t="shared" si="7"/>
        <v>535.85</v>
      </c>
    </row>
    <row r="134" spans="1:14" x14ac:dyDescent="0.25">
      <c r="A134">
        <v>133</v>
      </c>
      <c r="B134" t="s">
        <v>248</v>
      </c>
      <c r="C134" t="s">
        <v>249</v>
      </c>
      <c r="D134" s="2">
        <v>45142</v>
      </c>
      <c r="E134">
        <v>176</v>
      </c>
      <c r="F134">
        <v>226</v>
      </c>
      <c r="G134">
        <f>VLOOKUP(B134,Sheet1!A:C,3,0)</f>
        <v>2.13</v>
      </c>
      <c r="H134">
        <f t="shared" si="6"/>
        <v>50</v>
      </c>
      <c r="I134">
        <v>400</v>
      </c>
      <c r="J134">
        <v>575</v>
      </c>
      <c r="K134">
        <v>100</v>
      </c>
      <c r="L134">
        <v>52.5</v>
      </c>
      <c r="M134">
        <v>51.75</v>
      </c>
      <c r="N134">
        <f t="shared" si="7"/>
        <v>1179.25</v>
      </c>
    </row>
    <row r="135" spans="1:14" x14ac:dyDescent="0.25">
      <c r="A135">
        <v>134</v>
      </c>
      <c r="B135" t="s">
        <v>220</v>
      </c>
      <c r="C135" t="s">
        <v>221</v>
      </c>
      <c r="D135" s="2">
        <v>45142</v>
      </c>
      <c r="E135">
        <v>339</v>
      </c>
      <c r="F135">
        <v>353</v>
      </c>
      <c r="G135">
        <f>VLOOKUP(B135,Sheet1!A:C,3,0)</f>
        <v>1.4</v>
      </c>
      <c r="H135">
        <f t="shared" si="6"/>
        <v>14</v>
      </c>
      <c r="I135">
        <v>400</v>
      </c>
      <c r="J135">
        <v>161</v>
      </c>
      <c r="K135">
        <v>0</v>
      </c>
      <c r="L135">
        <v>14.7</v>
      </c>
      <c r="M135">
        <v>14.49</v>
      </c>
      <c r="N135">
        <f t="shared" si="7"/>
        <v>590.19000000000005</v>
      </c>
    </row>
    <row r="136" spans="1:14" x14ac:dyDescent="0.25">
      <c r="A136">
        <v>135</v>
      </c>
      <c r="B136" t="s">
        <v>335</v>
      </c>
      <c r="C136" t="s">
        <v>336</v>
      </c>
      <c r="D136" s="2">
        <v>45142</v>
      </c>
      <c r="E136">
        <v>1397</v>
      </c>
      <c r="F136">
        <v>1397</v>
      </c>
      <c r="G136">
        <f>VLOOKUP(B136,Sheet1!A:C,3,0)</f>
        <v>0</v>
      </c>
      <c r="H136">
        <f t="shared" si="6"/>
        <v>0</v>
      </c>
      <c r="I136">
        <v>400</v>
      </c>
      <c r="J136">
        <v>0</v>
      </c>
      <c r="K136">
        <v>0</v>
      </c>
      <c r="L136">
        <v>0</v>
      </c>
      <c r="M136">
        <v>0</v>
      </c>
      <c r="N136">
        <f t="shared" si="7"/>
        <v>400</v>
      </c>
    </row>
    <row r="137" spans="1:14" x14ac:dyDescent="0.25">
      <c r="A137">
        <v>136</v>
      </c>
      <c r="B137" t="s">
        <v>268</v>
      </c>
      <c r="C137" t="s">
        <v>269</v>
      </c>
      <c r="D137" s="2">
        <v>45142</v>
      </c>
      <c r="E137">
        <v>121</v>
      </c>
      <c r="F137">
        <v>122</v>
      </c>
      <c r="G137">
        <f>VLOOKUP(B137,Sheet1!A:C,3,0)</f>
        <v>0</v>
      </c>
      <c r="H137">
        <f t="shared" si="6"/>
        <v>1</v>
      </c>
      <c r="I137">
        <v>200</v>
      </c>
      <c r="J137">
        <v>11.5</v>
      </c>
      <c r="K137">
        <v>0</v>
      </c>
      <c r="L137">
        <v>1.05</v>
      </c>
      <c r="M137">
        <v>1.04</v>
      </c>
      <c r="N137">
        <f t="shared" si="7"/>
        <v>213.59</v>
      </c>
    </row>
    <row r="138" spans="1:14" x14ac:dyDescent="0.25">
      <c r="A138">
        <v>137</v>
      </c>
      <c r="B138" t="s">
        <v>274</v>
      </c>
      <c r="C138" t="s">
        <v>275</v>
      </c>
      <c r="D138" s="2">
        <v>45142</v>
      </c>
      <c r="E138">
        <v>1097</v>
      </c>
      <c r="F138">
        <v>1489</v>
      </c>
      <c r="G138">
        <f>VLOOKUP(B138,Sheet1!A:C,3,0)</f>
        <v>1.37</v>
      </c>
      <c r="H138">
        <f t="shared" si="6"/>
        <v>392</v>
      </c>
      <c r="I138">
        <v>200</v>
      </c>
      <c r="J138">
        <v>4508</v>
      </c>
      <c r="K138">
        <v>100</v>
      </c>
      <c r="L138">
        <v>411.6</v>
      </c>
      <c r="M138">
        <v>405.72</v>
      </c>
      <c r="N138">
        <f t="shared" si="7"/>
        <v>5625.3200000000006</v>
      </c>
    </row>
    <row r="139" spans="1:14" x14ac:dyDescent="0.25">
      <c r="A139">
        <v>138</v>
      </c>
      <c r="B139" t="s">
        <v>280</v>
      </c>
      <c r="C139" t="s">
        <v>281</v>
      </c>
      <c r="D139" s="2">
        <v>45142</v>
      </c>
      <c r="E139">
        <v>4332</v>
      </c>
      <c r="F139">
        <v>4391</v>
      </c>
      <c r="G139">
        <f>VLOOKUP(B139,Sheet1!A:C,3,0)</f>
        <v>0</v>
      </c>
      <c r="H139">
        <f t="shared" si="6"/>
        <v>59</v>
      </c>
      <c r="I139">
        <v>1000</v>
      </c>
      <c r="J139">
        <v>678.5</v>
      </c>
      <c r="K139">
        <v>0</v>
      </c>
      <c r="L139">
        <v>61.95</v>
      </c>
      <c r="M139">
        <v>61.07</v>
      </c>
      <c r="N139">
        <f t="shared" si="7"/>
        <v>1801.52</v>
      </c>
    </row>
    <row r="140" spans="1:14" x14ac:dyDescent="0.25">
      <c r="A140">
        <v>139</v>
      </c>
      <c r="B140" t="s">
        <v>493</v>
      </c>
      <c r="C140" t="s">
        <v>494</v>
      </c>
      <c r="D140" s="2">
        <v>45144</v>
      </c>
      <c r="E140">
        <v>806</v>
      </c>
      <c r="F140">
        <v>808</v>
      </c>
      <c r="G140">
        <f>VLOOKUP(B140,Sheet1!A:C,3,0)</f>
        <v>0</v>
      </c>
      <c r="H140">
        <f t="shared" si="6"/>
        <v>2</v>
      </c>
      <c r="I140">
        <v>200</v>
      </c>
      <c r="J140">
        <v>23</v>
      </c>
      <c r="K140">
        <v>0</v>
      </c>
      <c r="L140">
        <v>2.1</v>
      </c>
      <c r="M140">
        <v>2.0699999999999998</v>
      </c>
      <c r="N140">
        <f t="shared" si="7"/>
        <v>227.17</v>
      </c>
    </row>
    <row r="141" spans="1:14" x14ac:dyDescent="0.25">
      <c r="A141">
        <v>140</v>
      </c>
      <c r="B141" t="s">
        <v>509</v>
      </c>
      <c r="C141" t="s">
        <v>510</v>
      </c>
      <c r="D141" s="2">
        <v>45144</v>
      </c>
      <c r="E141">
        <v>1088</v>
      </c>
      <c r="F141">
        <v>1098</v>
      </c>
      <c r="G141">
        <f>VLOOKUP(B141,Sheet1!A:C,3,0)</f>
        <v>1.96</v>
      </c>
      <c r="H141">
        <f t="shared" si="6"/>
        <v>10</v>
      </c>
      <c r="I141">
        <v>400</v>
      </c>
      <c r="J141">
        <v>115</v>
      </c>
      <c r="K141">
        <v>0</v>
      </c>
      <c r="L141">
        <v>10.5</v>
      </c>
      <c r="M141">
        <v>10.35</v>
      </c>
      <c r="N141">
        <f t="shared" si="7"/>
        <v>535.85</v>
      </c>
    </row>
    <row r="142" spans="1:14" x14ac:dyDescent="0.25">
      <c r="A142">
        <v>141</v>
      </c>
      <c r="B142" t="s">
        <v>501</v>
      </c>
      <c r="C142" t="s">
        <v>502</v>
      </c>
      <c r="D142" s="2">
        <v>45144</v>
      </c>
      <c r="E142">
        <v>2831</v>
      </c>
      <c r="F142">
        <v>2852</v>
      </c>
      <c r="G142">
        <f>VLOOKUP(B142,Sheet1!A:C,3,0)</f>
        <v>0.4</v>
      </c>
      <c r="H142">
        <f t="shared" si="6"/>
        <v>21</v>
      </c>
      <c r="I142">
        <v>200</v>
      </c>
      <c r="J142">
        <v>241.5</v>
      </c>
      <c r="K142">
        <v>0</v>
      </c>
      <c r="L142">
        <v>22.05</v>
      </c>
      <c r="M142">
        <v>21.74</v>
      </c>
      <c r="N142">
        <f t="shared" si="7"/>
        <v>485.29</v>
      </c>
    </row>
    <row r="143" spans="1:14" x14ac:dyDescent="0.25">
      <c r="A143">
        <v>142</v>
      </c>
      <c r="B143" t="s">
        <v>477</v>
      </c>
      <c r="C143" t="s">
        <v>478</v>
      </c>
      <c r="D143" s="2">
        <v>45144</v>
      </c>
      <c r="E143">
        <v>3233</v>
      </c>
      <c r="F143">
        <v>3253</v>
      </c>
      <c r="G143">
        <f>VLOOKUP(B143,Sheet1!A:C,3,0)</f>
        <v>0.26</v>
      </c>
      <c r="H143">
        <f t="shared" si="6"/>
        <v>20</v>
      </c>
      <c r="I143">
        <v>400</v>
      </c>
      <c r="J143">
        <v>230</v>
      </c>
      <c r="K143">
        <v>0</v>
      </c>
      <c r="L143">
        <v>21</v>
      </c>
      <c r="M143">
        <v>20.7</v>
      </c>
      <c r="N143">
        <f t="shared" si="7"/>
        <v>671.7</v>
      </c>
    </row>
    <row r="144" spans="1:14" x14ac:dyDescent="0.25">
      <c r="A144">
        <v>143</v>
      </c>
      <c r="B144" t="s">
        <v>473</v>
      </c>
      <c r="C144" t="s">
        <v>474</v>
      </c>
      <c r="D144" s="2">
        <v>45144</v>
      </c>
      <c r="E144">
        <v>735</v>
      </c>
      <c r="F144">
        <v>750</v>
      </c>
      <c r="G144">
        <f>VLOOKUP(B144,Sheet1!A:C,3,0)</f>
        <v>1.26</v>
      </c>
      <c r="H144">
        <f t="shared" si="6"/>
        <v>15</v>
      </c>
      <c r="I144">
        <v>200</v>
      </c>
      <c r="J144">
        <v>172.5</v>
      </c>
      <c r="K144">
        <v>100</v>
      </c>
      <c r="L144">
        <v>15.75</v>
      </c>
      <c r="M144">
        <v>15.53</v>
      </c>
      <c r="N144">
        <f t="shared" si="7"/>
        <v>503.78</v>
      </c>
    </row>
    <row r="145" spans="1:14" x14ac:dyDescent="0.25">
      <c r="A145">
        <v>144</v>
      </c>
      <c r="B145" t="s">
        <v>272</v>
      </c>
      <c r="C145" t="s">
        <v>273</v>
      </c>
      <c r="D145" s="2">
        <v>45142</v>
      </c>
      <c r="E145">
        <v>1231</v>
      </c>
      <c r="F145">
        <v>1731</v>
      </c>
      <c r="G145">
        <f>VLOOKUP(B145,Sheet1!A:C,3,0)</f>
        <v>0</v>
      </c>
      <c r="H145">
        <f t="shared" si="6"/>
        <v>500</v>
      </c>
      <c r="I145">
        <v>1000</v>
      </c>
      <c r="J145">
        <v>5750</v>
      </c>
      <c r="K145">
        <v>0</v>
      </c>
      <c r="L145">
        <v>525</v>
      </c>
      <c r="M145">
        <v>517.5</v>
      </c>
      <c r="N145">
        <f t="shared" si="7"/>
        <v>7792.5</v>
      </c>
    </row>
    <row r="146" spans="1:14" x14ac:dyDescent="0.25">
      <c r="A146">
        <v>145</v>
      </c>
      <c r="B146" t="s">
        <v>204</v>
      </c>
      <c r="C146" t="s">
        <v>205</v>
      </c>
      <c r="D146" s="2">
        <v>45142</v>
      </c>
      <c r="E146">
        <v>840</v>
      </c>
      <c r="F146">
        <v>840</v>
      </c>
      <c r="G146">
        <f>VLOOKUP(B146,Sheet1!A:C,3,0)</f>
        <v>0</v>
      </c>
      <c r="H146">
        <f t="shared" si="6"/>
        <v>0</v>
      </c>
      <c r="I146">
        <v>400</v>
      </c>
      <c r="J146">
        <v>0</v>
      </c>
      <c r="K146">
        <v>0</v>
      </c>
      <c r="L146">
        <v>0</v>
      </c>
      <c r="M146">
        <v>0</v>
      </c>
      <c r="N146">
        <f t="shared" si="7"/>
        <v>400</v>
      </c>
    </row>
    <row r="147" spans="1:14" x14ac:dyDescent="0.25">
      <c r="A147">
        <v>146</v>
      </c>
      <c r="B147" t="s">
        <v>270</v>
      </c>
      <c r="C147" t="s">
        <v>271</v>
      </c>
      <c r="D147" s="2">
        <v>45142</v>
      </c>
      <c r="E147">
        <v>1511</v>
      </c>
      <c r="F147">
        <v>1546</v>
      </c>
      <c r="G147">
        <f>VLOOKUP(B147,Sheet1!A:C,3,0)</f>
        <v>1.86</v>
      </c>
      <c r="H147">
        <f t="shared" si="6"/>
        <v>35</v>
      </c>
      <c r="I147">
        <v>400</v>
      </c>
      <c r="J147">
        <v>402.5</v>
      </c>
      <c r="K147">
        <v>0</v>
      </c>
      <c r="L147">
        <v>36.75</v>
      </c>
      <c r="M147">
        <v>36.229999999999997</v>
      </c>
      <c r="N147">
        <f t="shared" si="7"/>
        <v>875.48</v>
      </c>
    </row>
    <row r="148" spans="1:14" x14ac:dyDescent="0.25">
      <c r="A148">
        <v>147</v>
      </c>
      <c r="B148" t="s">
        <v>519</v>
      </c>
      <c r="C148" t="s">
        <v>520</v>
      </c>
      <c r="D148" s="2">
        <v>45144</v>
      </c>
      <c r="E148">
        <v>72</v>
      </c>
      <c r="F148">
        <v>98</v>
      </c>
      <c r="G148">
        <f>VLOOKUP(B148,Sheet1!A:C,3,0)</f>
        <v>0.06</v>
      </c>
      <c r="H148">
        <f t="shared" si="6"/>
        <v>26</v>
      </c>
      <c r="I148">
        <v>400</v>
      </c>
      <c r="J148">
        <v>299</v>
      </c>
      <c r="K148">
        <v>0</v>
      </c>
      <c r="L148">
        <v>27.3</v>
      </c>
      <c r="M148">
        <v>26.91</v>
      </c>
      <c r="N148">
        <f t="shared" si="7"/>
        <v>753.20999999999992</v>
      </c>
    </row>
    <row r="149" spans="1:14" x14ac:dyDescent="0.25">
      <c r="A149">
        <v>148</v>
      </c>
      <c r="B149" t="s">
        <v>525</v>
      </c>
      <c r="C149" t="s">
        <v>526</v>
      </c>
      <c r="D149" s="2">
        <v>45144</v>
      </c>
      <c r="E149">
        <v>60</v>
      </c>
      <c r="F149">
        <v>63</v>
      </c>
      <c r="G149">
        <f>VLOOKUP(B149,Sheet1!A:C,3,0)</f>
        <v>1.03</v>
      </c>
      <c r="H149">
        <f t="shared" si="6"/>
        <v>3</v>
      </c>
      <c r="I149">
        <v>400</v>
      </c>
      <c r="J149">
        <v>34.5</v>
      </c>
      <c r="K149">
        <v>0</v>
      </c>
      <c r="L149">
        <v>3.15</v>
      </c>
      <c r="M149">
        <v>3.11</v>
      </c>
      <c r="N149">
        <f t="shared" si="7"/>
        <v>440.76</v>
      </c>
    </row>
    <row r="150" spans="1:14" x14ac:dyDescent="0.25">
      <c r="A150">
        <v>149</v>
      </c>
      <c r="B150" t="s">
        <v>327</v>
      </c>
      <c r="C150" t="s">
        <v>328</v>
      </c>
      <c r="D150" s="2">
        <v>45142</v>
      </c>
      <c r="E150">
        <v>908</v>
      </c>
      <c r="F150">
        <v>936</v>
      </c>
      <c r="G150">
        <f>VLOOKUP(B150,Sheet1!A:C,3,0)</f>
        <v>0.56000000000000005</v>
      </c>
      <c r="H150">
        <f t="shared" si="6"/>
        <v>28</v>
      </c>
      <c r="I150">
        <v>200</v>
      </c>
      <c r="J150">
        <v>322</v>
      </c>
      <c r="K150">
        <v>0</v>
      </c>
      <c r="L150">
        <v>29.4</v>
      </c>
      <c r="M150">
        <v>28.98</v>
      </c>
      <c r="N150">
        <f t="shared" si="7"/>
        <v>580.38</v>
      </c>
    </row>
    <row r="151" spans="1:14" x14ac:dyDescent="0.25">
      <c r="A151">
        <v>150</v>
      </c>
      <c r="B151" t="s">
        <v>503</v>
      </c>
      <c r="C151" t="s">
        <v>504</v>
      </c>
      <c r="D151" s="2">
        <v>45144</v>
      </c>
      <c r="E151">
        <v>71</v>
      </c>
      <c r="F151">
        <v>76</v>
      </c>
      <c r="G151">
        <f>VLOOKUP(B151,Sheet1!A:C,3,0)</f>
        <v>1.2</v>
      </c>
      <c r="H151">
        <f t="shared" si="6"/>
        <v>5</v>
      </c>
      <c r="I151">
        <v>400</v>
      </c>
      <c r="J151">
        <v>57.5</v>
      </c>
      <c r="K151">
        <v>0</v>
      </c>
      <c r="L151">
        <v>5.25</v>
      </c>
      <c r="M151">
        <v>5.18</v>
      </c>
      <c r="N151">
        <f t="shared" si="7"/>
        <v>467.93</v>
      </c>
    </row>
    <row r="152" spans="1:14" x14ac:dyDescent="0.25">
      <c r="A152">
        <v>151</v>
      </c>
      <c r="B152" t="s">
        <v>483</v>
      </c>
      <c r="C152" t="s">
        <v>484</v>
      </c>
      <c r="D152" s="2">
        <v>45144</v>
      </c>
      <c r="E152">
        <v>6328</v>
      </c>
      <c r="F152">
        <v>6765</v>
      </c>
      <c r="G152">
        <f>VLOOKUP(B152,Sheet1!A:C,3,0)</f>
        <v>1.1000000000000001</v>
      </c>
      <c r="H152">
        <f t="shared" si="6"/>
        <v>437</v>
      </c>
      <c r="I152">
        <v>400</v>
      </c>
      <c r="J152">
        <v>5025.5</v>
      </c>
      <c r="K152">
        <v>0</v>
      </c>
      <c r="L152">
        <v>458.85</v>
      </c>
      <c r="M152">
        <v>452.3</v>
      </c>
      <c r="N152">
        <f t="shared" si="7"/>
        <v>6336.6500000000005</v>
      </c>
    </row>
    <row r="153" spans="1:14" x14ac:dyDescent="0.25">
      <c r="A153">
        <v>152</v>
      </c>
      <c r="B153" t="s">
        <v>455</v>
      </c>
      <c r="C153" t="s">
        <v>456</v>
      </c>
      <c r="D153" s="2">
        <v>45144</v>
      </c>
      <c r="E153">
        <v>2431</v>
      </c>
      <c r="F153">
        <v>2431</v>
      </c>
      <c r="G153">
        <f>VLOOKUP(B153,Sheet1!A:C,3,0)</f>
        <v>0.9</v>
      </c>
      <c r="H153">
        <f t="shared" si="6"/>
        <v>0</v>
      </c>
      <c r="I153">
        <v>400</v>
      </c>
      <c r="J153">
        <v>0</v>
      </c>
      <c r="K153">
        <v>0</v>
      </c>
      <c r="L153">
        <v>0</v>
      </c>
      <c r="M153">
        <v>0</v>
      </c>
      <c r="N153">
        <f t="shared" si="7"/>
        <v>400</v>
      </c>
    </row>
    <row r="154" spans="1:14" x14ac:dyDescent="0.25">
      <c r="A154">
        <v>153</v>
      </c>
      <c r="B154" t="s">
        <v>264</v>
      </c>
      <c r="C154" t="s">
        <v>265</v>
      </c>
      <c r="D154" s="2">
        <v>45142</v>
      </c>
      <c r="E154">
        <v>44</v>
      </c>
      <c r="F154">
        <v>44</v>
      </c>
      <c r="G154">
        <f>VLOOKUP(B154,Sheet1!A:C,3,0)</f>
        <v>2.02</v>
      </c>
      <c r="H154">
        <f t="shared" si="6"/>
        <v>0</v>
      </c>
      <c r="I154">
        <v>400</v>
      </c>
      <c r="J154">
        <v>0</v>
      </c>
      <c r="K154">
        <v>0</v>
      </c>
      <c r="L154">
        <v>0</v>
      </c>
      <c r="M154">
        <v>0</v>
      </c>
      <c r="N154">
        <f t="shared" si="7"/>
        <v>400</v>
      </c>
    </row>
    <row r="155" spans="1:14" x14ac:dyDescent="0.25">
      <c r="A155">
        <v>154</v>
      </c>
      <c r="B155" t="s">
        <v>313</v>
      </c>
      <c r="C155" t="s">
        <v>314</v>
      </c>
      <c r="D155" s="2">
        <v>45142</v>
      </c>
      <c r="E155">
        <v>1500</v>
      </c>
      <c r="F155">
        <v>1526</v>
      </c>
      <c r="G155">
        <f>VLOOKUP(B155,Sheet1!A:C,3,0)</f>
        <v>1.36</v>
      </c>
      <c r="H155">
        <f t="shared" si="6"/>
        <v>26</v>
      </c>
      <c r="I155">
        <v>400</v>
      </c>
      <c r="J155">
        <v>299</v>
      </c>
      <c r="K155">
        <v>0</v>
      </c>
      <c r="L155">
        <v>27.3</v>
      </c>
      <c r="M155">
        <v>26.91</v>
      </c>
      <c r="N155">
        <f t="shared" si="7"/>
        <v>753.20999999999992</v>
      </c>
    </row>
    <row r="156" spans="1:14" x14ac:dyDescent="0.25">
      <c r="A156">
        <v>155</v>
      </c>
      <c r="B156" t="s">
        <v>254</v>
      </c>
      <c r="C156" t="s">
        <v>255</v>
      </c>
      <c r="D156" s="2">
        <v>45142</v>
      </c>
      <c r="E156">
        <v>1080</v>
      </c>
      <c r="F156">
        <v>1112</v>
      </c>
      <c r="G156">
        <f>VLOOKUP(B156,Sheet1!A:C,3,0)</f>
        <v>1.7</v>
      </c>
      <c r="H156">
        <f t="shared" si="6"/>
        <v>32</v>
      </c>
      <c r="I156">
        <v>400</v>
      </c>
      <c r="J156">
        <v>368</v>
      </c>
      <c r="K156">
        <v>0</v>
      </c>
      <c r="L156">
        <v>33.6</v>
      </c>
      <c r="M156">
        <v>33.119999999999997</v>
      </c>
      <c r="N156">
        <f t="shared" si="7"/>
        <v>834.72</v>
      </c>
    </row>
    <row r="157" spans="1:14" x14ac:dyDescent="0.25">
      <c r="A157">
        <v>156</v>
      </c>
      <c r="B157" t="s">
        <v>453</v>
      </c>
      <c r="C157" t="s">
        <v>454</v>
      </c>
      <c r="D157" s="2">
        <v>45144</v>
      </c>
      <c r="E157">
        <v>2173</v>
      </c>
      <c r="F157">
        <v>2181</v>
      </c>
      <c r="G157">
        <f>VLOOKUP(B157,Sheet1!A:C,3,0)</f>
        <v>0.1</v>
      </c>
      <c r="H157">
        <f t="shared" si="6"/>
        <v>8</v>
      </c>
      <c r="I157">
        <v>200</v>
      </c>
      <c r="J157">
        <v>92</v>
      </c>
      <c r="K157">
        <v>0</v>
      </c>
      <c r="L157">
        <v>8.4</v>
      </c>
      <c r="M157">
        <v>8.2799999999999994</v>
      </c>
      <c r="N157">
        <f t="shared" si="7"/>
        <v>308.67999999999995</v>
      </c>
    </row>
    <row r="158" spans="1:14" x14ac:dyDescent="0.25">
      <c r="A158">
        <v>157</v>
      </c>
      <c r="B158" t="s">
        <v>451</v>
      </c>
      <c r="C158" t="s">
        <v>452</v>
      </c>
      <c r="D158" s="2">
        <v>45144</v>
      </c>
      <c r="E158">
        <v>1116</v>
      </c>
      <c r="F158">
        <v>1172</v>
      </c>
      <c r="G158">
        <f>VLOOKUP(B158,Sheet1!A:C,3,0)</f>
        <v>0.16</v>
      </c>
      <c r="H158">
        <f t="shared" si="6"/>
        <v>56</v>
      </c>
      <c r="I158">
        <v>200</v>
      </c>
      <c r="J158">
        <v>644</v>
      </c>
      <c r="K158">
        <v>0</v>
      </c>
      <c r="L158">
        <v>58.8</v>
      </c>
      <c r="M158">
        <v>57.96</v>
      </c>
      <c r="N158">
        <f t="shared" si="7"/>
        <v>960.76</v>
      </c>
    </row>
    <row r="159" spans="1:14" x14ac:dyDescent="0.25">
      <c r="A159">
        <v>158</v>
      </c>
      <c r="B159" t="s">
        <v>212</v>
      </c>
      <c r="C159" t="s">
        <v>213</v>
      </c>
      <c r="D159" s="2">
        <v>45142</v>
      </c>
      <c r="E159">
        <v>2008</v>
      </c>
      <c r="F159">
        <v>2036</v>
      </c>
      <c r="G159">
        <f>VLOOKUP(B159,Sheet1!A:C,3,0)</f>
        <v>0</v>
      </c>
      <c r="H159">
        <f t="shared" si="6"/>
        <v>28</v>
      </c>
      <c r="I159">
        <v>400</v>
      </c>
      <c r="J159">
        <v>322</v>
      </c>
      <c r="K159">
        <v>0</v>
      </c>
      <c r="L159">
        <v>29.4</v>
      </c>
      <c r="M159">
        <v>28.98</v>
      </c>
      <c r="N159">
        <f t="shared" si="7"/>
        <v>780.38</v>
      </c>
    </row>
    <row r="160" spans="1:14" x14ac:dyDescent="0.25">
      <c r="A160">
        <v>159</v>
      </c>
      <c r="B160" t="s">
        <v>315</v>
      </c>
      <c r="C160" t="s">
        <v>316</v>
      </c>
      <c r="D160" s="2">
        <v>45142</v>
      </c>
      <c r="E160">
        <v>2239</v>
      </c>
      <c r="F160">
        <v>2276</v>
      </c>
      <c r="G160">
        <f>VLOOKUP(B160,Sheet1!A:C,3,0)</f>
        <v>0.16</v>
      </c>
      <c r="H160">
        <f t="shared" si="6"/>
        <v>37</v>
      </c>
      <c r="I160">
        <v>400</v>
      </c>
      <c r="J160">
        <v>425.5</v>
      </c>
      <c r="K160">
        <v>0</v>
      </c>
      <c r="L160">
        <v>38.85</v>
      </c>
      <c r="M160">
        <v>38.299999999999997</v>
      </c>
      <c r="N160">
        <f t="shared" si="7"/>
        <v>902.65</v>
      </c>
    </row>
    <row r="161" spans="1:14" x14ac:dyDescent="0.25">
      <c r="A161">
        <v>160</v>
      </c>
      <c r="B161" t="s">
        <v>276</v>
      </c>
      <c r="C161" t="s">
        <v>277</v>
      </c>
      <c r="D161" s="2">
        <v>45142</v>
      </c>
      <c r="E161">
        <v>4789</v>
      </c>
      <c r="F161">
        <v>4799</v>
      </c>
      <c r="G161">
        <f>VLOOKUP(B161,Sheet1!A:C,3,0)</f>
        <v>0.7</v>
      </c>
      <c r="H161">
        <f t="shared" si="6"/>
        <v>10</v>
      </c>
      <c r="I161">
        <v>400</v>
      </c>
      <c r="J161">
        <v>115</v>
      </c>
      <c r="K161">
        <v>0</v>
      </c>
      <c r="L161">
        <v>10.5</v>
      </c>
      <c r="M161">
        <v>10.35</v>
      </c>
      <c r="N161">
        <f t="shared" si="7"/>
        <v>535.85</v>
      </c>
    </row>
    <row r="162" spans="1:14" x14ac:dyDescent="0.25">
      <c r="A162">
        <v>161</v>
      </c>
      <c r="B162" t="s">
        <v>359</v>
      </c>
      <c r="C162" t="s">
        <v>360</v>
      </c>
      <c r="D162" s="2">
        <v>45143</v>
      </c>
      <c r="E162">
        <v>1347</v>
      </c>
      <c r="F162">
        <v>1359</v>
      </c>
      <c r="G162">
        <f>VLOOKUP(B162,Sheet1!A:C,3,0)</f>
        <v>0.3</v>
      </c>
      <c r="H162">
        <f t="shared" ref="H162:H176" si="8">F162-E162</f>
        <v>12</v>
      </c>
      <c r="I162">
        <v>200</v>
      </c>
      <c r="J162">
        <v>138</v>
      </c>
      <c r="K162">
        <v>0</v>
      </c>
      <c r="L162">
        <v>12.6</v>
      </c>
      <c r="M162">
        <v>12.42</v>
      </c>
      <c r="N162">
        <f t="shared" si="7"/>
        <v>363.02000000000004</v>
      </c>
    </row>
    <row r="163" spans="1:14" x14ac:dyDescent="0.25">
      <c r="A163">
        <v>162</v>
      </c>
      <c r="B163" t="s">
        <v>321</v>
      </c>
      <c r="C163" t="s">
        <v>322</v>
      </c>
      <c r="D163" s="2">
        <v>45142</v>
      </c>
      <c r="E163">
        <v>2161</v>
      </c>
      <c r="F163">
        <v>2281</v>
      </c>
      <c r="G163">
        <f>VLOOKUP(B163,Sheet1!A:C,3,0)</f>
        <v>0.6</v>
      </c>
      <c r="H163">
        <f t="shared" si="8"/>
        <v>120</v>
      </c>
      <c r="I163">
        <v>200</v>
      </c>
      <c r="J163">
        <v>1380</v>
      </c>
      <c r="K163">
        <v>0</v>
      </c>
      <c r="L163">
        <v>126</v>
      </c>
      <c r="M163">
        <v>124.2</v>
      </c>
      <c r="N163">
        <f t="shared" si="7"/>
        <v>1830.2</v>
      </c>
    </row>
    <row r="164" spans="1:14" x14ac:dyDescent="0.25">
      <c r="A164">
        <v>163</v>
      </c>
      <c r="B164" t="s">
        <v>242</v>
      </c>
      <c r="C164" t="s">
        <v>243</v>
      </c>
      <c r="D164" s="2">
        <v>45142</v>
      </c>
      <c r="E164">
        <v>1308</v>
      </c>
      <c r="F164">
        <v>1322</v>
      </c>
      <c r="G164">
        <f>VLOOKUP(B164,Sheet1!A:C,3,0)</f>
        <v>2.69</v>
      </c>
      <c r="H164">
        <f t="shared" si="8"/>
        <v>14</v>
      </c>
      <c r="I164">
        <v>400</v>
      </c>
      <c r="J164">
        <v>161</v>
      </c>
      <c r="K164">
        <v>300</v>
      </c>
      <c r="L164">
        <v>14.7</v>
      </c>
      <c r="M164">
        <v>14.49</v>
      </c>
      <c r="N164">
        <f t="shared" si="7"/>
        <v>890.19</v>
      </c>
    </row>
    <row r="165" spans="1:14" x14ac:dyDescent="0.25">
      <c r="A165">
        <v>164</v>
      </c>
      <c r="B165" t="s">
        <v>216</v>
      </c>
      <c r="C165" t="s">
        <v>217</v>
      </c>
      <c r="D165" s="2">
        <v>45142</v>
      </c>
      <c r="E165">
        <v>782</v>
      </c>
      <c r="F165">
        <v>816</v>
      </c>
      <c r="G165">
        <f>VLOOKUP(B165,Sheet1!A:C,3,0)</f>
        <v>2.02</v>
      </c>
      <c r="H165">
        <f t="shared" si="8"/>
        <v>34</v>
      </c>
      <c r="I165">
        <v>400</v>
      </c>
      <c r="J165">
        <v>391</v>
      </c>
      <c r="K165">
        <v>0</v>
      </c>
      <c r="L165">
        <v>35.700000000000003</v>
      </c>
      <c r="M165">
        <v>35.19</v>
      </c>
      <c r="N165">
        <f t="shared" si="7"/>
        <v>861.8900000000001</v>
      </c>
    </row>
    <row r="166" spans="1:14" x14ac:dyDescent="0.25">
      <c r="A166">
        <v>165</v>
      </c>
      <c r="B166" t="s">
        <v>433</v>
      </c>
      <c r="C166" t="s">
        <v>434</v>
      </c>
      <c r="D166" s="2">
        <v>45143</v>
      </c>
      <c r="E166">
        <v>799</v>
      </c>
      <c r="F166">
        <v>838</v>
      </c>
      <c r="G166">
        <f>VLOOKUP(B166,Sheet1!A:C,3,0)</f>
        <v>1.26</v>
      </c>
      <c r="H166">
        <f t="shared" si="8"/>
        <v>39</v>
      </c>
      <c r="I166">
        <v>400</v>
      </c>
      <c r="J166">
        <v>448.5</v>
      </c>
      <c r="K166">
        <v>0</v>
      </c>
      <c r="L166">
        <v>40.950000000000003</v>
      </c>
      <c r="M166">
        <v>40.369999999999997</v>
      </c>
      <c r="N166">
        <f t="shared" si="7"/>
        <v>929.82</v>
      </c>
    </row>
    <row r="167" spans="1:14" x14ac:dyDescent="0.25">
      <c r="A167">
        <v>166</v>
      </c>
      <c r="B167" t="s">
        <v>437</v>
      </c>
      <c r="C167" t="s">
        <v>438</v>
      </c>
      <c r="D167" s="2">
        <v>45143</v>
      </c>
      <c r="E167">
        <v>675</v>
      </c>
      <c r="F167">
        <v>815</v>
      </c>
      <c r="G167">
        <f>VLOOKUP(B167,Sheet1!A:C,3,0)</f>
        <v>1.7</v>
      </c>
      <c r="H167">
        <f t="shared" si="8"/>
        <v>140</v>
      </c>
      <c r="I167">
        <v>200</v>
      </c>
      <c r="J167">
        <v>1610</v>
      </c>
      <c r="K167">
        <v>300</v>
      </c>
      <c r="L167">
        <v>147</v>
      </c>
      <c r="M167">
        <v>144.9</v>
      </c>
      <c r="N167">
        <f t="shared" si="7"/>
        <v>2401.9</v>
      </c>
    </row>
    <row r="168" spans="1:14" x14ac:dyDescent="0.25">
      <c r="A168">
        <v>167</v>
      </c>
      <c r="B168" t="s">
        <v>475</v>
      </c>
      <c r="C168" t="s">
        <v>476</v>
      </c>
      <c r="D168" s="2">
        <v>45144</v>
      </c>
      <c r="E168">
        <v>1160</v>
      </c>
      <c r="F168">
        <v>1165</v>
      </c>
      <c r="G168">
        <f>VLOOKUP(B168,Sheet1!A:C,3,0)</f>
        <v>0.02</v>
      </c>
      <c r="H168">
        <f t="shared" si="8"/>
        <v>5</v>
      </c>
      <c r="I168">
        <v>400</v>
      </c>
      <c r="J168">
        <v>57.5</v>
      </c>
      <c r="K168">
        <v>0</v>
      </c>
      <c r="L168">
        <v>5.25</v>
      </c>
      <c r="M168">
        <v>5.18</v>
      </c>
      <c r="N168">
        <f t="shared" si="7"/>
        <v>467.93</v>
      </c>
    </row>
    <row r="169" spans="1:14" x14ac:dyDescent="0.25">
      <c r="A169">
        <v>168</v>
      </c>
      <c r="B169" t="s">
        <v>347</v>
      </c>
      <c r="C169" t="s">
        <v>348</v>
      </c>
      <c r="D169" s="2">
        <v>45143</v>
      </c>
      <c r="E169">
        <v>739</v>
      </c>
      <c r="F169">
        <v>743</v>
      </c>
      <c r="G169">
        <f>VLOOKUP(B169,Sheet1!A:C,3,0)</f>
        <v>0.1</v>
      </c>
      <c r="H169">
        <f t="shared" si="8"/>
        <v>4</v>
      </c>
      <c r="I169">
        <v>200</v>
      </c>
      <c r="J169">
        <v>46</v>
      </c>
      <c r="K169">
        <v>0</v>
      </c>
      <c r="L169">
        <v>4.2</v>
      </c>
      <c r="M169">
        <v>4.1399999999999997</v>
      </c>
      <c r="N169">
        <f t="shared" si="7"/>
        <v>254.33999999999997</v>
      </c>
    </row>
    <row r="170" spans="1:14" x14ac:dyDescent="0.25">
      <c r="A170">
        <v>169</v>
      </c>
      <c r="B170" t="s">
        <v>461</v>
      </c>
      <c r="C170" t="s">
        <v>462</v>
      </c>
      <c r="D170" s="2">
        <v>45144</v>
      </c>
      <c r="E170">
        <v>1855</v>
      </c>
      <c r="F170">
        <v>1957</v>
      </c>
      <c r="G170">
        <f>VLOOKUP(B170,Sheet1!A:C,3,0)</f>
        <v>0.26</v>
      </c>
      <c r="H170">
        <f t="shared" si="8"/>
        <v>102</v>
      </c>
      <c r="I170">
        <v>200</v>
      </c>
      <c r="J170">
        <v>1173</v>
      </c>
      <c r="K170">
        <v>0</v>
      </c>
      <c r="L170">
        <v>107.1</v>
      </c>
      <c r="M170">
        <v>105.57</v>
      </c>
      <c r="N170">
        <f t="shared" si="7"/>
        <v>1585.6699999999998</v>
      </c>
    </row>
    <row r="171" spans="1:14" x14ac:dyDescent="0.25">
      <c r="A171">
        <v>170</v>
      </c>
      <c r="B171" t="s">
        <v>385</v>
      </c>
      <c r="C171" t="s">
        <v>386</v>
      </c>
      <c r="D171" s="2">
        <v>45143</v>
      </c>
      <c r="E171">
        <v>427</v>
      </c>
      <c r="F171">
        <v>428</v>
      </c>
      <c r="G171">
        <f>VLOOKUP(B171,Sheet1!A:C,3,0)</f>
        <v>1.7</v>
      </c>
      <c r="H171">
        <f t="shared" si="8"/>
        <v>1</v>
      </c>
      <c r="I171">
        <v>400</v>
      </c>
      <c r="J171">
        <v>11.5</v>
      </c>
      <c r="K171">
        <v>0</v>
      </c>
      <c r="L171">
        <v>1.05</v>
      </c>
      <c r="M171">
        <v>1.04</v>
      </c>
      <c r="N171">
        <f t="shared" si="7"/>
        <v>413.59000000000003</v>
      </c>
    </row>
    <row r="172" spans="1:14" x14ac:dyDescent="0.25">
      <c r="A172">
        <v>171</v>
      </c>
      <c r="B172" t="s">
        <v>515</v>
      </c>
      <c r="C172" t="s">
        <v>516</v>
      </c>
      <c r="D172" s="2">
        <v>45144</v>
      </c>
      <c r="E172">
        <v>910</v>
      </c>
      <c r="F172">
        <v>937</v>
      </c>
      <c r="G172">
        <f>VLOOKUP(B172,Sheet1!A:C,3,0)</f>
        <v>0.69</v>
      </c>
      <c r="H172">
        <f t="shared" si="8"/>
        <v>27</v>
      </c>
      <c r="I172">
        <v>506.67</v>
      </c>
      <c r="J172">
        <v>310.5</v>
      </c>
      <c r="K172">
        <v>0</v>
      </c>
      <c r="L172">
        <v>27.95</v>
      </c>
      <c r="M172">
        <v>27.95</v>
      </c>
      <c r="N172">
        <f t="shared" si="7"/>
        <v>873.07000000000016</v>
      </c>
    </row>
    <row r="173" spans="1:14" x14ac:dyDescent="0.25">
      <c r="A173">
        <v>172</v>
      </c>
      <c r="B173" t="s">
        <v>196</v>
      </c>
      <c r="C173" t="s">
        <v>197</v>
      </c>
      <c r="D173" s="2">
        <v>45142</v>
      </c>
      <c r="E173">
        <v>18757</v>
      </c>
      <c r="F173">
        <v>18757</v>
      </c>
      <c r="G173">
        <f>VLOOKUP(B173,Sheet1!A:C,3,0)</f>
        <v>0</v>
      </c>
      <c r="H173">
        <f t="shared" si="8"/>
        <v>0</v>
      </c>
      <c r="I173">
        <v>200</v>
      </c>
      <c r="J173">
        <v>0</v>
      </c>
      <c r="K173">
        <v>0</v>
      </c>
      <c r="L173">
        <v>0</v>
      </c>
      <c r="M173">
        <v>0</v>
      </c>
      <c r="N173">
        <f t="shared" si="7"/>
        <v>200</v>
      </c>
    </row>
    <row r="174" spans="1:14" x14ac:dyDescent="0.25">
      <c r="A174">
        <v>173</v>
      </c>
      <c r="B174" t="s">
        <v>427</v>
      </c>
      <c r="C174" t="s">
        <v>428</v>
      </c>
      <c r="D174" s="2">
        <v>45143</v>
      </c>
      <c r="E174">
        <v>1068</v>
      </c>
      <c r="F174">
        <v>1077</v>
      </c>
      <c r="G174">
        <f>VLOOKUP(B174,Sheet1!A:C,3,0)</f>
        <v>0</v>
      </c>
      <c r="H174">
        <f t="shared" si="8"/>
        <v>9</v>
      </c>
      <c r="I174">
        <v>200</v>
      </c>
      <c r="J174">
        <v>103.5</v>
      </c>
      <c r="K174">
        <v>0</v>
      </c>
      <c r="L174">
        <v>9.4499999999999993</v>
      </c>
      <c r="M174">
        <v>9.32</v>
      </c>
      <c r="N174">
        <f t="shared" si="7"/>
        <v>322.27</v>
      </c>
    </row>
    <row r="175" spans="1:14" x14ac:dyDescent="0.25">
      <c r="A175">
        <v>174</v>
      </c>
      <c r="B175" t="s">
        <v>489</v>
      </c>
      <c r="C175" t="s">
        <v>490</v>
      </c>
      <c r="D175" s="2">
        <v>45144</v>
      </c>
      <c r="E175">
        <v>3470</v>
      </c>
      <c r="F175">
        <v>3486</v>
      </c>
      <c r="G175">
        <f>VLOOKUP(B175,Sheet1!A:C,3,0)</f>
        <v>0.26</v>
      </c>
      <c r="H175">
        <f t="shared" si="8"/>
        <v>16</v>
      </c>
      <c r="I175">
        <v>153.33000000000001</v>
      </c>
      <c r="J175">
        <v>184</v>
      </c>
      <c r="K175">
        <v>0</v>
      </c>
      <c r="L175">
        <v>16.8</v>
      </c>
      <c r="M175">
        <v>16.559999999999999</v>
      </c>
      <c r="N175">
        <f t="shared" si="7"/>
        <v>370.69000000000005</v>
      </c>
    </row>
    <row r="176" spans="1:14" x14ac:dyDescent="0.25">
      <c r="A176">
        <v>175</v>
      </c>
      <c r="B176" t="s">
        <v>291</v>
      </c>
      <c r="C176" t="s">
        <v>292</v>
      </c>
      <c r="D176" s="2">
        <v>45142</v>
      </c>
      <c r="E176">
        <v>2</v>
      </c>
      <c r="F176">
        <v>62</v>
      </c>
      <c r="G176">
        <f>VLOOKUP(B176,Sheet1!A:C,3,0)</f>
        <v>1.68</v>
      </c>
      <c r="H176">
        <f t="shared" si="8"/>
        <v>60</v>
      </c>
      <c r="I176">
        <v>566.66999999999996</v>
      </c>
      <c r="J176">
        <v>690</v>
      </c>
      <c r="K176">
        <v>0</v>
      </c>
      <c r="L176">
        <v>63</v>
      </c>
      <c r="M176">
        <v>62.1</v>
      </c>
      <c r="N176">
        <f t="shared" si="7"/>
        <v>1381.77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1"/>
  <sheetViews>
    <sheetView workbookViewId="0"/>
  </sheetViews>
  <sheetFormatPr defaultRowHeight="15" x14ac:dyDescent="0.25"/>
  <sheetData>
    <row r="1" spans="1:3" x14ac:dyDescent="0.25">
      <c r="A1" s="3"/>
      <c r="B1" s="3"/>
      <c r="C1" s="3"/>
    </row>
    <row r="2" spans="1:3" x14ac:dyDescent="0.25">
      <c r="A2" s="4" t="s">
        <v>537</v>
      </c>
      <c r="B2" s="4" t="s">
        <v>548</v>
      </c>
      <c r="C2" s="4" t="s">
        <v>549</v>
      </c>
    </row>
    <row r="3" spans="1:3" x14ac:dyDescent="0.25">
      <c r="A3" s="5" t="s">
        <v>371</v>
      </c>
      <c r="B3" s="13">
        <v>32490</v>
      </c>
      <c r="C3" s="13">
        <v>1.1000000000000001</v>
      </c>
    </row>
    <row r="4" spans="1:3" x14ac:dyDescent="0.25">
      <c r="A4" s="6" t="s">
        <v>411</v>
      </c>
      <c r="B4" s="13">
        <v>1266</v>
      </c>
      <c r="C4" s="13">
        <v>0.02</v>
      </c>
    </row>
    <row r="5" spans="1:3" x14ac:dyDescent="0.25">
      <c r="A5" s="6" t="s">
        <v>421</v>
      </c>
      <c r="B5" s="13">
        <v>4250</v>
      </c>
      <c r="C5" s="13">
        <v>0.86</v>
      </c>
    </row>
    <row r="6" spans="1:3" x14ac:dyDescent="0.25">
      <c r="A6" s="6" t="s">
        <v>369</v>
      </c>
      <c r="B6" s="13">
        <v>4338</v>
      </c>
      <c r="C6" s="13">
        <v>0.5</v>
      </c>
    </row>
    <row r="7" spans="1:3" x14ac:dyDescent="0.25">
      <c r="A7" s="6" t="s">
        <v>405</v>
      </c>
      <c r="B7" s="13">
        <v>850</v>
      </c>
      <c r="C7" s="13">
        <v>0.3</v>
      </c>
    </row>
    <row r="8" spans="1:3" x14ac:dyDescent="0.25">
      <c r="A8" s="6" t="s">
        <v>415</v>
      </c>
      <c r="B8" s="13">
        <v>3554</v>
      </c>
      <c r="C8" s="13">
        <v>1.2</v>
      </c>
    </row>
    <row r="9" spans="1:3" x14ac:dyDescent="0.25">
      <c r="A9" s="5" t="s">
        <v>538</v>
      </c>
      <c r="B9" s="14">
        <v>800</v>
      </c>
      <c r="C9" s="14">
        <v>2.56</v>
      </c>
    </row>
    <row r="10" spans="1:3" x14ac:dyDescent="0.25">
      <c r="A10" s="6" t="s">
        <v>351</v>
      </c>
      <c r="B10" s="13">
        <v>4353</v>
      </c>
      <c r="C10" s="13">
        <v>0</v>
      </c>
    </row>
    <row r="11" spans="1:3" x14ac:dyDescent="0.25">
      <c r="A11" s="6" t="s">
        <v>365</v>
      </c>
      <c r="B11" s="13">
        <v>3000</v>
      </c>
      <c r="C11" s="13">
        <v>1.2</v>
      </c>
    </row>
    <row r="12" spans="1:3" x14ac:dyDescent="0.25">
      <c r="A12" s="6" t="s">
        <v>449</v>
      </c>
      <c r="B12" s="13">
        <v>690</v>
      </c>
      <c r="C12" s="13">
        <v>0</v>
      </c>
    </row>
    <row r="13" spans="1:3" x14ac:dyDescent="0.25">
      <c r="A13" s="6" t="s">
        <v>447</v>
      </c>
      <c r="B13" s="13">
        <v>503</v>
      </c>
      <c r="C13" s="13">
        <v>0.13</v>
      </c>
    </row>
    <row r="14" spans="1:3" x14ac:dyDescent="0.25">
      <c r="A14" s="6" t="s">
        <v>393</v>
      </c>
      <c r="B14" s="13">
        <v>2688</v>
      </c>
      <c r="C14" s="13">
        <v>0.12</v>
      </c>
    </row>
    <row r="15" spans="1:3" x14ac:dyDescent="0.25">
      <c r="A15" s="6" t="s">
        <v>383</v>
      </c>
      <c r="B15" s="9">
        <v>2309</v>
      </c>
      <c r="C15" s="13">
        <v>1.2</v>
      </c>
    </row>
    <row r="16" spans="1:3" x14ac:dyDescent="0.25">
      <c r="A16" s="6" t="s">
        <v>435</v>
      </c>
      <c r="B16" s="13">
        <v>89821</v>
      </c>
      <c r="C16" s="13">
        <v>0.63</v>
      </c>
    </row>
    <row r="17" spans="1:3" x14ac:dyDescent="0.25">
      <c r="A17" s="6" t="s">
        <v>355</v>
      </c>
      <c r="B17" s="13">
        <v>5200</v>
      </c>
      <c r="C17" s="13">
        <v>1.2</v>
      </c>
    </row>
    <row r="18" spans="1:3" x14ac:dyDescent="0.25">
      <c r="A18" s="6" t="s">
        <v>337</v>
      </c>
      <c r="B18" s="13">
        <v>1100</v>
      </c>
      <c r="C18" s="13">
        <v>0</v>
      </c>
    </row>
    <row r="19" spans="1:3" x14ac:dyDescent="0.25">
      <c r="A19" s="6" t="s">
        <v>208</v>
      </c>
      <c r="B19" s="13">
        <v>3842</v>
      </c>
      <c r="C19" s="13">
        <v>0.8</v>
      </c>
    </row>
    <row r="20" spans="1:3" x14ac:dyDescent="0.25">
      <c r="A20" s="6" t="s">
        <v>521</v>
      </c>
      <c r="B20" s="13">
        <v>5724</v>
      </c>
      <c r="C20" s="13">
        <v>1.2</v>
      </c>
    </row>
    <row r="21" spans="1:3" x14ac:dyDescent="0.25">
      <c r="A21" s="6" t="s">
        <v>387</v>
      </c>
      <c r="B21" s="13">
        <v>2643</v>
      </c>
      <c r="C21" s="13">
        <v>0.4</v>
      </c>
    </row>
    <row r="22" spans="1:3" x14ac:dyDescent="0.25">
      <c r="A22" s="6" t="s">
        <v>210</v>
      </c>
      <c r="B22" s="13">
        <v>311</v>
      </c>
      <c r="C22" s="13">
        <v>0</v>
      </c>
    </row>
    <row r="23" spans="1:3" x14ac:dyDescent="0.25">
      <c r="A23" s="6" t="s">
        <v>417</v>
      </c>
      <c r="B23" s="13">
        <v>4426</v>
      </c>
      <c r="C23" s="13">
        <v>0.86</v>
      </c>
    </row>
    <row r="24" spans="1:3" x14ac:dyDescent="0.25">
      <c r="A24" s="6" t="s">
        <v>303</v>
      </c>
      <c r="B24" s="13">
        <v>625</v>
      </c>
      <c r="C24" s="13">
        <v>1.6</v>
      </c>
    </row>
    <row r="25" spans="1:3" x14ac:dyDescent="0.25">
      <c r="A25" s="6" t="s">
        <v>539</v>
      </c>
      <c r="B25" s="13">
        <v>945</v>
      </c>
      <c r="C25" s="13"/>
    </row>
    <row r="26" spans="1:3" x14ac:dyDescent="0.25">
      <c r="A26" s="6" t="s">
        <v>391</v>
      </c>
      <c r="B26" s="9">
        <v>2474</v>
      </c>
      <c r="C26" s="13">
        <v>0.98</v>
      </c>
    </row>
    <row r="27" spans="1:3" x14ac:dyDescent="0.25">
      <c r="A27" s="6" t="s">
        <v>399</v>
      </c>
      <c r="B27" s="13">
        <v>1050</v>
      </c>
      <c r="C27" s="13">
        <v>2.06</v>
      </c>
    </row>
    <row r="28" spans="1:3" x14ac:dyDescent="0.25">
      <c r="A28" s="6" t="s">
        <v>266</v>
      </c>
      <c r="B28" s="13">
        <v>525</v>
      </c>
      <c r="C28" s="13">
        <v>0</v>
      </c>
    </row>
    <row r="29" spans="1:3" x14ac:dyDescent="0.25">
      <c r="A29" s="6" t="s">
        <v>367</v>
      </c>
      <c r="B29" s="13">
        <v>442</v>
      </c>
      <c r="C29" s="13">
        <v>0.9</v>
      </c>
    </row>
    <row r="30" spans="1:3" x14ac:dyDescent="0.25">
      <c r="A30" s="6" t="s">
        <v>190</v>
      </c>
      <c r="B30" s="9">
        <v>694</v>
      </c>
      <c r="C30" s="13">
        <v>1.8</v>
      </c>
    </row>
    <row r="31" spans="1:3" x14ac:dyDescent="0.25">
      <c r="A31" s="6" t="s">
        <v>325</v>
      </c>
      <c r="B31" s="13">
        <v>2112</v>
      </c>
      <c r="C31" s="13">
        <v>0.9</v>
      </c>
    </row>
    <row r="32" spans="1:3" x14ac:dyDescent="0.25">
      <c r="A32" s="6" t="s">
        <v>357</v>
      </c>
      <c r="B32" s="9">
        <v>8089</v>
      </c>
      <c r="C32" s="13">
        <v>4.0199999999999996</v>
      </c>
    </row>
    <row r="33" spans="1:3" x14ac:dyDescent="0.25">
      <c r="A33" s="6" t="s">
        <v>329</v>
      </c>
      <c r="B33" s="13">
        <v>3054</v>
      </c>
      <c r="C33" s="13">
        <v>0.5</v>
      </c>
    </row>
    <row r="34" spans="1:3" x14ac:dyDescent="0.25">
      <c r="A34" s="5" t="s">
        <v>445</v>
      </c>
      <c r="B34" s="13">
        <v>2991</v>
      </c>
      <c r="C34" s="13">
        <v>1.5</v>
      </c>
    </row>
    <row r="35" spans="1:3" x14ac:dyDescent="0.25">
      <c r="A35" s="6" t="s">
        <v>419</v>
      </c>
      <c r="B35" s="13">
        <v>557</v>
      </c>
      <c r="C35" s="13">
        <v>1.2</v>
      </c>
    </row>
    <row r="36" spans="1:3" x14ac:dyDescent="0.25">
      <c r="A36" s="6" t="s">
        <v>429</v>
      </c>
      <c r="B36" s="13">
        <v>699</v>
      </c>
      <c r="C36" s="13">
        <v>0.16</v>
      </c>
    </row>
    <row r="37" spans="1:3" x14ac:dyDescent="0.25">
      <c r="A37" s="6" t="s">
        <v>381</v>
      </c>
      <c r="B37" s="13">
        <v>884</v>
      </c>
      <c r="C37" s="13">
        <v>1.2</v>
      </c>
    </row>
    <row r="38" spans="1:3" x14ac:dyDescent="0.25">
      <c r="A38" s="6" t="s">
        <v>226</v>
      </c>
      <c r="B38" s="13">
        <v>919</v>
      </c>
      <c r="C38" s="13">
        <v>1.3</v>
      </c>
    </row>
    <row r="39" spans="1:3" x14ac:dyDescent="0.25">
      <c r="A39" s="6" t="s">
        <v>540</v>
      </c>
      <c r="B39" s="13">
        <v>1665</v>
      </c>
      <c r="C39" s="13">
        <v>0.4</v>
      </c>
    </row>
    <row r="40" spans="1:3" x14ac:dyDescent="0.25">
      <c r="A40" s="6" t="s">
        <v>301</v>
      </c>
      <c r="B40" s="13">
        <v>8868</v>
      </c>
      <c r="C40" s="13">
        <v>1.1000000000000001</v>
      </c>
    </row>
    <row r="41" spans="1:3" x14ac:dyDescent="0.25">
      <c r="A41" s="6" t="s">
        <v>403</v>
      </c>
      <c r="B41" s="13">
        <v>9000</v>
      </c>
      <c r="C41" s="13">
        <v>1.26</v>
      </c>
    </row>
    <row r="42" spans="1:3" x14ac:dyDescent="0.25">
      <c r="A42" s="6" t="s">
        <v>339</v>
      </c>
      <c r="B42" s="13">
        <v>600</v>
      </c>
      <c r="C42" s="13">
        <v>0.9</v>
      </c>
    </row>
    <row r="43" spans="1:3" x14ac:dyDescent="0.25">
      <c r="A43" s="6" t="s">
        <v>441</v>
      </c>
      <c r="B43" s="13">
        <v>470</v>
      </c>
      <c r="C43" s="13">
        <v>0.02</v>
      </c>
    </row>
    <row r="44" spans="1:3" x14ac:dyDescent="0.25">
      <c r="A44" s="6" t="s">
        <v>341</v>
      </c>
      <c r="B44" s="13">
        <v>3500</v>
      </c>
      <c r="C44" s="13">
        <v>1.26</v>
      </c>
    </row>
    <row r="45" spans="1:3" x14ac:dyDescent="0.25">
      <c r="A45" s="6" t="s">
        <v>401</v>
      </c>
      <c r="B45" s="13">
        <v>763</v>
      </c>
      <c r="C45" s="13">
        <v>0.2</v>
      </c>
    </row>
    <row r="46" spans="1:3" x14ac:dyDescent="0.25">
      <c r="A46" s="6" t="s">
        <v>463</v>
      </c>
      <c r="B46" s="15">
        <v>391</v>
      </c>
      <c r="C46" s="13">
        <v>0.6</v>
      </c>
    </row>
    <row r="47" spans="1:3" x14ac:dyDescent="0.25">
      <c r="A47" s="6" t="s">
        <v>471</v>
      </c>
      <c r="B47" s="15">
        <v>2112</v>
      </c>
      <c r="C47" s="13">
        <v>5</v>
      </c>
    </row>
    <row r="48" spans="1:3" x14ac:dyDescent="0.25">
      <c r="A48" s="6" t="s">
        <v>467</v>
      </c>
      <c r="B48" s="13">
        <v>8797</v>
      </c>
      <c r="C48" s="13">
        <v>2.12</v>
      </c>
    </row>
    <row r="49" spans="1:3" x14ac:dyDescent="0.25">
      <c r="A49" s="6" t="s">
        <v>228</v>
      </c>
      <c r="B49" s="13">
        <v>1482</v>
      </c>
      <c r="C49" s="13">
        <v>1.62</v>
      </c>
    </row>
    <row r="50" spans="1:3" x14ac:dyDescent="0.25">
      <c r="A50" s="6" t="s">
        <v>236</v>
      </c>
      <c r="B50" s="13">
        <v>855</v>
      </c>
      <c r="C50" s="13">
        <v>0.2</v>
      </c>
    </row>
    <row r="51" spans="1:3" x14ac:dyDescent="0.25">
      <c r="A51" s="6" t="s">
        <v>375</v>
      </c>
      <c r="B51" s="13">
        <v>1809</v>
      </c>
      <c r="C51" s="13">
        <v>0.7</v>
      </c>
    </row>
    <row r="52" spans="1:3" x14ac:dyDescent="0.25">
      <c r="A52" s="6" t="s">
        <v>443</v>
      </c>
      <c r="B52" s="13">
        <v>320</v>
      </c>
      <c r="C52" s="13">
        <v>0.26</v>
      </c>
    </row>
    <row r="53" spans="1:3" x14ac:dyDescent="0.25">
      <c r="A53" s="6" t="s">
        <v>192</v>
      </c>
      <c r="B53" s="13">
        <v>1558</v>
      </c>
      <c r="C53" s="13">
        <v>0.7</v>
      </c>
    </row>
    <row r="54" spans="1:3" x14ac:dyDescent="0.25">
      <c r="A54" s="7" t="s">
        <v>541</v>
      </c>
      <c r="B54" s="13"/>
      <c r="C54" s="13"/>
    </row>
    <row r="55" spans="1:3" x14ac:dyDescent="0.25">
      <c r="A55" s="6" t="s">
        <v>425</v>
      </c>
      <c r="B55" s="13">
        <v>1551</v>
      </c>
      <c r="C55" s="13">
        <v>0.86</v>
      </c>
    </row>
    <row r="56" spans="1:3" x14ac:dyDescent="0.25">
      <c r="A56" s="6" t="s">
        <v>431</v>
      </c>
      <c r="B56" s="13">
        <v>2429</v>
      </c>
      <c r="C56" s="13">
        <v>0.47</v>
      </c>
    </row>
    <row r="57" spans="1:3" x14ac:dyDescent="0.25">
      <c r="A57" s="6" t="s">
        <v>395</v>
      </c>
      <c r="B57" s="13">
        <v>2280</v>
      </c>
      <c r="C57" s="13">
        <v>0.86</v>
      </c>
    </row>
    <row r="58" spans="1:3" x14ac:dyDescent="0.25">
      <c r="A58" s="6" t="s">
        <v>349</v>
      </c>
      <c r="B58" s="13">
        <v>2322</v>
      </c>
      <c r="C58" s="13">
        <v>0.9</v>
      </c>
    </row>
    <row r="59" spans="1:3" x14ac:dyDescent="0.25">
      <c r="A59" s="6" t="s">
        <v>202</v>
      </c>
      <c r="B59" s="13">
        <v>11079</v>
      </c>
      <c r="C59" s="13">
        <v>0.2</v>
      </c>
    </row>
    <row r="60" spans="1:3" x14ac:dyDescent="0.25">
      <c r="A60" s="6" t="s">
        <v>222</v>
      </c>
      <c r="B60" s="13">
        <v>938</v>
      </c>
      <c r="C60" s="13">
        <v>2.21</v>
      </c>
    </row>
    <row r="61" spans="1:3" x14ac:dyDescent="0.25">
      <c r="A61" s="6" t="s">
        <v>206</v>
      </c>
      <c r="B61" s="13">
        <v>915</v>
      </c>
      <c r="C61" s="13">
        <v>1.4</v>
      </c>
    </row>
    <row r="62" spans="1:3" x14ac:dyDescent="0.25">
      <c r="A62" s="6" t="s">
        <v>333</v>
      </c>
      <c r="B62" s="13">
        <v>672</v>
      </c>
      <c r="C62" s="13">
        <v>0.26</v>
      </c>
    </row>
    <row r="63" spans="1:3" x14ac:dyDescent="0.25">
      <c r="A63" s="6" t="s">
        <v>439</v>
      </c>
      <c r="B63" s="13">
        <v>1852</v>
      </c>
      <c r="C63" s="13">
        <v>0.76</v>
      </c>
    </row>
    <row r="64" spans="1:3" x14ac:dyDescent="0.25">
      <c r="A64" s="6" t="s">
        <v>295</v>
      </c>
      <c r="B64" s="13">
        <v>1536</v>
      </c>
      <c r="C64" s="13">
        <v>1.2</v>
      </c>
    </row>
    <row r="65" spans="1:3" x14ac:dyDescent="0.25">
      <c r="A65" s="6" t="s">
        <v>397</v>
      </c>
      <c r="B65" s="13">
        <v>853</v>
      </c>
      <c r="C65" s="13">
        <v>0.8</v>
      </c>
    </row>
    <row r="66" spans="1:3" x14ac:dyDescent="0.25">
      <c r="A66" s="6" t="s">
        <v>198</v>
      </c>
      <c r="B66" s="13">
        <v>1156</v>
      </c>
      <c r="C66" s="13">
        <v>0.1</v>
      </c>
    </row>
    <row r="67" spans="1:3" x14ac:dyDescent="0.25">
      <c r="A67" s="6" t="s">
        <v>293</v>
      </c>
      <c r="B67" s="13">
        <v>1901</v>
      </c>
      <c r="C67" s="13">
        <v>1.2</v>
      </c>
    </row>
    <row r="68" spans="1:3" x14ac:dyDescent="0.25">
      <c r="A68" s="6" t="s">
        <v>262</v>
      </c>
      <c r="B68" s="13">
        <v>1012</v>
      </c>
      <c r="C68" s="13">
        <v>0.6</v>
      </c>
    </row>
    <row r="69" spans="1:3" x14ac:dyDescent="0.25">
      <c r="A69" s="6" t="s">
        <v>323</v>
      </c>
      <c r="B69" s="13">
        <v>702</v>
      </c>
      <c r="C69" s="13">
        <v>0</v>
      </c>
    </row>
    <row r="70" spans="1:3" x14ac:dyDescent="0.25">
      <c r="A70" s="6" t="s">
        <v>218</v>
      </c>
      <c r="B70" s="13">
        <v>5929</v>
      </c>
      <c r="C70" s="13">
        <v>0</v>
      </c>
    </row>
    <row r="71" spans="1:3" x14ac:dyDescent="0.25">
      <c r="A71" s="6" t="s">
        <v>311</v>
      </c>
      <c r="B71" s="13">
        <v>37952</v>
      </c>
      <c r="C71" s="13">
        <v>0</v>
      </c>
    </row>
    <row r="72" spans="1:3" x14ac:dyDescent="0.25">
      <c r="A72" s="6" t="s">
        <v>252</v>
      </c>
      <c r="B72" s="13">
        <v>1796</v>
      </c>
      <c r="C72" s="13">
        <v>0</v>
      </c>
    </row>
    <row r="73" spans="1:3" x14ac:dyDescent="0.25">
      <c r="A73" s="6" t="s">
        <v>260</v>
      </c>
      <c r="B73" s="13">
        <v>1958</v>
      </c>
      <c r="C73" s="13">
        <v>0.86</v>
      </c>
    </row>
    <row r="74" spans="1:3" x14ac:dyDescent="0.25">
      <c r="A74" s="6" t="s">
        <v>289</v>
      </c>
      <c r="B74" s="13">
        <v>756</v>
      </c>
      <c r="C74" s="13">
        <v>0.73</v>
      </c>
    </row>
    <row r="75" spans="1:3" x14ac:dyDescent="0.25">
      <c r="A75" s="6" t="s">
        <v>319</v>
      </c>
      <c r="B75" s="13">
        <v>916</v>
      </c>
      <c r="C75" s="13">
        <v>0</v>
      </c>
    </row>
    <row r="76" spans="1:3" x14ac:dyDescent="0.25">
      <c r="A76" s="6" t="s">
        <v>232</v>
      </c>
      <c r="B76" s="13">
        <v>1895</v>
      </c>
      <c r="C76" s="13">
        <v>0.3</v>
      </c>
    </row>
    <row r="77" spans="1:3" x14ac:dyDescent="0.25">
      <c r="A77" s="6" t="s">
        <v>511</v>
      </c>
      <c r="B77" s="13">
        <v>920</v>
      </c>
      <c r="C77" s="13">
        <v>0.26</v>
      </c>
    </row>
    <row r="78" spans="1:3" x14ac:dyDescent="0.25">
      <c r="A78" s="6" t="s">
        <v>505</v>
      </c>
      <c r="B78" s="13">
        <v>881</v>
      </c>
      <c r="C78" s="13">
        <v>0.89</v>
      </c>
    </row>
    <row r="79" spans="1:3" x14ac:dyDescent="0.25">
      <c r="A79" s="6" t="s">
        <v>479</v>
      </c>
      <c r="B79" s="13">
        <v>782</v>
      </c>
      <c r="C79" s="13">
        <v>0</v>
      </c>
    </row>
    <row r="80" spans="1:3" x14ac:dyDescent="0.25">
      <c r="A80" s="6" t="s">
        <v>256</v>
      </c>
      <c r="B80" s="13">
        <v>1801</v>
      </c>
      <c r="C80" s="13">
        <v>1.2</v>
      </c>
    </row>
    <row r="81" spans="1:3" x14ac:dyDescent="0.25">
      <c r="A81" s="6" t="s">
        <v>188</v>
      </c>
      <c r="B81" s="13">
        <v>2621</v>
      </c>
      <c r="C81" s="13">
        <v>0</v>
      </c>
    </row>
    <row r="82" spans="1:3" x14ac:dyDescent="0.25">
      <c r="A82" s="6" t="s">
        <v>234</v>
      </c>
      <c r="B82" s="13">
        <v>2233</v>
      </c>
      <c r="C82" s="13">
        <v>0</v>
      </c>
    </row>
    <row r="83" spans="1:3" x14ac:dyDescent="0.25">
      <c r="A83" s="6" t="s">
        <v>345</v>
      </c>
      <c r="B83" s="13">
        <v>3308</v>
      </c>
      <c r="C83" s="13">
        <v>1.8</v>
      </c>
    </row>
    <row r="84" spans="1:3" x14ac:dyDescent="0.25">
      <c r="A84" s="6" t="s">
        <v>533</v>
      </c>
      <c r="B84" s="9">
        <v>224</v>
      </c>
      <c r="C84" s="13">
        <v>0.38</v>
      </c>
    </row>
    <row r="85" spans="1:3" x14ac:dyDescent="0.25">
      <c r="A85" s="6" t="s">
        <v>285</v>
      </c>
      <c r="B85" s="13">
        <v>4258</v>
      </c>
      <c r="C85" s="13">
        <v>0</v>
      </c>
    </row>
    <row r="86" spans="1:3" x14ac:dyDescent="0.25">
      <c r="A86" s="8" t="s">
        <v>250</v>
      </c>
      <c r="B86" s="13">
        <v>2644</v>
      </c>
      <c r="C86" s="13">
        <v>0.16</v>
      </c>
    </row>
    <row r="87" spans="1:3" x14ac:dyDescent="0.25">
      <c r="A87" s="6" t="s">
        <v>214</v>
      </c>
      <c r="B87" s="13">
        <v>2743</v>
      </c>
      <c r="C87" s="13">
        <v>1.8</v>
      </c>
    </row>
    <row r="88" spans="1:3" x14ac:dyDescent="0.25">
      <c r="A88" s="6" t="s">
        <v>299</v>
      </c>
      <c r="B88" s="13">
        <v>1350</v>
      </c>
      <c r="C88" s="13">
        <v>2.2400000000000002</v>
      </c>
    </row>
    <row r="89" spans="1:3" x14ac:dyDescent="0.25">
      <c r="A89" s="6" t="s">
        <v>485</v>
      </c>
      <c r="B89" s="13">
        <v>2882</v>
      </c>
      <c r="C89" s="13">
        <v>0</v>
      </c>
    </row>
    <row r="90" spans="1:3" x14ac:dyDescent="0.25">
      <c r="A90" s="6" t="s">
        <v>495</v>
      </c>
      <c r="B90" s="13">
        <v>655</v>
      </c>
      <c r="C90" s="13">
        <v>0.1</v>
      </c>
    </row>
    <row r="91" spans="1:3" x14ac:dyDescent="0.25">
      <c r="A91" s="6" t="s">
        <v>238</v>
      </c>
      <c r="B91" s="13">
        <v>572</v>
      </c>
      <c r="C91" s="13">
        <v>1.2</v>
      </c>
    </row>
    <row r="92" spans="1:3" x14ac:dyDescent="0.25">
      <c r="A92" s="6" t="s">
        <v>200</v>
      </c>
      <c r="B92" s="13">
        <v>806</v>
      </c>
      <c r="C92" s="13">
        <v>1.2</v>
      </c>
    </row>
    <row r="93" spans="1:3" x14ac:dyDescent="0.25">
      <c r="A93" s="6" t="s">
        <v>465</v>
      </c>
      <c r="B93" s="13">
        <v>438</v>
      </c>
      <c r="C93" s="13">
        <v>0</v>
      </c>
    </row>
    <row r="94" spans="1:3" x14ac:dyDescent="0.25">
      <c r="A94" s="6" t="s">
        <v>413</v>
      </c>
      <c r="B94" s="13">
        <v>2260</v>
      </c>
      <c r="C94" s="13">
        <v>1.2</v>
      </c>
    </row>
    <row r="95" spans="1:3" x14ac:dyDescent="0.25">
      <c r="A95" s="6" t="s">
        <v>246</v>
      </c>
      <c r="B95" s="13">
        <v>123</v>
      </c>
      <c r="C95" s="13">
        <v>0</v>
      </c>
    </row>
    <row r="96" spans="1:3" x14ac:dyDescent="0.25">
      <c r="A96" s="6" t="s">
        <v>377</v>
      </c>
      <c r="B96" s="13">
        <v>1801</v>
      </c>
      <c r="C96" s="13">
        <v>1.59</v>
      </c>
    </row>
    <row r="97" spans="1:3" x14ac:dyDescent="0.25">
      <c r="A97" s="6" t="s">
        <v>287</v>
      </c>
      <c r="B97" s="13">
        <v>1160</v>
      </c>
      <c r="C97" s="13">
        <v>1.87</v>
      </c>
    </row>
    <row r="98" spans="1:3" x14ac:dyDescent="0.25">
      <c r="A98" s="6" t="s">
        <v>389</v>
      </c>
      <c r="B98" s="13">
        <v>1538</v>
      </c>
      <c r="C98" s="13">
        <v>1.1000000000000001</v>
      </c>
    </row>
    <row r="99" spans="1:3" x14ac:dyDescent="0.25">
      <c r="A99" s="6" t="s">
        <v>353</v>
      </c>
      <c r="B99" s="13">
        <v>9846</v>
      </c>
      <c r="C99" s="13">
        <v>1.3</v>
      </c>
    </row>
    <row r="100" spans="1:3" x14ac:dyDescent="0.25">
      <c r="A100" s="6" t="s">
        <v>230</v>
      </c>
      <c r="B100" s="13">
        <v>836</v>
      </c>
      <c r="C100" s="13">
        <v>1.2</v>
      </c>
    </row>
    <row r="101" spans="1:3" x14ac:dyDescent="0.25">
      <c r="A101" s="6" t="s">
        <v>194</v>
      </c>
      <c r="B101" s="13">
        <v>1120</v>
      </c>
      <c r="C101" s="13">
        <v>0.26</v>
      </c>
    </row>
    <row r="102" spans="1:3" x14ac:dyDescent="0.25">
      <c r="A102" s="8" t="s">
        <v>363</v>
      </c>
      <c r="B102" s="13">
        <v>256</v>
      </c>
      <c r="C102" s="13">
        <v>0.46</v>
      </c>
    </row>
    <row r="103" spans="1:3" x14ac:dyDescent="0.25">
      <c r="A103" s="6" t="s">
        <v>499</v>
      </c>
      <c r="B103" s="13">
        <v>21516</v>
      </c>
      <c r="C103" s="13">
        <v>0</v>
      </c>
    </row>
    <row r="104" spans="1:3" x14ac:dyDescent="0.25">
      <c r="A104" s="6" t="s">
        <v>282</v>
      </c>
      <c r="B104" s="13">
        <v>921</v>
      </c>
      <c r="C104" s="13">
        <v>0</v>
      </c>
    </row>
    <row r="105" spans="1:3" x14ac:dyDescent="0.25">
      <c r="A105" s="6" t="s">
        <v>283</v>
      </c>
      <c r="B105" s="13">
        <v>890</v>
      </c>
      <c r="C105" s="13">
        <v>0</v>
      </c>
    </row>
    <row r="106" spans="1:3" x14ac:dyDescent="0.25">
      <c r="A106" s="6" t="s">
        <v>258</v>
      </c>
      <c r="B106" s="13">
        <v>2005</v>
      </c>
      <c r="C106" s="13">
        <v>1.2</v>
      </c>
    </row>
    <row r="107" spans="1:3" x14ac:dyDescent="0.25">
      <c r="A107" s="6" t="s">
        <v>491</v>
      </c>
      <c r="B107" s="13">
        <v>1374</v>
      </c>
      <c r="C107" s="13">
        <v>0</v>
      </c>
    </row>
    <row r="108" spans="1:3" x14ac:dyDescent="0.25">
      <c r="A108" s="6" t="s">
        <v>343</v>
      </c>
      <c r="B108" s="13">
        <v>1609</v>
      </c>
      <c r="C108" s="13">
        <v>0</v>
      </c>
    </row>
    <row r="109" spans="1:3" x14ac:dyDescent="0.25">
      <c r="A109" s="6" t="s">
        <v>309</v>
      </c>
      <c r="B109" s="13">
        <v>4680</v>
      </c>
      <c r="C109" s="13">
        <v>1.03</v>
      </c>
    </row>
    <row r="110" spans="1:3" x14ac:dyDescent="0.25">
      <c r="A110" s="7" t="s">
        <v>459</v>
      </c>
      <c r="B110" s="13">
        <v>7366</v>
      </c>
      <c r="C110" s="13">
        <v>0.8</v>
      </c>
    </row>
    <row r="111" spans="1:3" x14ac:dyDescent="0.25">
      <c r="A111" s="6" t="s">
        <v>457</v>
      </c>
      <c r="B111" s="13">
        <v>982</v>
      </c>
      <c r="C111" s="13">
        <v>2.6</v>
      </c>
    </row>
    <row r="112" spans="1:3" x14ac:dyDescent="0.25">
      <c r="A112" s="6" t="s">
        <v>278</v>
      </c>
      <c r="B112" s="13">
        <v>310</v>
      </c>
      <c r="C112" s="13">
        <v>0</v>
      </c>
    </row>
    <row r="113" spans="1:3" x14ac:dyDescent="0.25">
      <c r="A113" s="7" t="s">
        <v>407</v>
      </c>
      <c r="B113" s="13">
        <v>2028</v>
      </c>
      <c r="C113" s="13"/>
    </row>
    <row r="114" spans="1:3" x14ac:dyDescent="0.25">
      <c r="A114" s="6" t="s">
        <v>307</v>
      </c>
      <c r="B114" s="13">
        <v>737</v>
      </c>
      <c r="C114" s="13"/>
    </row>
    <row r="115" spans="1:3" x14ac:dyDescent="0.25">
      <c r="A115" s="6" t="s">
        <v>517</v>
      </c>
      <c r="B115" s="9">
        <v>1140</v>
      </c>
      <c r="C115" s="13">
        <v>0</v>
      </c>
    </row>
    <row r="116" spans="1:3" x14ac:dyDescent="0.25">
      <c r="A116" s="6" t="s">
        <v>523</v>
      </c>
      <c r="B116" s="13">
        <v>448</v>
      </c>
      <c r="C116" s="13">
        <v>0</v>
      </c>
    </row>
    <row r="117" spans="1:3" x14ac:dyDescent="0.25">
      <c r="A117" s="6" t="s">
        <v>373</v>
      </c>
      <c r="B117" s="13">
        <v>1240</v>
      </c>
      <c r="C117" s="13">
        <v>0</v>
      </c>
    </row>
    <row r="118" spans="1:3" x14ac:dyDescent="0.25">
      <c r="A118" s="6" t="s">
        <v>361</v>
      </c>
      <c r="B118" s="13">
        <v>1300</v>
      </c>
      <c r="C118" s="13">
        <v>0</v>
      </c>
    </row>
    <row r="119" spans="1:3" x14ac:dyDescent="0.25">
      <c r="A119" s="6" t="s">
        <v>542</v>
      </c>
      <c r="B119" s="13">
        <v>1942</v>
      </c>
      <c r="C119" s="13">
        <v>0</v>
      </c>
    </row>
    <row r="120" spans="1:3" x14ac:dyDescent="0.25">
      <c r="A120" s="6" t="s">
        <v>379</v>
      </c>
      <c r="B120" s="13">
        <v>790</v>
      </c>
      <c r="C120" s="13">
        <v>2.2000000000000002</v>
      </c>
    </row>
    <row r="121" spans="1:3" x14ac:dyDescent="0.25">
      <c r="A121" s="6" t="s">
        <v>481</v>
      </c>
      <c r="B121" s="13">
        <v>1509</v>
      </c>
      <c r="C121" s="13">
        <v>0.55000000000000004</v>
      </c>
    </row>
    <row r="122" spans="1:3" x14ac:dyDescent="0.25">
      <c r="A122" s="6" t="s">
        <v>487</v>
      </c>
      <c r="B122" s="13">
        <v>1502</v>
      </c>
      <c r="C122" s="13">
        <v>1.48</v>
      </c>
    </row>
    <row r="123" spans="1:3" x14ac:dyDescent="0.25">
      <c r="A123" s="6" t="s">
        <v>423</v>
      </c>
      <c r="B123" s="13">
        <v>610</v>
      </c>
      <c r="C123" s="13">
        <v>0.3</v>
      </c>
    </row>
    <row r="124" spans="1:3" x14ac:dyDescent="0.25">
      <c r="A124" s="6" t="s">
        <v>529</v>
      </c>
      <c r="B124" s="13">
        <v>1487</v>
      </c>
      <c r="C124" s="13">
        <v>1.1000000000000001</v>
      </c>
    </row>
    <row r="125" spans="1:3" x14ac:dyDescent="0.25">
      <c r="A125" s="6" t="s">
        <v>513</v>
      </c>
      <c r="B125" s="13">
        <v>685</v>
      </c>
      <c r="C125" s="13">
        <v>0.19</v>
      </c>
    </row>
    <row r="126" spans="1:3" x14ac:dyDescent="0.25">
      <c r="A126" s="6" t="s">
        <v>527</v>
      </c>
      <c r="B126" s="13">
        <v>1835</v>
      </c>
      <c r="C126" s="13">
        <v>0.6</v>
      </c>
    </row>
    <row r="127" spans="1:3" x14ac:dyDescent="0.25">
      <c r="A127" s="6" t="s">
        <v>507</v>
      </c>
      <c r="B127" s="13">
        <v>836</v>
      </c>
      <c r="C127" s="13">
        <v>1.8</v>
      </c>
    </row>
    <row r="128" spans="1:3" x14ac:dyDescent="0.25">
      <c r="A128" s="7" t="s">
        <v>497</v>
      </c>
      <c r="B128" s="13">
        <v>16486</v>
      </c>
      <c r="C128" s="13"/>
    </row>
    <row r="129" spans="1:3" x14ac:dyDescent="0.25">
      <c r="A129" s="6" t="s">
        <v>469</v>
      </c>
      <c r="B129" s="13">
        <v>293</v>
      </c>
      <c r="C129" s="13">
        <v>1.2</v>
      </c>
    </row>
    <row r="130" spans="1:3" x14ac:dyDescent="0.25">
      <c r="A130" s="6" t="s">
        <v>409</v>
      </c>
      <c r="B130" s="13">
        <v>1800</v>
      </c>
      <c r="C130" s="13">
        <v>1.2</v>
      </c>
    </row>
    <row r="131" spans="1:3" x14ac:dyDescent="0.25">
      <c r="A131" s="6" t="s">
        <v>305</v>
      </c>
      <c r="B131" s="13">
        <v>672</v>
      </c>
      <c r="C131" s="13">
        <v>0</v>
      </c>
    </row>
    <row r="132" spans="1:3" x14ac:dyDescent="0.25">
      <c r="A132" s="6" t="s">
        <v>186</v>
      </c>
      <c r="B132" s="13">
        <v>17352</v>
      </c>
      <c r="C132" s="13">
        <v>0</v>
      </c>
    </row>
    <row r="133" spans="1:3" x14ac:dyDescent="0.25">
      <c r="A133" s="6" t="s">
        <v>240</v>
      </c>
      <c r="B133" s="13">
        <v>419</v>
      </c>
      <c r="C133" s="13">
        <v>0.26</v>
      </c>
    </row>
    <row r="134" spans="1:3" x14ac:dyDescent="0.25">
      <c r="A134" s="6" t="s">
        <v>531</v>
      </c>
      <c r="B134" s="13">
        <v>1587</v>
      </c>
      <c r="C134" s="13">
        <v>0.39</v>
      </c>
    </row>
    <row r="135" spans="1:3" x14ac:dyDescent="0.25">
      <c r="A135" s="6" t="s">
        <v>224</v>
      </c>
      <c r="B135" s="13">
        <v>14984</v>
      </c>
      <c r="C135" s="13">
        <v>0.4</v>
      </c>
    </row>
    <row r="136" spans="1:3" x14ac:dyDescent="0.25">
      <c r="A136" s="6" t="s">
        <v>297</v>
      </c>
      <c r="B136" s="13">
        <v>5622</v>
      </c>
      <c r="C136" s="13">
        <v>0.16</v>
      </c>
    </row>
    <row r="137" spans="1:3" x14ac:dyDescent="0.25">
      <c r="A137" s="6" t="s">
        <v>317</v>
      </c>
      <c r="B137" s="9">
        <v>1182</v>
      </c>
      <c r="C137" s="13">
        <v>0.6</v>
      </c>
    </row>
    <row r="138" spans="1:3" x14ac:dyDescent="0.25">
      <c r="A138" s="6" t="s">
        <v>331</v>
      </c>
      <c r="B138" s="13">
        <v>636</v>
      </c>
      <c r="C138" s="13">
        <v>0</v>
      </c>
    </row>
    <row r="139" spans="1:3" x14ac:dyDescent="0.25">
      <c r="A139" s="6" t="s">
        <v>244</v>
      </c>
      <c r="B139" s="13">
        <v>1589</v>
      </c>
      <c r="C139" s="13">
        <v>0</v>
      </c>
    </row>
    <row r="140" spans="1:3" x14ac:dyDescent="0.25">
      <c r="A140" s="6" t="s">
        <v>248</v>
      </c>
      <c r="B140" s="13">
        <v>226</v>
      </c>
      <c r="C140" s="13">
        <v>2.13</v>
      </c>
    </row>
    <row r="141" spans="1:3" x14ac:dyDescent="0.25">
      <c r="A141" s="6" t="s">
        <v>220</v>
      </c>
      <c r="B141" s="13">
        <v>353</v>
      </c>
      <c r="C141" s="13">
        <v>1.4</v>
      </c>
    </row>
    <row r="142" spans="1:3" x14ac:dyDescent="0.25">
      <c r="A142" s="6" t="s">
        <v>335</v>
      </c>
      <c r="B142" s="13">
        <v>1397</v>
      </c>
      <c r="C142" s="13">
        <v>0</v>
      </c>
    </row>
    <row r="143" spans="1:3" x14ac:dyDescent="0.25">
      <c r="A143" s="6" t="s">
        <v>268</v>
      </c>
      <c r="B143" s="13">
        <v>122</v>
      </c>
      <c r="C143" s="13">
        <v>0</v>
      </c>
    </row>
    <row r="144" spans="1:3" x14ac:dyDescent="0.25">
      <c r="A144" s="6" t="s">
        <v>274</v>
      </c>
      <c r="B144" s="13">
        <v>1489</v>
      </c>
      <c r="C144" s="13">
        <v>1.37</v>
      </c>
    </row>
    <row r="145" spans="1:3" x14ac:dyDescent="0.25">
      <c r="A145" s="6" t="s">
        <v>280</v>
      </c>
      <c r="B145" s="13">
        <v>4391</v>
      </c>
      <c r="C145" s="13">
        <v>0</v>
      </c>
    </row>
    <row r="146" spans="1:3" x14ac:dyDescent="0.25">
      <c r="A146" s="6" t="s">
        <v>493</v>
      </c>
      <c r="B146" s="13">
        <v>808</v>
      </c>
      <c r="C146" s="13">
        <v>0</v>
      </c>
    </row>
    <row r="147" spans="1:3" x14ac:dyDescent="0.25">
      <c r="A147" s="6" t="s">
        <v>509</v>
      </c>
      <c r="B147" s="13">
        <v>1098</v>
      </c>
      <c r="C147" s="13">
        <v>1.96</v>
      </c>
    </row>
    <row r="148" spans="1:3" x14ac:dyDescent="0.25">
      <c r="A148" s="6" t="s">
        <v>501</v>
      </c>
      <c r="B148" s="13">
        <v>2852</v>
      </c>
      <c r="C148" s="13">
        <v>0.4</v>
      </c>
    </row>
    <row r="149" spans="1:3" x14ac:dyDescent="0.25">
      <c r="A149" s="6" t="s">
        <v>477</v>
      </c>
      <c r="B149" s="13">
        <v>3253</v>
      </c>
      <c r="C149" s="13">
        <v>0.26</v>
      </c>
    </row>
    <row r="150" spans="1:3" x14ac:dyDescent="0.25">
      <c r="A150" s="6" t="s">
        <v>473</v>
      </c>
      <c r="B150" s="13">
        <v>750</v>
      </c>
      <c r="C150" s="13">
        <v>1.26</v>
      </c>
    </row>
    <row r="151" spans="1:3" x14ac:dyDescent="0.25">
      <c r="A151" s="6" t="s">
        <v>272</v>
      </c>
      <c r="B151" s="13">
        <v>1731</v>
      </c>
      <c r="C151" s="13">
        <v>0</v>
      </c>
    </row>
    <row r="152" spans="1:3" x14ac:dyDescent="0.25">
      <c r="A152" s="6" t="s">
        <v>204</v>
      </c>
      <c r="B152" s="13">
        <v>840</v>
      </c>
      <c r="C152" s="13">
        <v>0</v>
      </c>
    </row>
    <row r="153" spans="1:3" x14ac:dyDescent="0.25">
      <c r="A153" s="6" t="s">
        <v>270</v>
      </c>
      <c r="B153" s="13">
        <v>1546</v>
      </c>
      <c r="C153" s="13">
        <v>1.86</v>
      </c>
    </row>
    <row r="154" spans="1:3" x14ac:dyDescent="0.25">
      <c r="A154" s="6" t="s">
        <v>519</v>
      </c>
      <c r="B154" s="13">
        <v>98</v>
      </c>
      <c r="C154" s="13">
        <v>0.06</v>
      </c>
    </row>
    <row r="155" spans="1:3" x14ac:dyDescent="0.25">
      <c r="A155" s="6" t="s">
        <v>525</v>
      </c>
      <c r="B155" s="13">
        <v>63</v>
      </c>
      <c r="C155" s="13">
        <v>1.03</v>
      </c>
    </row>
    <row r="156" spans="1:3" x14ac:dyDescent="0.25">
      <c r="A156" s="6" t="s">
        <v>327</v>
      </c>
      <c r="B156" s="13">
        <v>936</v>
      </c>
      <c r="C156" s="13">
        <v>0.56000000000000005</v>
      </c>
    </row>
    <row r="157" spans="1:3" x14ac:dyDescent="0.25">
      <c r="A157" s="6" t="s">
        <v>503</v>
      </c>
      <c r="B157" s="13">
        <v>76</v>
      </c>
      <c r="C157" s="13">
        <v>1.2</v>
      </c>
    </row>
    <row r="158" spans="1:3" x14ac:dyDescent="0.25">
      <c r="A158" s="6" t="s">
        <v>483</v>
      </c>
      <c r="B158" s="13">
        <v>6765</v>
      </c>
      <c r="C158" s="13">
        <v>1.1000000000000001</v>
      </c>
    </row>
    <row r="159" spans="1:3" x14ac:dyDescent="0.25">
      <c r="A159" s="6" t="s">
        <v>455</v>
      </c>
      <c r="B159" s="13">
        <v>2431</v>
      </c>
      <c r="C159" s="13">
        <v>0.9</v>
      </c>
    </row>
    <row r="160" spans="1:3" x14ac:dyDescent="0.25">
      <c r="A160" s="6" t="s">
        <v>264</v>
      </c>
      <c r="B160" s="13">
        <v>44</v>
      </c>
      <c r="C160" s="13">
        <v>2.02</v>
      </c>
    </row>
    <row r="161" spans="1:3" x14ac:dyDescent="0.25">
      <c r="A161" s="7" t="s">
        <v>543</v>
      </c>
      <c r="B161" s="13"/>
      <c r="C161" s="13"/>
    </row>
    <row r="162" spans="1:3" x14ac:dyDescent="0.25">
      <c r="A162" s="6" t="s">
        <v>313</v>
      </c>
      <c r="B162" s="13">
        <v>1526</v>
      </c>
      <c r="C162" s="13">
        <v>1.36</v>
      </c>
    </row>
    <row r="163" spans="1:3" x14ac:dyDescent="0.25">
      <c r="A163" s="6" t="s">
        <v>254</v>
      </c>
      <c r="B163" s="13">
        <v>1112</v>
      </c>
      <c r="C163" s="13">
        <v>1.7</v>
      </c>
    </row>
    <row r="164" spans="1:3" x14ac:dyDescent="0.25">
      <c r="A164" s="6" t="s">
        <v>453</v>
      </c>
      <c r="B164" s="13">
        <v>2181</v>
      </c>
      <c r="C164" s="13">
        <v>0.1</v>
      </c>
    </row>
    <row r="165" spans="1:3" x14ac:dyDescent="0.25">
      <c r="A165" s="6" t="s">
        <v>451</v>
      </c>
      <c r="B165" s="13">
        <v>1172</v>
      </c>
      <c r="C165" s="13">
        <v>0.16</v>
      </c>
    </row>
    <row r="166" spans="1:3" x14ac:dyDescent="0.25">
      <c r="A166" s="6" t="s">
        <v>212</v>
      </c>
      <c r="B166" s="13">
        <v>2036</v>
      </c>
      <c r="C166" s="13">
        <v>0</v>
      </c>
    </row>
    <row r="167" spans="1:3" x14ac:dyDescent="0.25">
      <c r="A167" s="6" t="s">
        <v>315</v>
      </c>
      <c r="B167" s="13">
        <v>2276</v>
      </c>
      <c r="C167" s="13">
        <v>0.16</v>
      </c>
    </row>
    <row r="168" spans="1:3" x14ac:dyDescent="0.25">
      <c r="A168" s="6" t="s">
        <v>276</v>
      </c>
      <c r="B168" s="13">
        <v>4799</v>
      </c>
      <c r="C168" s="13">
        <v>0.7</v>
      </c>
    </row>
    <row r="169" spans="1:3" x14ac:dyDescent="0.25">
      <c r="A169" s="6" t="s">
        <v>359</v>
      </c>
      <c r="B169" s="13">
        <v>1359</v>
      </c>
      <c r="C169" s="13">
        <v>0.3</v>
      </c>
    </row>
    <row r="170" spans="1:3" x14ac:dyDescent="0.25">
      <c r="A170" s="6" t="s">
        <v>321</v>
      </c>
      <c r="B170" s="13">
        <v>2281</v>
      </c>
      <c r="C170" s="13">
        <v>0.6</v>
      </c>
    </row>
    <row r="171" spans="1:3" x14ac:dyDescent="0.25">
      <c r="A171" s="6" t="s">
        <v>242</v>
      </c>
      <c r="B171" s="13">
        <v>1322</v>
      </c>
      <c r="C171" s="13">
        <v>2.69</v>
      </c>
    </row>
    <row r="172" spans="1:3" x14ac:dyDescent="0.25">
      <c r="A172" s="6" t="s">
        <v>216</v>
      </c>
      <c r="B172" s="13">
        <v>816</v>
      </c>
      <c r="C172" s="13">
        <v>2.02</v>
      </c>
    </row>
    <row r="173" spans="1:3" x14ac:dyDescent="0.25">
      <c r="A173" s="7" t="s">
        <v>433</v>
      </c>
      <c r="B173" s="13">
        <v>838</v>
      </c>
      <c r="C173" s="13">
        <v>1.26</v>
      </c>
    </row>
    <row r="174" spans="1:3" x14ac:dyDescent="0.25">
      <c r="A174" s="6" t="s">
        <v>437</v>
      </c>
      <c r="B174" s="13">
        <v>815</v>
      </c>
      <c r="C174" s="13">
        <v>1.7</v>
      </c>
    </row>
    <row r="175" spans="1:3" x14ac:dyDescent="0.25">
      <c r="A175" s="6" t="s">
        <v>475</v>
      </c>
      <c r="B175" s="13">
        <v>1165</v>
      </c>
      <c r="C175" s="13">
        <v>0.02</v>
      </c>
    </row>
    <row r="176" spans="1:3" x14ac:dyDescent="0.25">
      <c r="A176" s="6" t="s">
        <v>347</v>
      </c>
      <c r="B176" s="13">
        <v>743</v>
      </c>
      <c r="C176" s="13">
        <v>0.1</v>
      </c>
    </row>
    <row r="177" spans="1:3" x14ac:dyDescent="0.25">
      <c r="A177" s="6" t="s">
        <v>461</v>
      </c>
      <c r="B177" s="13">
        <v>1957</v>
      </c>
      <c r="C177" s="13">
        <v>0.26</v>
      </c>
    </row>
    <row r="178" spans="1:3" x14ac:dyDescent="0.25">
      <c r="A178" s="6" t="s">
        <v>544</v>
      </c>
      <c r="B178" s="13">
        <v>11089</v>
      </c>
      <c r="C178" s="13">
        <v>4.2</v>
      </c>
    </row>
    <row r="179" spans="1:3" x14ac:dyDescent="0.25">
      <c r="A179" s="6" t="s">
        <v>385</v>
      </c>
      <c r="B179" s="13">
        <v>428</v>
      </c>
      <c r="C179" s="13">
        <v>1.7</v>
      </c>
    </row>
    <row r="180" spans="1:3" x14ac:dyDescent="0.25">
      <c r="A180" s="6" t="s">
        <v>515</v>
      </c>
      <c r="B180" s="13">
        <v>937</v>
      </c>
      <c r="C180" s="13">
        <v>0.69</v>
      </c>
    </row>
    <row r="181" spans="1:3" x14ac:dyDescent="0.25">
      <c r="A181" s="9" t="s">
        <v>545</v>
      </c>
      <c r="B181" s="13"/>
      <c r="C181" s="13"/>
    </row>
    <row r="182" spans="1:3" x14ac:dyDescent="0.25">
      <c r="A182" s="9" t="s">
        <v>196</v>
      </c>
      <c r="B182" s="13">
        <v>18757</v>
      </c>
      <c r="C182" s="13">
        <v>0</v>
      </c>
    </row>
    <row r="183" spans="1:3" x14ac:dyDescent="0.25">
      <c r="A183" s="10" t="s">
        <v>427</v>
      </c>
      <c r="B183" s="13">
        <v>1077</v>
      </c>
      <c r="C183" s="13">
        <v>0</v>
      </c>
    </row>
    <row r="184" spans="1:3" x14ac:dyDescent="0.25">
      <c r="A184" s="11" t="s">
        <v>489</v>
      </c>
      <c r="B184" s="13">
        <v>3486</v>
      </c>
      <c r="C184" s="13">
        <v>0.26</v>
      </c>
    </row>
    <row r="185" spans="1:3" x14ac:dyDescent="0.25">
      <c r="A185" s="11" t="s">
        <v>291</v>
      </c>
      <c r="B185" s="13">
        <v>62</v>
      </c>
      <c r="C185" s="13">
        <v>1.68</v>
      </c>
    </row>
    <row r="186" spans="1:3" x14ac:dyDescent="0.25">
      <c r="A186" s="11" t="s">
        <v>546</v>
      </c>
      <c r="B186" s="13">
        <v>1917</v>
      </c>
      <c r="C186" s="13">
        <v>1.23</v>
      </c>
    </row>
    <row r="187" spans="1:3" x14ac:dyDescent="0.25">
      <c r="A187" s="11" t="s">
        <v>547</v>
      </c>
      <c r="B187" s="13"/>
      <c r="C187" s="13"/>
    </row>
    <row r="188" spans="1:3" x14ac:dyDescent="0.25">
      <c r="A188" s="7" t="e">
        <v>#N/A</v>
      </c>
      <c r="B188" s="13"/>
      <c r="C188" s="13"/>
    </row>
    <row r="189" spans="1:3" x14ac:dyDescent="0.25">
      <c r="A189" s="10"/>
      <c r="B189" s="13"/>
      <c r="C189" s="13"/>
    </row>
    <row r="190" spans="1:3" x14ac:dyDescent="0.25">
      <c r="A190" s="12"/>
      <c r="B190" s="16"/>
      <c r="C190" s="16"/>
    </row>
    <row r="191" spans="1:3" x14ac:dyDescent="0.25">
      <c r="A191" s="12"/>
      <c r="B191" s="16"/>
      <c r="C191" s="1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2"/>
  <sheetViews>
    <sheetView tabSelected="1" topLeftCell="A47" workbookViewId="0">
      <selection activeCell="G59" sqref="G59"/>
    </sheetView>
  </sheetViews>
  <sheetFormatPr defaultRowHeight="15" x14ac:dyDescent="0.25"/>
  <cols>
    <col min="1" max="1" width="4.28515625" style="18" bestFit="1" customWidth="1"/>
    <col min="2" max="2" width="4.7109375" style="18" customWidth="1"/>
    <col min="3" max="3" width="9.85546875" style="18" bestFit="1" customWidth="1"/>
    <col min="4" max="4" width="5.140625" style="19" customWidth="1"/>
    <col min="5" max="5" width="4.140625" style="19" customWidth="1"/>
    <col min="6" max="7" width="7.5703125" style="18" bestFit="1" customWidth="1"/>
    <col min="8" max="8" width="5.85546875" style="18" bestFit="1" customWidth="1"/>
    <col min="9" max="9" width="7.140625" style="18" bestFit="1" customWidth="1"/>
    <col min="10" max="10" width="7.5703125" style="19" bestFit="1" customWidth="1"/>
    <col min="11" max="11" width="6" style="19" customWidth="1"/>
    <col min="12" max="12" width="8.28515625" style="19" bestFit="1" customWidth="1"/>
    <col min="13" max="14" width="7.140625" style="19" bestFit="1" customWidth="1"/>
    <col min="15" max="15" width="9.140625" style="19"/>
    <col min="16" max="16384" width="9.140625" style="18"/>
  </cols>
  <sheetData>
    <row r="1" spans="1:15" x14ac:dyDescent="0.25">
      <c r="A1" s="7" t="s">
        <v>552</v>
      </c>
      <c r="B1" s="7" t="s">
        <v>553</v>
      </c>
      <c r="C1" s="7" t="s">
        <v>537</v>
      </c>
      <c r="D1" s="17" t="s">
        <v>554</v>
      </c>
      <c r="E1" s="21" t="s">
        <v>569</v>
      </c>
      <c r="F1" s="7" t="s">
        <v>555</v>
      </c>
      <c r="G1" s="7" t="s">
        <v>556</v>
      </c>
      <c r="H1" s="7" t="s">
        <v>536</v>
      </c>
      <c r="I1" s="7" t="s">
        <v>557</v>
      </c>
      <c r="J1" s="17" t="s">
        <v>558</v>
      </c>
      <c r="K1" s="17" t="s">
        <v>559</v>
      </c>
      <c r="L1" s="17" t="s">
        <v>560</v>
      </c>
      <c r="M1" s="17" t="s">
        <v>184</v>
      </c>
      <c r="N1" s="17" t="s">
        <v>561</v>
      </c>
      <c r="O1" s="17" t="s">
        <v>562</v>
      </c>
    </row>
    <row r="2" spans="1:15" x14ac:dyDescent="0.25">
      <c r="A2" s="7">
        <v>1</v>
      </c>
      <c r="B2" s="7" t="s">
        <v>563</v>
      </c>
      <c r="C2" s="7" t="s">
        <v>411</v>
      </c>
      <c r="D2" s="17">
        <v>2</v>
      </c>
      <c r="E2" s="17">
        <v>5</v>
      </c>
      <c r="F2" s="7">
        <v>1193</v>
      </c>
      <c r="G2" s="7">
        <f>VLOOKUP(C2,Sheet4!$B:$G,5,0)</f>
        <v>1266</v>
      </c>
      <c r="H2" s="7">
        <f>VLOOKUP(C2,Sheet4!$B:$G,6,0)</f>
        <v>0.02</v>
      </c>
      <c r="I2" s="7">
        <f t="shared" ref="I2:I65" si="0">G2-F2</f>
        <v>73</v>
      </c>
      <c r="J2" s="17">
        <f t="shared" ref="J2:J33" si="1">D2*200</f>
        <v>400</v>
      </c>
      <c r="K2" s="17">
        <f t="shared" ref="K2:K33" si="2">IF(H2&gt;D2,((ROUND((H2-D2)*4,0)/4))*2*200,0)</f>
        <v>0</v>
      </c>
      <c r="L2" s="17">
        <f>I2*11.5</f>
        <v>839.5</v>
      </c>
      <c r="M2" s="17">
        <f>I2*1.05</f>
        <v>76.650000000000006</v>
      </c>
      <c r="N2" s="17">
        <f>L2*9%</f>
        <v>75.554999999999993</v>
      </c>
      <c r="O2" s="17">
        <f t="shared" ref="O2:O65" si="3">J2+K2+L2+M2+N2</f>
        <v>1391.7050000000002</v>
      </c>
    </row>
    <row r="3" spans="1:15" x14ac:dyDescent="0.25">
      <c r="A3" s="7">
        <v>2</v>
      </c>
      <c r="B3" s="7" t="s">
        <v>563</v>
      </c>
      <c r="C3" s="7" t="s">
        <v>421</v>
      </c>
      <c r="D3" s="17">
        <v>2</v>
      </c>
      <c r="E3" s="17">
        <v>5</v>
      </c>
      <c r="F3" s="7">
        <v>3715</v>
      </c>
      <c r="G3" s="7">
        <f>VLOOKUP(C3,Sheet4!$B:$G,5,0)</f>
        <v>4250</v>
      </c>
      <c r="H3" s="7">
        <f>VLOOKUP(C3,Sheet4!$B:$G,6,0)</f>
        <v>0.86</v>
      </c>
      <c r="I3" s="7">
        <f t="shared" si="0"/>
        <v>535</v>
      </c>
      <c r="J3" s="17">
        <f t="shared" si="1"/>
        <v>400</v>
      </c>
      <c r="K3" s="17">
        <f t="shared" si="2"/>
        <v>0</v>
      </c>
      <c r="L3" s="17">
        <f t="shared" ref="L3:L66" si="4">I3*11.5</f>
        <v>6152.5</v>
      </c>
      <c r="M3" s="17">
        <f t="shared" ref="M3:M66" si="5">I3*1.05</f>
        <v>561.75</v>
      </c>
      <c r="N3" s="17">
        <f t="shared" ref="N3:N66" si="6">L3*9%</f>
        <v>553.72500000000002</v>
      </c>
      <c r="O3" s="17">
        <f t="shared" si="3"/>
        <v>7667.9750000000004</v>
      </c>
    </row>
    <row r="4" spans="1:15" x14ac:dyDescent="0.25">
      <c r="A4" s="7">
        <v>3</v>
      </c>
      <c r="B4" s="7" t="s">
        <v>563</v>
      </c>
      <c r="C4" s="7" t="s">
        <v>369</v>
      </c>
      <c r="D4" s="17">
        <v>1</v>
      </c>
      <c r="E4" s="17">
        <v>5</v>
      </c>
      <c r="F4" s="7">
        <v>4243</v>
      </c>
      <c r="G4" s="7">
        <f>VLOOKUP(C4,Sheet4!$B:$G,5,0)</f>
        <v>4338</v>
      </c>
      <c r="H4" s="7">
        <f>VLOOKUP(C4,Sheet4!$B:$G,6,0)</f>
        <v>0.5</v>
      </c>
      <c r="I4" s="7">
        <f t="shared" si="0"/>
        <v>95</v>
      </c>
      <c r="J4" s="17">
        <f t="shared" si="1"/>
        <v>200</v>
      </c>
      <c r="K4" s="17">
        <f t="shared" si="2"/>
        <v>0</v>
      </c>
      <c r="L4" s="17">
        <f t="shared" si="4"/>
        <v>1092.5</v>
      </c>
      <c r="M4" s="17">
        <f t="shared" si="5"/>
        <v>99.75</v>
      </c>
      <c r="N4" s="17">
        <f t="shared" si="6"/>
        <v>98.325000000000003</v>
      </c>
      <c r="O4" s="17">
        <f t="shared" si="3"/>
        <v>1490.575</v>
      </c>
    </row>
    <row r="5" spans="1:15" x14ac:dyDescent="0.25">
      <c r="A5" s="7">
        <v>4</v>
      </c>
      <c r="B5" s="7" t="s">
        <v>563</v>
      </c>
      <c r="C5" s="7" t="s">
        <v>371</v>
      </c>
      <c r="D5" s="17">
        <v>3</v>
      </c>
      <c r="E5" s="17">
        <v>5</v>
      </c>
      <c r="F5" s="7">
        <v>2458</v>
      </c>
      <c r="G5" s="7">
        <f>VLOOKUP(C5,Sheet4!$B:$G,5,0)</f>
        <v>2656</v>
      </c>
      <c r="H5" s="7">
        <f>VLOOKUP(C5,Sheet4!$B:$G,6,0)</f>
        <v>1.1000000000000001</v>
      </c>
      <c r="I5" s="7">
        <f t="shared" si="0"/>
        <v>198</v>
      </c>
      <c r="J5" s="17">
        <f t="shared" si="1"/>
        <v>600</v>
      </c>
      <c r="K5" s="17">
        <f t="shared" si="2"/>
        <v>0</v>
      </c>
      <c r="L5" s="17">
        <f t="shared" si="4"/>
        <v>2277</v>
      </c>
      <c r="M5" s="17">
        <f t="shared" si="5"/>
        <v>207.9</v>
      </c>
      <c r="N5" s="17">
        <f t="shared" si="6"/>
        <v>204.92999999999998</v>
      </c>
      <c r="O5" s="17">
        <f t="shared" si="3"/>
        <v>3289.83</v>
      </c>
    </row>
    <row r="6" spans="1:15" x14ac:dyDescent="0.25">
      <c r="A6" s="7">
        <v>5</v>
      </c>
      <c r="B6" s="7" t="s">
        <v>563</v>
      </c>
      <c r="C6" s="7" t="s">
        <v>405</v>
      </c>
      <c r="D6" s="17">
        <v>2</v>
      </c>
      <c r="E6" s="17">
        <v>5</v>
      </c>
      <c r="F6" s="7">
        <v>780</v>
      </c>
      <c r="G6" s="7">
        <f>VLOOKUP(C6,Sheet4!$B:$G,5,0)</f>
        <v>850</v>
      </c>
      <c r="H6" s="7">
        <f>VLOOKUP(C6,Sheet4!$B:$G,6,0)</f>
        <v>0.3</v>
      </c>
      <c r="I6" s="7">
        <f t="shared" si="0"/>
        <v>70</v>
      </c>
      <c r="J6" s="17">
        <f t="shared" si="1"/>
        <v>400</v>
      </c>
      <c r="K6" s="17">
        <f t="shared" si="2"/>
        <v>0</v>
      </c>
      <c r="L6" s="17">
        <f t="shared" si="4"/>
        <v>805</v>
      </c>
      <c r="M6" s="17">
        <f t="shared" si="5"/>
        <v>73.5</v>
      </c>
      <c r="N6" s="17">
        <f t="shared" si="6"/>
        <v>72.45</v>
      </c>
      <c r="O6" s="17">
        <f t="shared" si="3"/>
        <v>1350.95</v>
      </c>
    </row>
    <row r="7" spans="1:15" x14ac:dyDescent="0.25">
      <c r="A7" s="7">
        <v>6</v>
      </c>
      <c r="B7" s="7" t="s">
        <v>563</v>
      </c>
      <c r="C7" s="7" t="s">
        <v>415</v>
      </c>
      <c r="D7" s="17">
        <v>2</v>
      </c>
      <c r="E7" s="17">
        <v>5</v>
      </c>
      <c r="F7" s="7">
        <v>3453</v>
      </c>
      <c r="G7" s="7">
        <f>VLOOKUP(C7,Sheet4!$B:$G,5,0)</f>
        <v>3554</v>
      </c>
      <c r="H7" s="7">
        <f>VLOOKUP(C7,Sheet4!$B:$G,6,0)</f>
        <v>1.2</v>
      </c>
      <c r="I7" s="7">
        <f t="shared" si="0"/>
        <v>101</v>
      </c>
      <c r="J7" s="17">
        <f t="shared" si="1"/>
        <v>400</v>
      </c>
      <c r="K7" s="17">
        <f t="shared" si="2"/>
        <v>0</v>
      </c>
      <c r="L7" s="17">
        <f t="shared" si="4"/>
        <v>1161.5</v>
      </c>
      <c r="M7" s="17">
        <f t="shared" si="5"/>
        <v>106.05000000000001</v>
      </c>
      <c r="N7" s="17">
        <f t="shared" si="6"/>
        <v>104.535</v>
      </c>
      <c r="O7" s="17">
        <f t="shared" si="3"/>
        <v>1772.085</v>
      </c>
    </row>
    <row r="8" spans="1:15" x14ac:dyDescent="0.25">
      <c r="A8" s="7">
        <v>7</v>
      </c>
      <c r="B8" s="7" t="s">
        <v>563</v>
      </c>
      <c r="C8" s="7" t="s">
        <v>538</v>
      </c>
      <c r="D8" s="17">
        <v>3</v>
      </c>
      <c r="E8" s="17">
        <v>0</v>
      </c>
      <c r="F8" s="7">
        <v>653</v>
      </c>
      <c r="G8" s="7">
        <v>800</v>
      </c>
      <c r="H8" s="7">
        <v>2.56</v>
      </c>
      <c r="I8" s="7">
        <f t="shared" si="0"/>
        <v>147</v>
      </c>
      <c r="J8" s="17">
        <f t="shared" si="1"/>
        <v>600</v>
      </c>
      <c r="K8" s="17">
        <f t="shared" si="2"/>
        <v>0</v>
      </c>
      <c r="L8" s="17">
        <f t="shared" si="4"/>
        <v>1690.5</v>
      </c>
      <c r="M8" s="17">
        <f t="shared" si="5"/>
        <v>154.35</v>
      </c>
      <c r="N8" s="17">
        <f t="shared" si="6"/>
        <v>152.14499999999998</v>
      </c>
      <c r="O8" s="17">
        <f t="shared" si="3"/>
        <v>2596.9949999999999</v>
      </c>
    </row>
    <row r="9" spans="1:15" x14ac:dyDescent="0.25">
      <c r="A9" s="7">
        <v>8</v>
      </c>
      <c r="B9" s="7" t="s">
        <v>563</v>
      </c>
      <c r="C9" s="7" t="s">
        <v>351</v>
      </c>
      <c r="D9" s="17">
        <v>2</v>
      </c>
      <c r="E9" s="17">
        <v>5</v>
      </c>
      <c r="F9" s="7">
        <v>4156</v>
      </c>
      <c r="G9" s="7">
        <f>VLOOKUP(C9,Sheet4!$B:$G,5,0)</f>
        <v>4353</v>
      </c>
      <c r="H9" s="7">
        <f>VLOOKUP(C9,Sheet4!$B:$G,6,0)</f>
        <v>0</v>
      </c>
      <c r="I9" s="7">
        <f t="shared" si="0"/>
        <v>197</v>
      </c>
      <c r="J9" s="17">
        <f t="shared" si="1"/>
        <v>400</v>
      </c>
      <c r="K9" s="17">
        <f t="shared" si="2"/>
        <v>0</v>
      </c>
      <c r="L9" s="17">
        <f t="shared" si="4"/>
        <v>2265.5</v>
      </c>
      <c r="M9" s="17">
        <f t="shared" si="5"/>
        <v>206.85000000000002</v>
      </c>
      <c r="N9" s="17">
        <f t="shared" si="6"/>
        <v>203.89499999999998</v>
      </c>
      <c r="O9" s="17">
        <f t="shared" si="3"/>
        <v>3076.2449999999999</v>
      </c>
    </row>
    <row r="10" spans="1:15" x14ac:dyDescent="0.25">
      <c r="A10" s="7">
        <v>9</v>
      </c>
      <c r="B10" s="7" t="s">
        <v>563</v>
      </c>
      <c r="C10" s="7" t="s">
        <v>365</v>
      </c>
      <c r="D10" s="17">
        <v>3</v>
      </c>
      <c r="E10" s="17">
        <v>5</v>
      </c>
      <c r="F10" s="7">
        <v>2905</v>
      </c>
      <c r="G10" s="7">
        <f>VLOOKUP(C10,Sheet4!$B:$G,5,0)</f>
        <v>3000</v>
      </c>
      <c r="H10" s="7">
        <f>VLOOKUP(C10,Sheet4!$B:$G,6,0)</f>
        <v>1.2</v>
      </c>
      <c r="I10" s="7">
        <f t="shared" si="0"/>
        <v>95</v>
      </c>
      <c r="J10" s="17">
        <f t="shared" si="1"/>
        <v>600</v>
      </c>
      <c r="K10" s="17">
        <f t="shared" si="2"/>
        <v>0</v>
      </c>
      <c r="L10" s="17">
        <f t="shared" si="4"/>
        <v>1092.5</v>
      </c>
      <c r="M10" s="17">
        <f t="shared" si="5"/>
        <v>99.75</v>
      </c>
      <c r="N10" s="17">
        <f t="shared" si="6"/>
        <v>98.325000000000003</v>
      </c>
      <c r="O10" s="17">
        <f t="shared" si="3"/>
        <v>1890.575</v>
      </c>
    </row>
    <row r="11" spans="1:15" x14ac:dyDescent="0.25">
      <c r="A11" s="7">
        <v>10</v>
      </c>
      <c r="B11" s="7" t="s">
        <v>563</v>
      </c>
      <c r="C11" s="7" t="s">
        <v>449</v>
      </c>
      <c r="D11" s="17">
        <v>2</v>
      </c>
      <c r="E11" s="17">
        <v>6</v>
      </c>
      <c r="F11" s="7">
        <v>682</v>
      </c>
      <c r="G11" s="7">
        <f>VLOOKUP(C11,Sheet4!$B:$G,5,0)</f>
        <v>690</v>
      </c>
      <c r="H11" s="7">
        <f>VLOOKUP(C11,Sheet4!$B:$G,6,0)</f>
        <v>0</v>
      </c>
      <c r="I11" s="7">
        <f t="shared" si="0"/>
        <v>8</v>
      </c>
      <c r="J11" s="17">
        <f t="shared" si="1"/>
        <v>400</v>
      </c>
      <c r="K11" s="17">
        <f t="shared" si="2"/>
        <v>0</v>
      </c>
      <c r="L11" s="17">
        <f t="shared" si="4"/>
        <v>92</v>
      </c>
      <c r="M11" s="17">
        <f t="shared" si="5"/>
        <v>8.4</v>
      </c>
      <c r="N11" s="17">
        <f t="shared" si="6"/>
        <v>8.2799999999999994</v>
      </c>
      <c r="O11" s="17">
        <f t="shared" si="3"/>
        <v>508.67999999999995</v>
      </c>
    </row>
    <row r="12" spans="1:15" x14ac:dyDescent="0.25">
      <c r="A12" s="7">
        <v>11</v>
      </c>
      <c r="B12" s="7" t="s">
        <v>563</v>
      </c>
      <c r="C12" s="6" t="s">
        <v>447</v>
      </c>
      <c r="D12" s="17">
        <v>1</v>
      </c>
      <c r="E12" s="17">
        <v>5</v>
      </c>
      <c r="F12" s="7">
        <v>489</v>
      </c>
      <c r="G12" s="7">
        <f>VLOOKUP(C12,Sheet4!$B:$G,5,0)</f>
        <v>503</v>
      </c>
      <c r="H12" s="7">
        <f>VLOOKUP(C12,Sheet4!$B:$G,6,0)</f>
        <v>0.13</v>
      </c>
      <c r="I12" s="7">
        <f t="shared" si="0"/>
        <v>14</v>
      </c>
      <c r="J12" s="17">
        <f t="shared" si="1"/>
        <v>200</v>
      </c>
      <c r="K12" s="17">
        <f t="shared" si="2"/>
        <v>0</v>
      </c>
      <c r="L12" s="17">
        <f t="shared" si="4"/>
        <v>161</v>
      </c>
      <c r="M12" s="17">
        <f t="shared" si="5"/>
        <v>14.700000000000001</v>
      </c>
      <c r="N12" s="17">
        <f t="shared" si="6"/>
        <v>14.49</v>
      </c>
      <c r="O12" s="17">
        <f t="shared" si="3"/>
        <v>390.19</v>
      </c>
    </row>
    <row r="13" spans="1:15" x14ac:dyDescent="0.25">
      <c r="A13" s="7">
        <v>12</v>
      </c>
      <c r="B13" s="7" t="s">
        <v>563</v>
      </c>
      <c r="C13" s="7" t="s">
        <v>393</v>
      </c>
      <c r="D13" s="17">
        <v>2</v>
      </c>
      <c r="E13" s="17">
        <v>5</v>
      </c>
      <c r="F13" s="7">
        <v>2065</v>
      </c>
      <c r="G13" s="7">
        <f>VLOOKUP(C13,Sheet4!$B:$G,5,0)</f>
        <v>2688</v>
      </c>
      <c r="H13" s="7">
        <f>VLOOKUP(C13,Sheet4!$B:$G,6,0)</f>
        <v>0.12</v>
      </c>
      <c r="I13" s="7">
        <f t="shared" si="0"/>
        <v>623</v>
      </c>
      <c r="J13" s="17">
        <f t="shared" si="1"/>
        <v>400</v>
      </c>
      <c r="K13" s="17">
        <f t="shared" si="2"/>
        <v>0</v>
      </c>
      <c r="L13" s="17">
        <f t="shared" si="4"/>
        <v>7164.5</v>
      </c>
      <c r="M13" s="17">
        <f t="shared" si="5"/>
        <v>654.15</v>
      </c>
      <c r="N13" s="17">
        <f t="shared" si="6"/>
        <v>644.80499999999995</v>
      </c>
      <c r="O13" s="17">
        <f t="shared" si="3"/>
        <v>8863.4549999999999</v>
      </c>
    </row>
    <row r="14" spans="1:15" x14ac:dyDescent="0.25">
      <c r="A14" s="7">
        <v>13</v>
      </c>
      <c r="B14" s="7" t="s">
        <v>563</v>
      </c>
      <c r="C14" s="7" t="s">
        <v>383</v>
      </c>
      <c r="D14" s="17">
        <v>1</v>
      </c>
      <c r="E14" s="17">
        <v>5</v>
      </c>
      <c r="F14" s="7">
        <v>2182</v>
      </c>
      <c r="G14" s="7">
        <f>VLOOKUP(C14,Sheet4!$B:$G,5,0)</f>
        <v>2309</v>
      </c>
      <c r="H14" s="7">
        <f>VLOOKUP(C14,Sheet4!$B:$G,6,0)</f>
        <v>1.2</v>
      </c>
      <c r="I14" s="7">
        <f t="shared" si="0"/>
        <v>127</v>
      </c>
      <c r="J14" s="17">
        <f t="shared" si="1"/>
        <v>200</v>
      </c>
      <c r="K14" s="17">
        <f t="shared" si="2"/>
        <v>100</v>
      </c>
      <c r="L14" s="17">
        <f t="shared" si="4"/>
        <v>1460.5</v>
      </c>
      <c r="M14" s="17">
        <f t="shared" si="5"/>
        <v>133.35</v>
      </c>
      <c r="N14" s="17">
        <f t="shared" si="6"/>
        <v>131.44499999999999</v>
      </c>
      <c r="O14" s="17">
        <f t="shared" si="3"/>
        <v>2025.2949999999998</v>
      </c>
    </row>
    <row r="15" spans="1:15" x14ac:dyDescent="0.25">
      <c r="A15" s="7">
        <v>14</v>
      </c>
      <c r="B15" s="7" t="s">
        <v>563</v>
      </c>
      <c r="C15" s="7" t="s">
        <v>435</v>
      </c>
      <c r="D15" s="17">
        <v>17</v>
      </c>
      <c r="E15" s="17">
        <v>5</v>
      </c>
      <c r="F15" s="7">
        <v>89776</v>
      </c>
      <c r="G15" s="7">
        <f>VLOOKUP(C15,Sheet4!$B:$G,5,0)</f>
        <v>89821</v>
      </c>
      <c r="H15" s="7">
        <f>VLOOKUP(C15,Sheet4!$B:$G,6,0)</f>
        <v>0.63</v>
      </c>
      <c r="I15" s="7">
        <f t="shared" si="0"/>
        <v>45</v>
      </c>
      <c r="J15" s="17">
        <f t="shared" si="1"/>
        <v>3400</v>
      </c>
      <c r="K15" s="17">
        <f t="shared" si="2"/>
        <v>0</v>
      </c>
      <c r="L15" s="17">
        <f t="shared" si="4"/>
        <v>517.5</v>
      </c>
      <c r="M15" s="17">
        <f t="shared" si="5"/>
        <v>47.25</v>
      </c>
      <c r="N15" s="17">
        <f t="shared" si="6"/>
        <v>46.574999999999996</v>
      </c>
      <c r="O15" s="17">
        <f t="shared" si="3"/>
        <v>4011.3249999999998</v>
      </c>
    </row>
    <row r="16" spans="1:15" x14ac:dyDescent="0.25">
      <c r="A16" s="7">
        <v>15</v>
      </c>
      <c r="B16" s="7" t="s">
        <v>563</v>
      </c>
      <c r="C16" s="7" t="s">
        <v>355</v>
      </c>
      <c r="D16" s="17">
        <v>2</v>
      </c>
      <c r="E16" s="17">
        <v>5</v>
      </c>
      <c r="F16" s="7">
        <v>4999</v>
      </c>
      <c r="G16" s="7">
        <f>VLOOKUP(C16,Sheet4!$B:$G,5,0)</f>
        <v>5200</v>
      </c>
      <c r="H16" s="7">
        <f>VLOOKUP(C16,Sheet4!$B:$G,6,0)</f>
        <v>1.2</v>
      </c>
      <c r="I16" s="7">
        <f t="shared" si="0"/>
        <v>201</v>
      </c>
      <c r="J16" s="17">
        <f t="shared" si="1"/>
        <v>400</v>
      </c>
      <c r="K16" s="17">
        <f t="shared" si="2"/>
        <v>0</v>
      </c>
      <c r="L16" s="17">
        <f t="shared" si="4"/>
        <v>2311.5</v>
      </c>
      <c r="M16" s="17">
        <f t="shared" si="5"/>
        <v>211.05</v>
      </c>
      <c r="N16" s="17">
        <f t="shared" si="6"/>
        <v>208.035</v>
      </c>
      <c r="O16" s="17">
        <f t="shared" si="3"/>
        <v>3130.585</v>
      </c>
    </row>
    <row r="17" spans="1:15" x14ac:dyDescent="0.25">
      <c r="A17" s="7">
        <v>16</v>
      </c>
      <c r="B17" s="7" t="s">
        <v>563</v>
      </c>
      <c r="C17" s="7" t="s">
        <v>337</v>
      </c>
      <c r="D17" s="17">
        <v>1</v>
      </c>
      <c r="E17" s="17">
        <v>4</v>
      </c>
      <c r="F17" s="7">
        <v>1071</v>
      </c>
      <c r="G17" s="7">
        <f>VLOOKUP(C17,Sheet4!$B:$G,5,0)</f>
        <v>1100</v>
      </c>
      <c r="H17" s="7">
        <f>VLOOKUP(C17,Sheet4!$B:$G,6,0)</f>
        <v>0</v>
      </c>
      <c r="I17" s="7">
        <f t="shared" si="0"/>
        <v>29</v>
      </c>
      <c r="J17" s="17">
        <f t="shared" si="1"/>
        <v>200</v>
      </c>
      <c r="K17" s="17">
        <f t="shared" si="2"/>
        <v>0</v>
      </c>
      <c r="L17" s="17">
        <f t="shared" si="4"/>
        <v>333.5</v>
      </c>
      <c r="M17" s="17">
        <f t="shared" si="5"/>
        <v>30.450000000000003</v>
      </c>
      <c r="N17" s="17">
        <f t="shared" si="6"/>
        <v>30.015000000000001</v>
      </c>
      <c r="O17" s="17">
        <f t="shared" si="3"/>
        <v>593.96500000000003</v>
      </c>
    </row>
    <row r="18" spans="1:15" x14ac:dyDescent="0.25">
      <c r="A18" s="7">
        <v>17</v>
      </c>
      <c r="B18" s="7" t="s">
        <v>563</v>
      </c>
      <c r="C18" s="7" t="s">
        <v>208</v>
      </c>
      <c r="D18" s="17">
        <v>2</v>
      </c>
      <c r="E18" s="17">
        <v>4</v>
      </c>
      <c r="F18" s="7">
        <v>3741</v>
      </c>
      <c r="G18" s="7">
        <f>VLOOKUP(C18,Sheet4!$B:$G,5,0)</f>
        <v>3842</v>
      </c>
      <c r="H18" s="7">
        <f>VLOOKUP(C18,Sheet4!$B:$G,6,0)</f>
        <v>0.8</v>
      </c>
      <c r="I18" s="7">
        <f t="shared" si="0"/>
        <v>101</v>
      </c>
      <c r="J18" s="17">
        <f t="shared" si="1"/>
        <v>400</v>
      </c>
      <c r="K18" s="17">
        <f t="shared" si="2"/>
        <v>0</v>
      </c>
      <c r="L18" s="17">
        <f t="shared" si="4"/>
        <v>1161.5</v>
      </c>
      <c r="M18" s="17">
        <f t="shared" si="5"/>
        <v>106.05000000000001</v>
      </c>
      <c r="N18" s="17">
        <f t="shared" si="6"/>
        <v>104.535</v>
      </c>
      <c r="O18" s="17">
        <f t="shared" si="3"/>
        <v>1772.085</v>
      </c>
    </row>
    <row r="19" spans="1:15" x14ac:dyDescent="0.25">
      <c r="A19" s="7">
        <v>18</v>
      </c>
      <c r="B19" s="7" t="s">
        <v>563</v>
      </c>
      <c r="C19" s="7" t="s">
        <v>521</v>
      </c>
      <c r="D19" s="17">
        <v>2</v>
      </c>
      <c r="E19" s="17">
        <v>6</v>
      </c>
      <c r="F19" s="7">
        <v>5524</v>
      </c>
      <c r="G19" s="7">
        <f>VLOOKUP(C19,Sheet4!$B:$G,5,0)</f>
        <v>5724</v>
      </c>
      <c r="H19" s="7">
        <f>VLOOKUP(C19,Sheet4!$B:$G,6,0)</f>
        <v>1.2</v>
      </c>
      <c r="I19" s="7">
        <f t="shared" si="0"/>
        <v>200</v>
      </c>
      <c r="J19" s="17">
        <f t="shared" si="1"/>
        <v>400</v>
      </c>
      <c r="K19" s="17">
        <f t="shared" si="2"/>
        <v>0</v>
      </c>
      <c r="L19" s="17">
        <f t="shared" si="4"/>
        <v>2300</v>
      </c>
      <c r="M19" s="17">
        <f t="shared" si="5"/>
        <v>210</v>
      </c>
      <c r="N19" s="17">
        <f t="shared" si="6"/>
        <v>207</v>
      </c>
      <c r="O19" s="17">
        <f t="shared" si="3"/>
        <v>3117</v>
      </c>
    </row>
    <row r="20" spans="1:15" x14ac:dyDescent="0.25">
      <c r="A20" s="7">
        <v>19</v>
      </c>
      <c r="B20" s="7" t="s">
        <v>563</v>
      </c>
      <c r="C20" s="7" t="s">
        <v>387</v>
      </c>
      <c r="D20" s="17">
        <v>1</v>
      </c>
      <c r="E20" s="17">
        <v>5</v>
      </c>
      <c r="F20" s="7">
        <v>2580</v>
      </c>
      <c r="G20" s="7">
        <f>VLOOKUP(C20,Sheet4!$B:$G,5,0)</f>
        <v>2643</v>
      </c>
      <c r="H20" s="7">
        <f>VLOOKUP(C20,Sheet4!$B:$G,6,0)</f>
        <v>0.4</v>
      </c>
      <c r="I20" s="7">
        <f t="shared" si="0"/>
        <v>63</v>
      </c>
      <c r="J20" s="17">
        <f t="shared" si="1"/>
        <v>200</v>
      </c>
      <c r="K20" s="17">
        <f t="shared" si="2"/>
        <v>0</v>
      </c>
      <c r="L20" s="17">
        <f t="shared" si="4"/>
        <v>724.5</v>
      </c>
      <c r="M20" s="17">
        <f t="shared" si="5"/>
        <v>66.150000000000006</v>
      </c>
      <c r="N20" s="17">
        <f t="shared" si="6"/>
        <v>65.204999999999998</v>
      </c>
      <c r="O20" s="17">
        <f t="shared" si="3"/>
        <v>1055.855</v>
      </c>
    </row>
    <row r="21" spans="1:15" x14ac:dyDescent="0.25">
      <c r="A21" s="7">
        <v>20</v>
      </c>
      <c r="B21" s="7" t="s">
        <v>563</v>
      </c>
      <c r="C21" s="7" t="s">
        <v>210</v>
      </c>
      <c r="D21" s="17">
        <v>2</v>
      </c>
      <c r="E21" s="17">
        <v>4</v>
      </c>
      <c r="F21" s="7">
        <v>305</v>
      </c>
      <c r="G21" s="7">
        <f>VLOOKUP(C21,Sheet4!$B:$G,5,0)</f>
        <v>311</v>
      </c>
      <c r="H21" s="7">
        <f>VLOOKUP(C21,Sheet4!$B:$G,6,0)</f>
        <v>0</v>
      </c>
      <c r="I21" s="7">
        <f t="shared" si="0"/>
        <v>6</v>
      </c>
      <c r="J21" s="17">
        <f t="shared" si="1"/>
        <v>400</v>
      </c>
      <c r="K21" s="17">
        <f t="shared" si="2"/>
        <v>0</v>
      </c>
      <c r="L21" s="17">
        <f t="shared" si="4"/>
        <v>69</v>
      </c>
      <c r="M21" s="17">
        <f t="shared" si="5"/>
        <v>6.3000000000000007</v>
      </c>
      <c r="N21" s="17">
        <f t="shared" si="6"/>
        <v>6.21</v>
      </c>
      <c r="O21" s="17">
        <f t="shared" si="3"/>
        <v>481.51</v>
      </c>
    </row>
    <row r="22" spans="1:15" x14ac:dyDescent="0.25">
      <c r="A22" s="7">
        <v>21</v>
      </c>
      <c r="B22" s="7" t="s">
        <v>563</v>
      </c>
      <c r="C22" s="7" t="s">
        <v>417</v>
      </c>
      <c r="D22" s="17">
        <v>3</v>
      </c>
      <c r="E22" s="17">
        <v>5</v>
      </c>
      <c r="F22" s="7">
        <v>4250</v>
      </c>
      <c r="G22" s="7">
        <f>VLOOKUP(C22,Sheet4!$B:$G,5,0)</f>
        <v>4426</v>
      </c>
      <c r="H22" s="7">
        <f>VLOOKUP(C22,Sheet4!$B:$G,6,0)</f>
        <v>0.86</v>
      </c>
      <c r="I22" s="7">
        <f t="shared" si="0"/>
        <v>176</v>
      </c>
      <c r="J22" s="17">
        <f t="shared" si="1"/>
        <v>600</v>
      </c>
      <c r="K22" s="17">
        <f t="shared" si="2"/>
        <v>0</v>
      </c>
      <c r="L22" s="17">
        <f t="shared" si="4"/>
        <v>2024</v>
      </c>
      <c r="M22" s="17">
        <f t="shared" si="5"/>
        <v>184.8</v>
      </c>
      <c r="N22" s="17">
        <f t="shared" si="6"/>
        <v>182.16</v>
      </c>
      <c r="O22" s="17">
        <f t="shared" si="3"/>
        <v>2990.96</v>
      </c>
    </row>
    <row r="23" spans="1:15" x14ac:dyDescent="0.25">
      <c r="A23" s="7">
        <v>22</v>
      </c>
      <c r="B23" s="7" t="s">
        <v>563</v>
      </c>
      <c r="C23" s="7" t="s">
        <v>303</v>
      </c>
      <c r="D23" s="17">
        <v>2</v>
      </c>
      <c r="E23" s="17">
        <v>4</v>
      </c>
      <c r="F23" s="7">
        <v>618</v>
      </c>
      <c r="G23" s="7">
        <f>VLOOKUP(C23,Sheet4!$B:$G,5,0)</f>
        <v>625</v>
      </c>
      <c r="H23" s="7">
        <f>VLOOKUP(C23,Sheet4!$B:$G,6,0)</f>
        <v>1.6</v>
      </c>
      <c r="I23" s="7">
        <f t="shared" si="0"/>
        <v>7</v>
      </c>
      <c r="J23" s="17">
        <f t="shared" si="1"/>
        <v>400</v>
      </c>
      <c r="K23" s="17">
        <f t="shared" si="2"/>
        <v>0</v>
      </c>
      <c r="L23" s="17">
        <f t="shared" si="4"/>
        <v>80.5</v>
      </c>
      <c r="M23" s="17">
        <f t="shared" si="5"/>
        <v>7.3500000000000005</v>
      </c>
      <c r="N23" s="17">
        <f t="shared" si="6"/>
        <v>7.2450000000000001</v>
      </c>
      <c r="O23" s="17">
        <f t="shared" si="3"/>
        <v>495.09500000000003</v>
      </c>
    </row>
    <row r="24" spans="1:15" x14ac:dyDescent="0.25">
      <c r="A24" s="7">
        <v>23</v>
      </c>
      <c r="B24" s="7" t="s">
        <v>563</v>
      </c>
      <c r="C24" s="7" t="s">
        <v>539</v>
      </c>
      <c r="D24" s="17">
        <v>2</v>
      </c>
      <c r="E24" s="17">
        <v>0</v>
      </c>
      <c r="F24" s="7">
        <v>928</v>
      </c>
      <c r="G24" s="7">
        <v>945</v>
      </c>
      <c r="H24" s="7">
        <v>0</v>
      </c>
      <c r="I24" s="7">
        <f t="shared" si="0"/>
        <v>17</v>
      </c>
      <c r="J24" s="17">
        <f t="shared" si="1"/>
        <v>400</v>
      </c>
      <c r="K24" s="17">
        <f t="shared" si="2"/>
        <v>0</v>
      </c>
      <c r="L24" s="17">
        <f t="shared" si="4"/>
        <v>195.5</v>
      </c>
      <c r="M24" s="17">
        <f t="shared" si="5"/>
        <v>17.850000000000001</v>
      </c>
      <c r="N24" s="17">
        <f t="shared" si="6"/>
        <v>17.594999999999999</v>
      </c>
      <c r="O24" s="17">
        <f t="shared" si="3"/>
        <v>630.94500000000005</v>
      </c>
    </row>
    <row r="25" spans="1:15" x14ac:dyDescent="0.25">
      <c r="A25" s="7">
        <v>24</v>
      </c>
      <c r="B25" s="7" t="s">
        <v>563</v>
      </c>
      <c r="C25" s="7" t="s">
        <v>391</v>
      </c>
      <c r="D25" s="17">
        <v>2</v>
      </c>
      <c r="E25" s="17">
        <v>5</v>
      </c>
      <c r="F25" s="7">
        <v>2314</v>
      </c>
      <c r="G25" s="7">
        <f>VLOOKUP(C25,Sheet4!$B:$G,5,0)</f>
        <v>2474</v>
      </c>
      <c r="H25" s="7">
        <f>VLOOKUP(C25,Sheet4!$B:$G,6,0)</f>
        <v>0.98</v>
      </c>
      <c r="I25" s="7">
        <f t="shared" si="0"/>
        <v>160</v>
      </c>
      <c r="J25" s="17">
        <f t="shared" si="1"/>
        <v>400</v>
      </c>
      <c r="K25" s="17">
        <f t="shared" si="2"/>
        <v>0</v>
      </c>
      <c r="L25" s="17">
        <f t="shared" si="4"/>
        <v>1840</v>
      </c>
      <c r="M25" s="17">
        <f t="shared" si="5"/>
        <v>168</v>
      </c>
      <c r="N25" s="17">
        <f t="shared" si="6"/>
        <v>165.6</v>
      </c>
      <c r="O25" s="17">
        <f t="shared" si="3"/>
        <v>2573.6</v>
      </c>
    </row>
    <row r="26" spans="1:15" x14ac:dyDescent="0.25">
      <c r="A26" s="7">
        <v>25</v>
      </c>
      <c r="B26" s="7" t="s">
        <v>563</v>
      </c>
      <c r="C26" s="7" t="s">
        <v>399</v>
      </c>
      <c r="D26" s="17">
        <v>2</v>
      </c>
      <c r="E26" s="17">
        <v>5</v>
      </c>
      <c r="F26" s="7">
        <v>999</v>
      </c>
      <c r="G26" s="7">
        <f>VLOOKUP(C26,Sheet4!$B:$G,5,0)</f>
        <v>1050</v>
      </c>
      <c r="H26" s="7">
        <f>VLOOKUP(C26,Sheet4!$B:$G,6,0)</f>
        <v>2.06</v>
      </c>
      <c r="I26" s="7">
        <f t="shared" si="0"/>
        <v>51</v>
      </c>
      <c r="J26" s="17">
        <f t="shared" si="1"/>
        <v>400</v>
      </c>
      <c r="K26" s="17">
        <f t="shared" si="2"/>
        <v>0</v>
      </c>
      <c r="L26" s="17">
        <f t="shared" si="4"/>
        <v>586.5</v>
      </c>
      <c r="M26" s="17">
        <f t="shared" si="5"/>
        <v>53.550000000000004</v>
      </c>
      <c r="N26" s="17">
        <f t="shared" si="6"/>
        <v>52.784999999999997</v>
      </c>
      <c r="O26" s="17">
        <f t="shared" si="3"/>
        <v>1092.835</v>
      </c>
    </row>
    <row r="27" spans="1:15" x14ac:dyDescent="0.25">
      <c r="A27" s="7">
        <v>26</v>
      </c>
      <c r="B27" s="7" t="s">
        <v>563</v>
      </c>
      <c r="C27" s="7" t="s">
        <v>266</v>
      </c>
      <c r="D27" s="17">
        <v>2</v>
      </c>
      <c r="E27" s="17">
        <v>4</v>
      </c>
      <c r="F27" s="7">
        <v>525</v>
      </c>
      <c r="G27" s="7">
        <f>VLOOKUP(C27,Sheet4!$B:$G,5,0)</f>
        <v>525</v>
      </c>
      <c r="H27" s="7">
        <f>VLOOKUP(C27,Sheet4!$B:$G,6,0)</f>
        <v>0</v>
      </c>
      <c r="I27" s="7">
        <f t="shared" si="0"/>
        <v>0</v>
      </c>
      <c r="J27" s="17">
        <f t="shared" si="1"/>
        <v>400</v>
      </c>
      <c r="K27" s="17">
        <f t="shared" si="2"/>
        <v>0</v>
      </c>
      <c r="L27" s="17">
        <f t="shared" si="4"/>
        <v>0</v>
      </c>
      <c r="M27" s="17">
        <f t="shared" si="5"/>
        <v>0</v>
      </c>
      <c r="N27" s="17">
        <f t="shared" si="6"/>
        <v>0</v>
      </c>
      <c r="O27" s="17">
        <f t="shared" si="3"/>
        <v>400</v>
      </c>
    </row>
    <row r="28" spans="1:15" x14ac:dyDescent="0.25">
      <c r="A28" s="7">
        <v>27</v>
      </c>
      <c r="B28" s="7" t="s">
        <v>563</v>
      </c>
      <c r="C28" s="7" t="s">
        <v>367</v>
      </c>
      <c r="D28" s="17">
        <v>1</v>
      </c>
      <c r="E28" s="17">
        <v>5</v>
      </c>
      <c r="F28" s="7">
        <v>423</v>
      </c>
      <c r="G28" s="7">
        <f>VLOOKUP(C28,Sheet4!$B:$G,5,0)</f>
        <v>442</v>
      </c>
      <c r="H28" s="7">
        <f>VLOOKUP(C28,Sheet4!$B:$G,6,0)</f>
        <v>0.9</v>
      </c>
      <c r="I28" s="7">
        <f t="shared" si="0"/>
        <v>19</v>
      </c>
      <c r="J28" s="17">
        <f t="shared" si="1"/>
        <v>200</v>
      </c>
      <c r="K28" s="17">
        <f t="shared" si="2"/>
        <v>0</v>
      </c>
      <c r="L28" s="17">
        <f t="shared" si="4"/>
        <v>218.5</v>
      </c>
      <c r="M28" s="17">
        <f t="shared" si="5"/>
        <v>19.95</v>
      </c>
      <c r="N28" s="17">
        <f t="shared" si="6"/>
        <v>19.664999999999999</v>
      </c>
      <c r="O28" s="17">
        <f t="shared" si="3"/>
        <v>458.11500000000001</v>
      </c>
    </row>
    <row r="29" spans="1:15" x14ac:dyDescent="0.25">
      <c r="A29" s="7">
        <v>28</v>
      </c>
      <c r="B29" s="7" t="s">
        <v>563</v>
      </c>
      <c r="C29" s="7" t="s">
        <v>190</v>
      </c>
      <c r="D29" s="17">
        <v>2</v>
      </c>
      <c r="E29" s="17">
        <v>4</v>
      </c>
      <c r="F29" s="7">
        <v>690</v>
      </c>
      <c r="G29" s="7">
        <f>VLOOKUP(C29,Sheet4!$B:$G,5,0)</f>
        <v>694</v>
      </c>
      <c r="H29" s="7">
        <f>VLOOKUP(C29,Sheet4!$B:$G,6,0)</f>
        <v>1.8</v>
      </c>
      <c r="I29" s="7">
        <f t="shared" si="0"/>
        <v>4</v>
      </c>
      <c r="J29" s="17">
        <f t="shared" si="1"/>
        <v>400</v>
      </c>
      <c r="K29" s="17">
        <f t="shared" si="2"/>
        <v>0</v>
      </c>
      <c r="L29" s="17">
        <f t="shared" si="4"/>
        <v>46</v>
      </c>
      <c r="M29" s="17">
        <f t="shared" si="5"/>
        <v>4.2</v>
      </c>
      <c r="N29" s="17">
        <f t="shared" si="6"/>
        <v>4.1399999999999997</v>
      </c>
      <c r="O29" s="17">
        <f t="shared" si="3"/>
        <v>454.34</v>
      </c>
    </row>
    <row r="30" spans="1:15" x14ac:dyDescent="0.25">
      <c r="A30" s="7">
        <v>29</v>
      </c>
      <c r="B30" s="7" t="s">
        <v>563</v>
      </c>
      <c r="C30" s="7" t="s">
        <v>325</v>
      </c>
      <c r="D30" s="17">
        <v>2</v>
      </c>
      <c r="E30" s="17">
        <v>4</v>
      </c>
      <c r="F30" s="7">
        <v>2095</v>
      </c>
      <c r="G30" s="7">
        <f>VLOOKUP(C30,Sheet4!$B:$G,5,0)</f>
        <v>2112</v>
      </c>
      <c r="H30" s="7">
        <f>VLOOKUP(C30,Sheet4!$B:$G,6,0)</f>
        <v>0.9</v>
      </c>
      <c r="I30" s="7">
        <f t="shared" si="0"/>
        <v>17</v>
      </c>
      <c r="J30" s="17">
        <f t="shared" si="1"/>
        <v>400</v>
      </c>
      <c r="K30" s="17">
        <f t="shared" si="2"/>
        <v>0</v>
      </c>
      <c r="L30" s="17">
        <f t="shared" si="4"/>
        <v>195.5</v>
      </c>
      <c r="M30" s="17">
        <f t="shared" si="5"/>
        <v>17.850000000000001</v>
      </c>
      <c r="N30" s="17">
        <f t="shared" si="6"/>
        <v>17.594999999999999</v>
      </c>
      <c r="O30" s="17">
        <f t="shared" si="3"/>
        <v>630.94500000000005</v>
      </c>
    </row>
    <row r="31" spans="1:15" x14ac:dyDescent="0.25">
      <c r="A31" s="7">
        <v>30</v>
      </c>
      <c r="B31" s="7" t="s">
        <v>563</v>
      </c>
      <c r="C31" s="7" t="s">
        <v>357</v>
      </c>
      <c r="D31" s="17">
        <v>3</v>
      </c>
      <c r="E31" s="17">
        <v>5</v>
      </c>
      <c r="F31" s="7">
        <v>7566</v>
      </c>
      <c r="G31" s="7">
        <f>VLOOKUP(C31,Sheet4!$B:$G,5,0)</f>
        <v>8089</v>
      </c>
      <c r="H31" s="7">
        <f>VLOOKUP(C31,Sheet4!$B:$G,6,0)</f>
        <v>4.0199999999999996</v>
      </c>
      <c r="I31" s="7">
        <f t="shared" si="0"/>
        <v>523</v>
      </c>
      <c r="J31" s="17">
        <f t="shared" si="1"/>
        <v>600</v>
      </c>
      <c r="K31" s="17">
        <f t="shared" si="2"/>
        <v>400</v>
      </c>
      <c r="L31" s="17">
        <f t="shared" si="4"/>
        <v>6014.5</v>
      </c>
      <c r="M31" s="17">
        <f t="shared" si="5"/>
        <v>549.15</v>
      </c>
      <c r="N31" s="17">
        <f t="shared" si="6"/>
        <v>541.30499999999995</v>
      </c>
      <c r="O31" s="17">
        <f t="shared" si="3"/>
        <v>8104.9549999999999</v>
      </c>
    </row>
    <row r="32" spans="1:15" x14ac:dyDescent="0.25">
      <c r="A32" s="7">
        <v>31</v>
      </c>
      <c r="B32" s="7" t="s">
        <v>563</v>
      </c>
      <c r="C32" s="7" t="s">
        <v>329</v>
      </c>
      <c r="D32" s="17">
        <v>2</v>
      </c>
      <c r="E32" s="17">
        <v>4</v>
      </c>
      <c r="F32" s="7">
        <v>3000</v>
      </c>
      <c r="G32" s="7">
        <f>VLOOKUP(C32,Sheet4!$B:$G,5,0)</f>
        <v>3054</v>
      </c>
      <c r="H32" s="7">
        <f>VLOOKUP(C32,Sheet4!$B:$G,6,0)</f>
        <v>0.5</v>
      </c>
      <c r="I32" s="7">
        <f t="shared" si="0"/>
        <v>54</v>
      </c>
      <c r="J32" s="17">
        <f t="shared" si="1"/>
        <v>400</v>
      </c>
      <c r="K32" s="17">
        <f t="shared" si="2"/>
        <v>0</v>
      </c>
      <c r="L32" s="17">
        <f t="shared" si="4"/>
        <v>621</v>
      </c>
      <c r="M32" s="17">
        <f t="shared" si="5"/>
        <v>56.7</v>
      </c>
      <c r="N32" s="17">
        <f t="shared" si="6"/>
        <v>55.89</v>
      </c>
      <c r="O32" s="17">
        <f t="shared" si="3"/>
        <v>1133.5900000000001</v>
      </c>
    </row>
    <row r="33" spans="1:15" x14ac:dyDescent="0.25">
      <c r="A33" s="7">
        <v>32</v>
      </c>
      <c r="B33" s="7" t="s">
        <v>563</v>
      </c>
      <c r="C33" s="7" t="s">
        <v>445</v>
      </c>
      <c r="D33" s="17">
        <v>2</v>
      </c>
      <c r="E33" s="17">
        <v>5</v>
      </c>
      <c r="F33" s="7">
        <v>3212</v>
      </c>
      <c r="G33" s="7">
        <f>VLOOKUP(C33,Sheet4!$B:$G,5,0)</f>
        <v>3212</v>
      </c>
      <c r="H33" s="7">
        <f>VLOOKUP(C33,Sheet4!$B:$G,6,0)</f>
        <v>1.5</v>
      </c>
      <c r="I33" s="7">
        <f t="shared" si="0"/>
        <v>0</v>
      </c>
      <c r="J33" s="17">
        <f t="shared" si="1"/>
        <v>400</v>
      </c>
      <c r="K33" s="17">
        <f t="shared" si="2"/>
        <v>0</v>
      </c>
      <c r="L33" s="17">
        <f t="shared" si="4"/>
        <v>0</v>
      </c>
      <c r="M33" s="17">
        <f t="shared" si="5"/>
        <v>0</v>
      </c>
      <c r="N33" s="17">
        <f t="shared" si="6"/>
        <v>0</v>
      </c>
      <c r="O33" s="17">
        <f t="shared" si="3"/>
        <v>400</v>
      </c>
    </row>
    <row r="34" spans="1:15" x14ac:dyDescent="0.25">
      <c r="A34" s="7">
        <v>33</v>
      </c>
      <c r="B34" s="7" t="s">
        <v>563</v>
      </c>
      <c r="C34" s="7" t="s">
        <v>419</v>
      </c>
      <c r="D34" s="17">
        <v>2</v>
      </c>
      <c r="E34" s="17">
        <v>5</v>
      </c>
      <c r="F34" s="7">
        <v>553</v>
      </c>
      <c r="G34" s="7">
        <f>VLOOKUP(C34,Sheet4!$B:$G,5,0)</f>
        <v>557</v>
      </c>
      <c r="H34" s="7">
        <f>VLOOKUP(C34,Sheet4!$B:$G,6,0)</f>
        <v>1.2</v>
      </c>
      <c r="I34" s="7">
        <f t="shared" si="0"/>
        <v>4</v>
      </c>
      <c r="J34" s="17">
        <f t="shared" ref="J34:J63" si="7">D34*200</f>
        <v>400</v>
      </c>
      <c r="K34" s="17">
        <f t="shared" ref="K34:K65" si="8">IF(H34&gt;D34,((ROUND((H34-D34)*4,0)/4))*2*200,0)</f>
        <v>0</v>
      </c>
      <c r="L34" s="17">
        <f t="shared" si="4"/>
        <v>46</v>
      </c>
      <c r="M34" s="17">
        <f t="shared" si="5"/>
        <v>4.2</v>
      </c>
      <c r="N34" s="17">
        <f t="shared" si="6"/>
        <v>4.1399999999999997</v>
      </c>
      <c r="O34" s="17">
        <f t="shared" si="3"/>
        <v>454.34</v>
      </c>
    </row>
    <row r="35" spans="1:15" x14ac:dyDescent="0.25">
      <c r="A35" s="7">
        <v>34</v>
      </c>
      <c r="B35" s="7" t="s">
        <v>563</v>
      </c>
      <c r="C35" s="7" t="s">
        <v>429</v>
      </c>
      <c r="D35" s="17">
        <v>2</v>
      </c>
      <c r="E35" s="17">
        <v>5</v>
      </c>
      <c r="F35" s="7">
        <v>699</v>
      </c>
      <c r="G35" s="7">
        <f>VLOOKUP(C35,Sheet4!$B:$G,5,0)</f>
        <v>699</v>
      </c>
      <c r="H35" s="7">
        <f>VLOOKUP(C35,Sheet4!$B:$G,6,0)</f>
        <v>0.16</v>
      </c>
      <c r="I35" s="7">
        <f t="shared" si="0"/>
        <v>0</v>
      </c>
      <c r="J35" s="17">
        <f t="shared" si="7"/>
        <v>400</v>
      </c>
      <c r="K35" s="17">
        <f t="shared" si="8"/>
        <v>0</v>
      </c>
      <c r="L35" s="17">
        <f t="shared" si="4"/>
        <v>0</v>
      </c>
      <c r="M35" s="17">
        <f t="shared" si="5"/>
        <v>0</v>
      </c>
      <c r="N35" s="17">
        <f t="shared" si="6"/>
        <v>0</v>
      </c>
      <c r="O35" s="17">
        <f t="shared" si="3"/>
        <v>400</v>
      </c>
    </row>
    <row r="36" spans="1:15" x14ac:dyDescent="0.25">
      <c r="A36" s="7">
        <v>35</v>
      </c>
      <c r="B36" s="7" t="s">
        <v>563</v>
      </c>
      <c r="C36" s="7" t="s">
        <v>381</v>
      </c>
      <c r="D36" s="17">
        <v>2</v>
      </c>
      <c r="E36" s="17">
        <v>5</v>
      </c>
      <c r="F36" s="7">
        <v>838</v>
      </c>
      <c r="G36" s="7">
        <f>VLOOKUP(C36,Sheet4!$B:$G,5,0)</f>
        <v>884</v>
      </c>
      <c r="H36" s="7">
        <f>VLOOKUP(C36,Sheet4!$B:$G,6,0)</f>
        <v>1.2</v>
      </c>
      <c r="I36" s="7">
        <f t="shared" si="0"/>
        <v>46</v>
      </c>
      <c r="J36" s="17">
        <f t="shared" si="7"/>
        <v>400</v>
      </c>
      <c r="K36" s="17">
        <f t="shared" si="8"/>
        <v>0</v>
      </c>
      <c r="L36" s="17">
        <f t="shared" si="4"/>
        <v>529</v>
      </c>
      <c r="M36" s="17">
        <f t="shared" si="5"/>
        <v>48.300000000000004</v>
      </c>
      <c r="N36" s="17">
        <f t="shared" si="6"/>
        <v>47.61</v>
      </c>
      <c r="O36" s="17">
        <f t="shared" si="3"/>
        <v>1024.9099999999999</v>
      </c>
    </row>
    <row r="37" spans="1:15" x14ac:dyDescent="0.25">
      <c r="A37" s="7">
        <v>36</v>
      </c>
      <c r="B37" s="7" t="s">
        <v>563</v>
      </c>
      <c r="C37" s="6" t="s">
        <v>226</v>
      </c>
      <c r="D37" s="17">
        <v>2</v>
      </c>
      <c r="E37" s="17">
        <v>4</v>
      </c>
      <c r="F37" s="7">
        <v>918</v>
      </c>
      <c r="G37" s="7">
        <f>VLOOKUP(C37,Sheet4!$B:$G,5,0)</f>
        <v>919</v>
      </c>
      <c r="H37" s="7">
        <f>VLOOKUP(C37,Sheet4!$B:$G,6,0)</f>
        <v>1.3</v>
      </c>
      <c r="I37" s="7">
        <f t="shared" si="0"/>
        <v>1</v>
      </c>
      <c r="J37" s="17">
        <f t="shared" si="7"/>
        <v>400</v>
      </c>
      <c r="K37" s="17">
        <f t="shared" si="8"/>
        <v>0</v>
      </c>
      <c r="L37" s="17">
        <f t="shared" si="4"/>
        <v>11.5</v>
      </c>
      <c r="M37" s="17">
        <f t="shared" si="5"/>
        <v>1.05</v>
      </c>
      <c r="N37" s="17">
        <f t="shared" si="6"/>
        <v>1.0349999999999999</v>
      </c>
      <c r="O37" s="17">
        <f t="shared" si="3"/>
        <v>413.58500000000004</v>
      </c>
    </row>
    <row r="38" spans="1:15" x14ac:dyDescent="0.25">
      <c r="A38" s="7">
        <v>37</v>
      </c>
      <c r="B38" s="7" t="s">
        <v>563</v>
      </c>
      <c r="C38" s="7" t="s">
        <v>540</v>
      </c>
      <c r="D38" s="17">
        <v>2</v>
      </c>
      <c r="E38" s="17">
        <v>0</v>
      </c>
      <c r="F38" s="7">
        <v>1644</v>
      </c>
      <c r="G38" s="7">
        <v>1665</v>
      </c>
      <c r="H38" s="7">
        <v>0.4</v>
      </c>
      <c r="I38" s="7">
        <f t="shared" si="0"/>
        <v>21</v>
      </c>
      <c r="J38" s="17">
        <f t="shared" si="7"/>
        <v>400</v>
      </c>
      <c r="K38" s="17">
        <f t="shared" si="8"/>
        <v>0</v>
      </c>
      <c r="L38" s="17">
        <f t="shared" si="4"/>
        <v>241.5</v>
      </c>
      <c r="M38" s="17">
        <f t="shared" si="5"/>
        <v>22.05</v>
      </c>
      <c r="N38" s="17">
        <f t="shared" si="6"/>
        <v>21.734999999999999</v>
      </c>
      <c r="O38" s="17">
        <f t="shared" si="3"/>
        <v>685.28499999999997</v>
      </c>
    </row>
    <row r="39" spans="1:15" x14ac:dyDescent="0.25">
      <c r="A39" s="7">
        <v>38</v>
      </c>
      <c r="B39" s="7" t="s">
        <v>563</v>
      </c>
      <c r="C39" s="6" t="s">
        <v>301</v>
      </c>
      <c r="D39" s="17">
        <v>5</v>
      </c>
      <c r="E39" s="17">
        <v>4</v>
      </c>
      <c r="F39" s="7">
        <v>7970</v>
      </c>
      <c r="G39" s="7">
        <f>VLOOKUP(C39,Sheet4!$B:$G,5,0)</f>
        <v>8868</v>
      </c>
      <c r="H39" s="7">
        <f>VLOOKUP(C39,Sheet4!$B:$G,6,0)</f>
        <v>1.1000000000000001</v>
      </c>
      <c r="I39" s="7">
        <f t="shared" si="0"/>
        <v>898</v>
      </c>
      <c r="J39" s="17">
        <f t="shared" si="7"/>
        <v>1000</v>
      </c>
      <c r="K39" s="17">
        <f t="shared" si="8"/>
        <v>0</v>
      </c>
      <c r="L39" s="17">
        <f t="shared" si="4"/>
        <v>10327</v>
      </c>
      <c r="M39" s="17">
        <f t="shared" si="5"/>
        <v>942.90000000000009</v>
      </c>
      <c r="N39" s="17">
        <f t="shared" si="6"/>
        <v>929.43</v>
      </c>
      <c r="O39" s="17">
        <f t="shared" si="3"/>
        <v>13199.33</v>
      </c>
    </row>
    <row r="40" spans="1:15" x14ac:dyDescent="0.25">
      <c r="A40" s="7">
        <v>39</v>
      </c>
      <c r="B40" s="7" t="s">
        <v>563</v>
      </c>
      <c r="C40" s="6" t="s">
        <v>403</v>
      </c>
      <c r="D40" s="17">
        <v>3</v>
      </c>
      <c r="E40" s="17">
        <v>5</v>
      </c>
      <c r="F40" s="7">
        <v>8495</v>
      </c>
      <c r="G40" s="7">
        <f>VLOOKUP(C40,Sheet4!$B:$G,5,0)</f>
        <v>9000</v>
      </c>
      <c r="H40" s="7">
        <f>VLOOKUP(C40,Sheet4!$B:$G,6,0)</f>
        <v>1.26</v>
      </c>
      <c r="I40" s="7">
        <f t="shared" si="0"/>
        <v>505</v>
      </c>
      <c r="J40" s="17">
        <f t="shared" si="7"/>
        <v>600</v>
      </c>
      <c r="K40" s="17">
        <f t="shared" si="8"/>
        <v>0</v>
      </c>
      <c r="L40" s="17">
        <f t="shared" si="4"/>
        <v>5807.5</v>
      </c>
      <c r="M40" s="17">
        <f t="shared" si="5"/>
        <v>530.25</v>
      </c>
      <c r="N40" s="17">
        <f t="shared" si="6"/>
        <v>522.67499999999995</v>
      </c>
      <c r="O40" s="17">
        <f t="shared" si="3"/>
        <v>7460.4250000000002</v>
      </c>
    </row>
    <row r="41" spans="1:15" x14ac:dyDescent="0.25">
      <c r="A41" s="7">
        <v>40</v>
      </c>
      <c r="B41" s="7" t="s">
        <v>563</v>
      </c>
      <c r="C41" s="7" t="s">
        <v>339</v>
      </c>
      <c r="D41" s="17">
        <v>2</v>
      </c>
      <c r="E41" s="17">
        <v>5</v>
      </c>
      <c r="F41" s="7">
        <v>596</v>
      </c>
      <c r="G41" s="7">
        <f>VLOOKUP(C41,Sheet4!$B:$G,5,0)</f>
        <v>600</v>
      </c>
      <c r="H41" s="7">
        <f>VLOOKUP(C41,Sheet4!$B:$G,6,0)</f>
        <v>0.9</v>
      </c>
      <c r="I41" s="7">
        <f t="shared" si="0"/>
        <v>4</v>
      </c>
      <c r="J41" s="17">
        <f t="shared" si="7"/>
        <v>400</v>
      </c>
      <c r="K41" s="17">
        <f t="shared" si="8"/>
        <v>0</v>
      </c>
      <c r="L41" s="17">
        <f t="shared" si="4"/>
        <v>46</v>
      </c>
      <c r="M41" s="17">
        <f t="shared" si="5"/>
        <v>4.2</v>
      </c>
      <c r="N41" s="17">
        <f t="shared" si="6"/>
        <v>4.1399999999999997</v>
      </c>
      <c r="O41" s="17">
        <f t="shared" si="3"/>
        <v>454.34</v>
      </c>
    </row>
    <row r="42" spans="1:15" x14ac:dyDescent="0.25">
      <c r="A42" s="7">
        <v>41</v>
      </c>
      <c r="B42" s="7" t="s">
        <v>563</v>
      </c>
      <c r="C42" s="7" t="s">
        <v>441</v>
      </c>
      <c r="D42" s="17">
        <v>1</v>
      </c>
      <c r="E42" s="17">
        <v>5</v>
      </c>
      <c r="F42" s="7">
        <v>472</v>
      </c>
      <c r="G42" s="7">
        <f>VLOOKUP(C42,Sheet4!$B:$G,5,0)</f>
        <v>472</v>
      </c>
      <c r="H42" s="7">
        <f>VLOOKUP(C42,Sheet4!$B:$G,6,0)</f>
        <v>0.02</v>
      </c>
      <c r="I42" s="7">
        <f t="shared" si="0"/>
        <v>0</v>
      </c>
      <c r="J42" s="17">
        <f t="shared" si="7"/>
        <v>200</v>
      </c>
      <c r="K42" s="17">
        <f t="shared" si="8"/>
        <v>0</v>
      </c>
      <c r="L42" s="17">
        <f t="shared" si="4"/>
        <v>0</v>
      </c>
      <c r="M42" s="17">
        <f t="shared" si="5"/>
        <v>0</v>
      </c>
      <c r="N42" s="17">
        <f t="shared" si="6"/>
        <v>0</v>
      </c>
      <c r="O42" s="17">
        <f t="shared" si="3"/>
        <v>200</v>
      </c>
    </row>
    <row r="43" spans="1:15" x14ac:dyDescent="0.25">
      <c r="A43" s="7">
        <v>42</v>
      </c>
      <c r="B43" s="7" t="s">
        <v>563</v>
      </c>
      <c r="C43" s="7" t="s">
        <v>341</v>
      </c>
      <c r="D43" s="17">
        <v>2</v>
      </c>
      <c r="E43" s="17">
        <v>5</v>
      </c>
      <c r="F43" s="7">
        <v>3400</v>
      </c>
      <c r="G43" s="7">
        <f>VLOOKUP(C43,Sheet4!$B:$G,5,0)</f>
        <v>3500</v>
      </c>
      <c r="H43" s="7">
        <f>VLOOKUP(C43,Sheet4!$B:$G,6,0)</f>
        <v>1.26</v>
      </c>
      <c r="I43" s="7">
        <f t="shared" si="0"/>
        <v>100</v>
      </c>
      <c r="J43" s="17">
        <f t="shared" si="7"/>
        <v>400</v>
      </c>
      <c r="K43" s="17">
        <f t="shared" si="8"/>
        <v>0</v>
      </c>
      <c r="L43" s="17">
        <f t="shared" si="4"/>
        <v>1150</v>
      </c>
      <c r="M43" s="17">
        <f t="shared" si="5"/>
        <v>105</v>
      </c>
      <c r="N43" s="17">
        <f t="shared" si="6"/>
        <v>103.5</v>
      </c>
      <c r="O43" s="17">
        <f t="shared" si="3"/>
        <v>1758.5</v>
      </c>
    </row>
    <row r="44" spans="1:15" x14ac:dyDescent="0.25">
      <c r="A44" s="7">
        <v>43</v>
      </c>
      <c r="B44" s="7" t="s">
        <v>563</v>
      </c>
      <c r="C44" s="7" t="s">
        <v>401</v>
      </c>
      <c r="D44" s="17">
        <v>2</v>
      </c>
      <c r="E44" s="17">
        <v>5</v>
      </c>
      <c r="F44" s="7">
        <v>753</v>
      </c>
      <c r="G44" s="7">
        <f>VLOOKUP(C44,Sheet4!$B:$G,5,0)</f>
        <v>763</v>
      </c>
      <c r="H44" s="7">
        <f>VLOOKUP(C44,Sheet4!$B:$G,6,0)</f>
        <v>0.2</v>
      </c>
      <c r="I44" s="7">
        <f t="shared" si="0"/>
        <v>10</v>
      </c>
      <c r="J44" s="17">
        <f t="shared" si="7"/>
        <v>400</v>
      </c>
      <c r="K44" s="17">
        <f t="shared" si="8"/>
        <v>0</v>
      </c>
      <c r="L44" s="17">
        <f t="shared" si="4"/>
        <v>115</v>
      </c>
      <c r="M44" s="17">
        <f t="shared" si="5"/>
        <v>10.5</v>
      </c>
      <c r="N44" s="17">
        <f t="shared" si="6"/>
        <v>10.35</v>
      </c>
      <c r="O44" s="17">
        <f t="shared" si="3"/>
        <v>535.85</v>
      </c>
    </row>
    <row r="45" spans="1:15" x14ac:dyDescent="0.25">
      <c r="A45" s="7">
        <v>44</v>
      </c>
      <c r="B45" s="7" t="s">
        <v>563</v>
      </c>
      <c r="C45" s="7" t="s">
        <v>463</v>
      </c>
      <c r="D45" s="17">
        <v>2</v>
      </c>
      <c r="E45" s="17">
        <v>6</v>
      </c>
      <c r="F45" s="7">
        <v>388</v>
      </c>
      <c r="G45" s="7">
        <f>VLOOKUP(C45,Sheet4!$B:$G,5,0)</f>
        <v>391</v>
      </c>
      <c r="H45" s="7">
        <f>VLOOKUP(C45,Sheet4!$B:$G,6,0)</f>
        <v>0.6</v>
      </c>
      <c r="I45" s="7">
        <f t="shared" si="0"/>
        <v>3</v>
      </c>
      <c r="J45" s="17">
        <f t="shared" si="7"/>
        <v>400</v>
      </c>
      <c r="K45" s="17">
        <f t="shared" si="8"/>
        <v>0</v>
      </c>
      <c r="L45" s="17">
        <f t="shared" si="4"/>
        <v>34.5</v>
      </c>
      <c r="M45" s="17">
        <f t="shared" si="5"/>
        <v>3.1500000000000004</v>
      </c>
      <c r="N45" s="17">
        <f t="shared" si="6"/>
        <v>3.105</v>
      </c>
      <c r="O45" s="17">
        <f t="shared" si="3"/>
        <v>440.755</v>
      </c>
    </row>
    <row r="46" spans="1:15" x14ac:dyDescent="0.25">
      <c r="A46" s="7">
        <v>45</v>
      </c>
      <c r="B46" s="7" t="s">
        <v>563</v>
      </c>
      <c r="C46" s="6" t="s">
        <v>471</v>
      </c>
      <c r="D46" s="17">
        <v>1</v>
      </c>
      <c r="E46" s="17">
        <v>6</v>
      </c>
      <c r="F46" s="7">
        <v>2023</v>
      </c>
      <c r="G46" s="7">
        <f>VLOOKUP(C46,Sheet4!$B:$G,5,0)</f>
        <v>2112</v>
      </c>
      <c r="H46" s="7">
        <v>0.5</v>
      </c>
      <c r="I46" s="7">
        <f t="shared" si="0"/>
        <v>89</v>
      </c>
      <c r="J46" s="17">
        <f t="shared" si="7"/>
        <v>200</v>
      </c>
      <c r="K46" s="17">
        <f t="shared" si="8"/>
        <v>0</v>
      </c>
      <c r="L46" s="17">
        <f t="shared" si="4"/>
        <v>1023.5</v>
      </c>
      <c r="M46" s="17">
        <f t="shared" si="5"/>
        <v>93.45</v>
      </c>
      <c r="N46" s="17">
        <f t="shared" si="6"/>
        <v>92.114999999999995</v>
      </c>
      <c r="O46" s="17">
        <f t="shared" si="3"/>
        <v>1409.0650000000001</v>
      </c>
    </row>
    <row r="47" spans="1:15" x14ac:dyDescent="0.25">
      <c r="A47" s="7">
        <v>46</v>
      </c>
      <c r="B47" s="7" t="s">
        <v>563</v>
      </c>
      <c r="C47" s="7" t="s">
        <v>467</v>
      </c>
      <c r="D47" s="17">
        <v>2</v>
      </c>
      <c r="E47" s="17">
        <v>6</v>
      </c>
      <c r="F47" s="7">
        <v>8278</v>
      </c>
      <c r="G47" s="7">
        <f>VLOOKUP(C47,Sheet4!$B:$G,5,0)</f>
        <v>8797</v>
      </c>
      <c r="H47" s="7">
        <f>VLOOKUP(C47,Sheet4!$B:$G,6,0)</f>
        <v>2.12</v>
      </c>
      <c r="I47" s="7">
        <f t="shared" si="0"/>
        <v>519</v>
      </c>
      <c r="J47" s="17">
        <f t="shared" si="7"/>
        <v>400</v>
      </c>
      <c r="K47" s="17">
        <f t="shared" si="8"/>
        <v>0</v>
      </c>
      <c r="L47" s="17">
        <f t="shared" si="4"/>
        <v>5968.5</v>
      </c>
      <c r="M47" s="17">
        <f t="shared" si="5"/>
        <v>544.95000000000005</v>
      </c>
      <c r="N47" s="17">
        <f t="shared" si="6"/>
        <v>537.16499999999996</v>
      </c>
      <c r="O47" s="17">
        <f t="shared" si="3"/>
        <v>7450.6149999999998</v>
      </c>
    </row>
    <row r="48" spans="1:15" x14ac:dyDescent="0.25">
      <c r="A48" s="7">
        <v>47</v>
      </c>
      <c r="B48" s="7" t="s">
        <v>563</v>
      </c>
      <c r="C48" s="7" t="s">
        <v>228</v>
      </c>
      <c r="D48" s="17">
        <v>2</v>
      </c>
      <c r="E48" s="17">
        <v>4</v>
      </c>
      <c r="F48" s="7">
        <v>1470</v>
      </c>
      <c r="G48" s="7">
        <f>VLOOKUP(C48,Sheet4!$B:$G,5,0)</f>
        <v>1482</v>
      </c>
      <c r="H48" s="7">
        <f>VLOOKUP(C48,Sheet4!$B:$G,6,0)</f>
        <v>1.62</v>
      </c>
      <c r="I48" s="7">
        <f t="shared" si="0"/>
        <v>12</v>
      </c>
      <c r="J48" s="17">
        <f t="shared" si="7"/>
        <v>400</v>
      </c>
      <c r="K48" s="17">
        <f t="shared" si="8"/>
        <v>0</v>
      </c>
      <c r="L48" s="17">
        <f t="shared" si="4"/>
        <v>138</v>
      </c>
      <c r="M48" s="17">
        <f t="shared" si="5"/>
        <v>12.600000000000001</v>
      </c>
      <c r="N48" s="17">
        <f t="shared" si="6"/>
        <v>12.42</v>
      </c>
      <c r="O48" s="17">
        <f t="shared" si="3"/>
        <v>563.02</v>
      </c>
    </row>
    <row r="49" spans="1:15" x14ac:dyDescent="0.25">
      <c r="A49" s="7">
        <v>48</v>
      </c>
      <c r="B49" s="7" t="s">
        <v>563</v>
      </c>
      <c r="C49" s="6" t="s">
        <v>236</v>
      </c>
      <c r="D49" s="17">
        <v>1</v>
      </c>
      <c r="E49" s="17">
        <v>4</v>
      </c>
      <c r="F49" s="7">
        <v>852</v>
      </c>
      <c r="G49" s="7">
        <f>VLOOKUP(C49,Sheet4!$B:$G,5,0)</f>
        <v>855</v>
      </c>
      <c r="H49" s="7">
        <f>VLOOKUP(C49,Sheet4!$B:$G,6,0)</f>
        <v>0.2</v>
      </c>
      <c r="I49" s="7">
        <f t="shared" si="0"/>
        <v>3</v>
      </c>
      <c r="J49" s="17">
        <f t="shared" si="7"/>
        <v>200</v>
      </c>
      <c r="K49" s="17">
        <f t="shared" si="8"/>
        <v>0</v>
      </c>
      <c r="L49" s="17">
        <f t="shared" si="4"/>
        <v>34.5</v>
      </c>
      <c r="M49" s="17">
        <f t="shared" si="5"/>
        <v>3.1500000000000004</v>
      </c>
      <c r="N49" s="17">
        <f t="shared" si="6"/>
        <v>3.105</v>
      </c>
      <c r="O49" s="17">
        <f t="shared" si="3"/>
        <v>240.755</v>
      </c>
    </row>
    <row r="50" spans="1:15" x14ac:dyDescent="0.25">
      <c r="A50" s="7">
        <v>49</v>
      </c>
      <c r="B50" s="7" t="s">
        <v>563</v>
      </c>
      <c r="C50" s="7" t="s">
        <v>375</v>
      </c>
      <c r="D50" s="17">
        <v>2</v>
      </c>
      <c r="E50" s="17">
        <v>5</v>
      </c>
      <c r="F50" s="7">
        <v>1799</v>
      </c>
      <c r="G50" s="7">
        <f>VLOOKUP(C50,Sheet4!$B:$G,5,0)</f>
        <v>1809</v>
      </c>
      <c r="H50" s="7">
        <f>VLOOKUP(C50,Sheet4!$B:$G,6,0)</f>
        <v>0.7</v>
      </c>
      <c r="I50" s="7">
        <f t="shared" si="0"/>
        <v>10</v>
      </c>
      <c r="J50" s="17">
        <f t="shared" si="7"/>
        <v>400</v>
      </c>
      <c r="K50" s="17">
        <f t="shared" si="8"/>
        <v>0</v>
      </c>
      <c r="L50" s="17">
        <f t="shared" si="4"/>
        <v>115</v>
      </c>
      <c r="M50" s="17">
        <f t="shared" si="5"/>
        <v>10.5</v>
      </c>
      <c r="N50" s="17">
        <f t="shared" si="6"/>
        <v>10.35</v>
      </c>
      <c r="O50" s="17">
        <f t="shared" si="3"/>
        <v>535.85</v>
      </c>
    </row>
    <row r="51" spans="1:15" x14ac:dyDescent="0.25">
      <c r="A51" s="7">
        <v>50</v>
      </c>
      <c r="B51" s="7" t="s">
        <v>563</v>
      </c>
      <c r="C51" s="7" t="s">
        <v>443</v>
      </c>
      <c r="D51" s="17">
        <v>1</v>
      </c>
      <c r="E51" s="17">
        <v>5</v>
      </c>
      <c r="F51" s="7">
        <v>307</v>
      </c>
      <c r="G51" s="7">
        <f>VLOOKUP(C51,Sheet4!$B:$G,5,0)</f>
        <v>320</v>
      </c>
      <c r="H51" s="7">
        <f>VLOOKUP(C51,Sheet4!$B:$G,6,0)</f>
        <v>0.26</v>
      </c>
      <c r="I51" s="7">
        <f t="shared" si="0"/>
        <v>13</v>
      </c>
      <c r="J51" s="17">
        <f t="shared" si="7"/>
        <v>200</v>
      </c>
      <c r="K51" s="17">
        <f t="shared" si="8"/>
        <v>0</v>
      </c>
      <c r="L51" s="17">
        <f t="shared" si="4"/>
        <v>149.5</v>
      </c>
      <c r="M51" s="17">
        <f t="shared" si="5"/>
        <v>13.65</v>
      </c>
      <c r="N51" s="17">
        <f t="shared" si="6"/>
        <v>13.455</v>
      </c>
      <c r="O51" s="17">
        <f t="shared" si="3"/>
        <v>376.60499999999996</v>
      </c>
    </row>
    <row r="52" spans="1:15" x14ac:dyDescent="0.25">
      <c r="A52" s="7">
        <v>51</v>
      </c>
      <c r="B52" s="7" t="s">
        <v>563</v>
      </c>
      <c r="C52" s="7" t="s">
        <v>192</v>
      </c>
      <c r="D52" s="17">
        <v>1</v>
      </c>
      <c r="E52" s="17">
        <v>4</v>
      </c>
      <c r="F52" s="7">
        <v>1484</v>
      </c>
      <c r="G52" s="7">
        <f>VLOOKUP(C52,Sheet4!$B:$G,5,0)</f>
        <v>1558</v>
      </c>
      <c r="H52" s="7">
        <f>VLOOKUP(C52,Sheet4!$B:$G,6,0)</f>
        <v>0.7</v>
      </c>
      <c r="I52" s="7">
        <f t="shared" si="0"/>
        <v>74</v>
      </c>
      <c r="J52" s="17">
        <f t="shared" si="7"/>
        <v>200</v>
      </c>
      <c r="K52" s="17">
        <f t="shared" si="8"/>
        <v>0</v>
      </c>
      <c r="L52" s="17">
        <f t="shared" si="4"/>
        <v>851</v>
      </c>
      <c r="M52" s="17">
        <f t="shared" si="5"/>
        <v>77.7</v>
      </c>
      <c r="N52" s="17">
        <f t="shared" si="6"/>
        <v>76.59</v>
      </c>
      <c r="O52" s="17">
        <f t="shared" si="3"/>
        <v>1205.29</v>
      </c>
    </row>
    <row r="53" spans="1:15" x14ac:dyDescent="0.25">
      <c r="A53" s="7">
        <v>52</v>
      </c>
      <c r="B53" s="7" t="s">
        <v>563</v>
      </c>
      <c r="C53" s="7" t="s">
        <v>541</v>
      </c>
      <c r="D53" s="17">
        <v>2</v>
      </c>
      <c r="E53" s="17">
        <v>0</v>
      </c>
      <c r="F53" s="7">
        <v>1913</v>
      </c>
      <c r="G53" s="7" t="e">
        <f>VLOOKUP(C53,Sheet4!$B:$G,5,0)</f>
        <v>#N/A</v>
      </c>
      <c r="H53" s="7" t="e">
        <f>VLOOKUP(C53,Sheet4!$B:$G,6,0)</f>
        <v>#N/A</v>
      </c>
      <c r="I53" s="7" t="e">
        <f t="shared" si="0"/>
        <v>#N/A</v>
      </c>
      <c r="J53" s="17">
        <f t="shared" si="7"/>
        <v>400</v>
      </c>
      <c r="K53" s="17" t="e">
        <f t="shared" si="8"/>
        <v>#N/A</v>
      </c>
      <c r="L53" s="17" t="e">
        <f t="shared" si="4"/>
        <v>#N/A</v>
      </c>
      <c r="M53" s="17" t="e">
        <f t="shared" si="5"/>
        <v>#N/A</v>
      </c>
      <c r="N53" s="17" t="e">
        <f t="shared" si="6"/>
        <v>#N/A</v>
      </c>
      <c r="O53" s="17" t="e">
        <f t="shared" si="3"/>
        <v>#N/A</v>
      </c>
    </row>
    <row r="54" spans="1:15" x14ac:dyDescent="0.25">
      <c r="A54" s="7">
        <v>53</v>
      </c>
      <c r="B54" s="7" t="s">
        <v>563</v>
      </c>
      <c r="C54" s="7" t="s">
        <v>425</v>
      </c>
      <c r="D54" s="17">
        <v>2</v>
      </c>
      <c r="E54" s="17">
        <v>5</v>
      </c>
      <c r="F54" s="7">
        <v>1420</v>
      </c>
      <c r="G54" s="7">
        <f>VLOOKUP(C54,Sheet4!$B:$G,5,0)</f>
        <v>1551</v>
      </c>
      <c r="H54" s="7">
        <f>VLOOKUP(C54,Sheet4!$B:$G,6,0)</f>
        <v>0.86</v>
      </c>
      <c r="I54" s="7">
        <f t="shared" si="0"/>
        <v>131</v>
      </c>
      <c r="J54" s="17">
        <f t="shared" si="7"/>
        <v>400</v>
      </c>
      <c r="K54" s="17">
        <f t="shared" si="8"/>
        <v>0</v>
      </c>
      <c r="L54" s="17">
        <f t="shared" si="4"/>
        <v>1506.5</v>
      </c>
      <c r="M54" s="17">
        <f t="shared" si="5"/>
        <v>137.55000000000001</v>
      </c>
      <c r="N54" s="17">
        <f t="shared" si="6"/>
        <v>135.58500000000001</v>
      </c>
      <c r="O54" s="17">
        <f t="shared" si="3"/>
        <v>2179.6349999999998</v>
      </c>
    </row>
    <row r="55" spans="1:15" x14ac:dyDescent="0.25">
      <c r="A55" s="7">
        <v>54</v>
      </c>
      <c r="B55" s="7" t="s">
        <v>563</v>
      </c>
      <c r="C55" s="7" t="s">
        <v>431</v>
      </c>
      <c r="D55" s="17">
        <v>2</v>
      </c>
      <c r="E55" s="17">
        <v>5</v>
      </c>
      <c r="F55" s="7">
        <v>2328</v>
      </c>
      <c r="G55" s="7">
        <f>VLOOKUP(C55,Sheet4!$B:$G,5,0)</f>
        <v>2429</v>
      </c>
      <c r="H55" s="7">
        <f>VLOOKUP(C55,Sheet4!$B:$G,6,0)</f>
        <v>0.47</v>
      </c>
      <c r="I55" s="7">
        <f t="shared" si="0"/>
        <v>101</v>
      </c>
      <c r="J55" s="17">
        <f t="shared" si="7"/>
        <v>400</v>
      </c>
      <c r="K55" s="17">
        <f t="shared" si="8"/>
        <v>0</v>
      </c>
      <c r="L55" s="17">
        <f t="shared" si="4"/>
        <v>1161.5</v>
      </c>
      <c r="M55" s="17">
        <f t="shared" si="5"/>
        <v>106.05000000000001</v>
      </c>
      <c r="N55" s="17">
        <f t="shared" si="6"/>
        <v>104.535</v>
      </c>
      <c r="O55" s="17">
        <f t="shared" si="3"/>
        <v>1772.085</v>
      </c>
    </row>
    <row r="56" spans="1:15" x14ac:dyDescent="0.25">
      <c r="A56" s="7">
        <v>55</v>
      </c>
      <c r="B56" s="7" t="s">
        <v>563</v>
      </c>
      <c r="C56" s="7" t="s">
        <v>395</v>
      </c>
      <c r="D56" s="17">
        <v>2</v>
      </c>
      <c r="E56" s="17">
        <v>5</v>
      </c>
      <c r="F56" s="7">
        <v>2274</v>
      </c>
      <c r="G56" s="7">
        <f>VLOOKUP(C56,Sheet4!$B:$G,5,0)</f>
        <v>2280</v>
      </c>
      <c r="H56" s="7">
        <f>VLOOKUP(C56,Sheet4!$B:$G,6,0)</f>
        <v>0.86</v>
      </c>
      <c r="I56" s="7">
        <f t="shared" si="0"/>
        <v>6</v>
      </c>
      <c r="J56" s="17">
        <f t="shared" si="7"/>
        <v>400</v>
      </c>
      <c r="K56" s="17">
        <f t="shared" si="8"/>
        <v>0</v>
      </c>
      <c r="L56" s="17">
        <f t="shared" si="4"/>
        <v>69</v>
      </c>
      <c r="M56" s="17">
        <f t="shared" si="5"/>
        <v>6.3000000000000007</v>
      </c>
      <c r="N56" s="17">
        <f t="shared" si="6"/>
        <v>6.21</v>
      </c>
      <c r="O56" s="17">
        <f t="shared" si="3"/>
        <v>481.51</v>
      </c>
    </row>
    <row r="57" spans="1:15" x14ac:dyDescent="0.25">
      <c r="A57" s="7">
        <v>56</v>
      </c>
      <c r="B57" s="7" t="s">
        <v>563</v>
      </c>
      <c r="C57" s="7" t="s">
        <v>349</v>
      </c>
      <c r="D57" s="17">
        <v>2</v>
      </c>
      <c r="E57" s="17">
        <v>5</v>
      </c>
      <c r="F57" s="7">
        <v>2151</v>
      </c>
      <c r="G57" s="7">
        <f>VLOOKUP(C57,Sheet4!$B:$G,5,0)</f>
        <v>2322</v>
      </c>
      <c r="H57" s="7">
        <f>VLOOKUP(C57,Sheet4!$B:$G,6,0)</f>
        <v>0.9</v>
      </c>
      <c r="I57" s="7">
        <f t="shared" si="0"/>
        <v>171</v>
      </c>
      <c r="J57" s="17">
        <f t="shared" si="7"/>
        <v>400</v>
      </c>
      <c r="K57" s="17">
        <f t="shared" si="8"/>
        <v>0</v>
      </c>
      <c r="L57" s="17">
        <f t="shared" si="4"/>
        <v>1966.5</v>
      </c>
      <c r="M57" s="17">
        <f t="shared" si="5"/>
        <v>179.55</v>
      </c>
      <c r="N57" s="17">
        <f t="shared" si="6"/>
        <v>176.98499999999999</v>
      </c>
      <c r="O57" s="17">
        <f t="shared" si="3"/>
        <v>2723.0350000000003</v>
      </c>
    </row>
    <row r="58" spans="1:15" x14ac:dyDescent="0.25">
      <c r="A58" s="7">
        <v>57</v>
      </c>
      <c r="B58" s="7" t="s">
        <v>563</v>
      </c>
      <c r="C58" s="7" t="s">
        <v>202</v>
      </c>
      <c r="D58" s="17">
        <v>2</v>
      </c>
      <c r="E58" s="17">
        <v>4</v>
      </c>
      <c r="F58" s="7">
        <v>11062</v>
      </c>
      <c r="G58" s="7">
        <f>VLOOKUP(C58,Sheet4!$B:$G,5,0)</f>
        <v>11079</v>
      </c>
      <c r="H58" s="7">
        <f>VLOOKUP(C58,Sheet4!$B:$G,6,0)</f>
        <v>0.2</v>
      </c>
      <c r="I58" s="7">
        <f t="shared" si="0"/>
        <v>17</v>
      </c>
      <c r="J58" s="17">
        <f t="shared" si="7"/>
        <v>400</v>
      </c>
      <c r="K58" s="17">
        <f t="shared" si="8"/>
        <v>0</v>
      </c>
      <c r="L58" s="17">
        <f t="shared" si="4"/>
        <v>195.5</v>
      </c>
      <c r="M58" s="17">
        <f t="shared" si="5"/>
        <v>17.850000000000001</v>
      </c>
      <c r="N58" s="17">
        <f t="shared" si="6"/>
        <v>17.594999999999999</v>
      </c>
      <c r="O58" s="17">
        <f t="shared" si="3"/>
        <v>630.94500000000005</v>
      </c>
    </row>
    <row r="59" spans="1:15" x14ac:dyDescent="0.25">
      <c r="A59" s="7">
        <v>58</v>
      </c>
      <c r="B59" s="7" t="s">
        <v>563</v>
      </c>
      <c r="C59" s="7" t="s">
        <v>222</v>
      </c>
      <c r="D59" s="17">
        <v>1</v>
      </c>
      <c r="E59" s="17">
        <v>4</v>
      </c>
      <c r="F59" s="7">
        <v>918</v>
      </c>
      <c r="G59" s="7">
        <f>VLOOKUP(C59,Sheet4!$B:$G,5,0)</f>
        <v>938</v>
      </c>
      <c r="H59" s="7">
        <f>VLOOKUP(C59,Sheet4!$B:$G,6,0)</f>
        <v>2.21</v>
      </c>
      <c r="I59" s="7">
        <f t="shared" si="0"/>
        <v>20</v>
      </c>
      <c r="J59" s="17">
        <f t="shared" si="7"/>
        <v>200</v>
      </c>
      <c r="K59" s="17">
        <f t="shared" si="8"/>
        <v>500</v>
      </c>
      <c r="L59" s="17">
        <f t="shared" si="4"/>
        <v>230</v>
      </c>
      <c r="M59" s="17">
        <f t="shared" si="5"/>
        <v>21</v>
      </c>
      <c r="N59" s="17">
        <f t="shared" si="6"/>
        <v>20.7</v>
      </c>
      <c r="O59" s="17">
        <f t="shared" si="3"/>
        <v>971.7</v>
      </c>
    </row>
    <row r="60" spans="1:15" x14ac:dyDescent="0.25">
      <c r="A60" s="7">
        <v>59</v>
      </c>
      <c r="B60" s="7" t="s">
        <v>563</v>
      </c>
      <c r="C60" s="7" t="s">
        <v>206</v>
      </c>
      <c r="D60" s="17">
        <v>2</v>
      </c>
      <c r="E60" s="17">
        <v>4</v>
      </c>
      <c r="F60" s="7">
        <v>911</v>
      </c>
      <c r="G60" s="7">
        <f>VLOOKUP(C60,Sheet4!$B:$G,5,0)</f>
        <v>915</v>
      </c>
      <c r="H60" s="7">
        <f>VLOOKUP(C60,Sheet4!$B:$G,6,0)</f>
        <v>1.4</v>
      </c>
      <c r="I60" s="7">
        <f t="shared" si="0"/>
        <v>4</v>
      </c>
      <c r="J60" s="17">
        <f t="shared" si="7"/>
        <v>400</v>
      </c>
      <c r="K60" s="17">
        <f t="shared" si="8"/>
        <v>0</v>
      </c>
      <c r="L60" s="17">
        <f t="shared" si="4"/>
        <v>46</v>
      </c>
      <c r="M60" s="17">
        <f t="shared" si="5"/>
        <v>4.2</v>
      </c>
      <c r="N60" s="17">
        <f t="shared" si="6"/>
        <v>4.1399999999999997</v>
      </c>
      <c r="O60" s="17">
        <f t="shared" si="3"/>
        <v>454.34</v>
      </c>
    </row>
    <row r="61" spans="1:15" x14ac:dyDescent="0.25">
      <c r="A61" s="7">
        <v>60</v>
      </c>
      <c r="B61" s="7" t="s">
        <v>563</v>
      </c>
      <c r="C61" s="7" t="s">
        <v>333</v>
      </c>
      <c r="D61" s="17">
        <v>1</v>
      </c>
      <c r="E61" s="17">
        <v>4</v>
      </c>
      <c r="F61" s="7">
        <v>666</v>
      </c>
      <c r="G61" s="7">
        <f>VLOOKUP(C61,Sheet4!$B:$G,5,0)</f>
        <v>672</v>
      </c>
      <c r="H61" s="7">
        <f>VLOOKUP(C61,Sheet4!$B:$G,6,0)</f>
        <v>0.26</v>
      </c>
      <c r="I61" s="7">
        <f t="shared" si="0"/>
        <v>6</v>
      </c>
      <c r="J61" s="17">
        <f t="shared" si="7"/>
        <v>200</v>
      </c>
      <c r="K61" s="17">
        <f t="shared" si="8"/>
        <v>0</v>
      </c>
      <c r="L61" s="17">
        <f t="shared" si="4"/>
        <v>69</v>
      </c>
      <c r="M61" s="17">
        <f t="shared" si="5"/>
        <v>6.3000000000000007</v>
      </c>
      <c r="N61" s="17">
        <f t="shared" si="6"/>
        <v>6.21</v>
      </c>
      <c r="O61" s="17">
        <f t="shared" si="3"/>
        <v>281.51</v>
      </c>
    </row>
    <row r="62" spans="1:15" x14ac:dyDescent="0.25">
      <c r="A62" s="7">
        <v>61</v>
      </c>
      <c r="B62" s="7" t="s">
        <v>563</v>
      </c>
      <c r="C62" s="7" t="s">
        <v>439</v>
      </c>
      <c r="D62" s="17">
        <v>2</v>
      </c>
      <c r="E62" s="17">
        <v>5</v>
      </c>
      <c r="F62" s="7">
        <v>1801</v>
      </c>
      <c r="G62" s="7">
        <f>VLOOKUP(C62,Sheet4!$B:$G,5,0)</f>
        <v>1852</v>
      </c>
      <c r="H62" s="7">
        <f>VLOOKUP(C62,Sheet4!$B:$G,6,0)</f>
        <v>0.76</v>
      </c>
      <c r="I62" s="7">
        <f t="shared" si="0"/>
        <v>51</v>
      </c>
      <c r="J62" s="17">
        <f t="shared" si="7"/>
        <v>400</v>
      </c>
      <c r="K62" s="17">
        <f t="shared" si="8"/>
        <v>0</v>
      </c>
      <c r="L62" s="17">
        <f t="shared" si="4"/>
        <v>586.5</v>
      </c>
      <c r="M62" s="17">
        <f t="shared" si="5"/>
        <v>53.550000000000004</v>
      </c>
      <c r="N62" s="17">
        <f t="shared" si="6"/>
        <v>52.784999999999997</v>
      </c>
      <c r="O62" s="17">
        <f t="shared" si="3"/>
        <v>1092.835</v>
      </c>
    </row>
    <row r="63" spans="1:15" x14ac:dyDescent="0.25">
      <c r="A63" s="7">
        <v>62</v>
      </c>
      <c r="B63" s="7" t="s">
        <v>563</v>
      </c>
      <c r="C63" s="7" t="s">
        <v>295</v>
      </c>
      <c r="D63" s="17">
        <v>1</v>
      </c>
      <c r="E63" s="17">
        <v>4</v>
      </c>
      <c r="F63" s="7">
        <v>1521</v>
      </c>
      <c r="G63" s="7">
        <f>VLOOKUP(C63,Sheet4!$B:$G,5,0)</f>
        <v>1536</v>
      </c>
      <c r="H63" s="7">
        <f>VLOOKUP(C63,Sheet4!$B:$G,6,0)</f>
        <v>1.2</v>
      </c>
      <c r="I63" s="7">
        <f t="shared" si="0"/>
        <v>15</v>
      </c>
      <c r="J63" s="17">
        <f t="shared" si="7"/>
        <v>200</v>
      </c>
      <c r="K63" s="17">
        <f t="shared" si="8"/>
        <v>100</v>
      </c>
      <c r="L63" s="17">
        <f t="shared" si="4"/>
        <v>172.5</v>
      </c>
      <c r="M63" s="17">
        <f t="shared" si="5"/>
        <v>15.75</v>
      </c>
      <c r="N63" s="17">
        <f t="shared" si="6"/>
        <v>15.524999999999999</v>
      </c>
      <c r="O63" s="17">
        <f t="shared" si="3"/>
        <v>503.77499999999998</v>
      </c>
    </row>
    <row r="64" spans="1:15" x14ac:dyDescent="0.25">
      <c r="A64" s="7">
        <v>63</v>
      </c>
      <c r="B64" s="7" t="s">
        <v>563</v>
      </c>
      <c r="C64" s="20" t="s">
        <v>564</v>
      </c>
      <c r="D64" s="17">
        <v>2</v>
      </c>
      <c r="E64" s="17">
        <v>0</v>
      </c>
      <c r="F64" s="7">
        <v>1847</v>
      </c>
      <c r="G64" s="7">
        <v>1847</v>
      </c>
      <c r="H64" s="7">
        <v>0</v>
      </c>
      <c r="I64" s="7">
        <f t="shared" si="0"/>
        <v>0</v>
      </c>
      <c r="J64" s="17">
        <v>0</v>
      </c>
      <c r="K64" s="17">
        <f t="shared" si="8"/>
        <v>0</v>
      </c>
      <c r="L64" s="17">
        <f t="shared" si="4"/>
        <v>0</v>
      </c>
      <c r="M64" s="17">
        <f t="shared" si="5"/>
        <v>0</v>
      </c>
      <c r="N64" s="17">
        <f t="shared" si="6"/>
        <v>0</v>
      </c>
      <c r="O64" s="17">
        <f t="shared" si="3"/>
        <v>0</v>
      </c>
    </row>
    <row r="65" spans="1:15" x14ac:dyDescent="0.25">
      <c r="A65" s="7">
        <v>64</v>
      </c>
      <c r="B65" s="7" t="s">
        <v>563</v>
      </c>
      <c r="C65" s="7" t="s">
        <v>397</v>
      </c>
      <c r="D65" s="17">
        <v>2</v>
      </c>
      <c r="E65" s="17">
        <v>5</v>
      </c>
      <c r="F65" s="7">
        <v>832</v>
      </c>
      <c r="G65" s="7">
        <f>VLOOKUP(C65,Sheet4!$B:$G,5,0)</f>
        <v>853</v>
      </c>
      <c r="H65" s="7">
        <f>VLOOKUP(C65,Sheet4!$B:$G,6,0)</f>
        <v>0.8</v>
      </c>
      <c r="I65" s="7">
        <f t="shared" si="0"/>
        <v>21</v>
      </c>
      <c r="J65" s="17">
        <f t="shared" ref="J65:J71" si="9">D65*200</f>
        <v>400</v>
      </c>
      <c r="K65" s="17">
        <f t="shared" si="8"/>
        <v>0</v>
      </c>
      <c r="L65" s="17">
        <f t="shared" si="4"/>
        <v>241.5</v>
      </c>
      <c r="M65" s="17">
        <f t="shared" si="5"/>
        <v>22.05</v>
      </c>
      <c r="N65" s="17">
        <f t="shared" si="6"/>
        <v>21.734999999999999</v>
      </c>
      <c r="O65" s="17">
        <f t="shared" si="3"/>
        <v>685.28499999999997</v>
      </c>
    </row>
    <row r="66" spans="1:15" x14ac:dyDescent="0.25">
      <c r="A66" s="7">
        <v>65</v>
      </c>
      <c r="B66" s="7" t="s">
        <v>563</v>
      </c>
      <c r="C66" s="7" t="s">
        <v>198</v>
      </c>
      <c r="D66" s="17">
        <v>2</v>
      </c>
      <c r="E66" s="17">
        <v>4</v>
      </c>
      <c r="F66" s="7">
        <v>1146</v>
      </c>
      <c r="G66" s="7">
        <f>VLOOKUP(C66,Sheet4!$B:$G,5,0)</f>
        <v>1156</v>
      </c>
      <c r="H66" s="7">
        <f>VLOOKUP(C66,Sheet4!$B:$G,6,0)</f>
        <v>0.1</v>
      </c>
      <c r="I66" s="7">
        <f t="shared" ref="I66:I129" si="10">G66-F66</f>
        <v>10</v>
      </c>
      <c r="J66" s="17">
        <f t="shared" si="9"/>
        <v>400</v>
      </c>
      <c r="K66" s="17">
        <f t="shared" ref="K66:K97" si="11">IF(H66&gt;D66,((ROUND((H66-D66)*4,0)/4))*2*200,0)</f>
        <v>0</v>
      </c>
      <c r="L66" s="17">
        <f t="shared" si="4"/>
        <v>115</v>
      </c>
      <c r="M66" s="17">
        <f t="shared" si="5"/>
        <v>10.5</v>
      </c>
      <c r="N66" s="17">
        <f t="shared" si="6"/>
        <v>10.35</v>
      </c>
      <c r="O66" s="17">
        <f t="shared" ref="O66:O129" si="12">J66+K66+L66+M66+N66</f>
        <v>535.85</v>
      </c>
    </row>
    <row r="67" spans="1:15" x14ac:dyDescent="0.25">
      <c r="A67" s="7">
        <v>66</v>
      </c>
      <c r="B67" s="7" t="s">
        <v>563</v>
      </c>
      <c r="C67" s="7" t="s">
        <v>293</v>
      </c>
      <c r="D67" s="17">
        <v>2</v>
      </c>
      <c r="E67" s="17">
        <v>4</v>
      </c>
      <c r="F67" s="7">
        <v>1890</v>
      </c>
      <c r="G67" s="7">
        <f>VLOOKUP(C67,Sheet4!$B:$G,5,0)</f>
        <v>1901</v>
      </c>
      <c r="H67" s="7">
        <f>VLOOKUP(C67,Sheet4!$B:$G,6,0)</f>
        <v>1.2</v>
      </c>
      <c r="I67" s="7">
        <f t="shared" si="10"/>
        <v>11</v>
      </c>
      <c r="J67" s="17">
        <f t="shared" si="9"/>
        <v>400</v>
      </c>
      <c r="K67" s="17">
        <f t="shared" si="11"/>
        <v>0</v>
      </c>
      <c r="L67" s="17">
        <f t="shared" ref="L67:L130" si="13">I67*11.5</f>
        <v>126.5</v>
      </c>
      <c r="M67" s="17">
        <f t="shared" ref="M67:M130" si="14">I67*1.05</f>
        <v>11.55</v>
      </c>
      <c r="N67" s="17">
        <f t="shared" ref="N67:N130" si="15">L67*9%</f>
        <v>11.385</v>
      </c>
      <c r="O67" s="17">
        <f t="shared" si="12"/>
        <v>549.43499999999995</v>
      </c>
    </row>
    <row r="68" spans="1:15" x14ac:dyDescent="0.25">
      <c r="A68" s="7">
        <v>67</v>
      </c>
      <c r="B68" s="7" t="s">
        <v>563</v>
      </c>
      <c r="C68" s="7" t="s">
        <v>262</v>
      </c>
      <c r="D68" s="17">
        <v>1</v>
      </c>
      <c r="E68" s="17">
        <v>4</v>
      </c>
      <c r="F68" s="7">
        <v>1002</v>
      </c>
      <c r="G68" s="7">
        <f>VLOOKUP(C68,Sheet4!$B:$G,5,0)</f>
        <v>1012</v>
      </c>
      <c r="H68" s="7">
        <f>VLOOKUP(C68,Sheet4!$B:$G,6,0)</f>
        <v>0.6</v>
      </c>
      <c r="I68" s="7">
        <f t="shared" si="10"/>
        <v>10</v>
      </c>
      <c r="J68" s="17">
        <f t="shared" si="9"/>
        <v>200</v>
      </c>
      <c r="K68" s="17">
        <f t="shared" si="11"/>
        <v>0</v>
      </c>
      <c r="L68" s="17">
        <f t="shared" si="13"/>
        <v>115</v>
      </c>
      <c r="M68" s="17">
        <f t="shared" si="14"/>
        <v>10.5</v>
      </c>
      <c r="N68" s="17">
        <f t="shared" si="15"/>
        <v>10.35</v>
      </c>
      <c r="O68" s="17">
        <f t="shared" si="12"/>
        <v>335.85</v>
      </c>
    </row>
    <row r="69" spans="1:15" x14ac:dyDescent="0.25">
      <c r="A69" s="7">
        <v>68</v>
      </c>
      <c r="B69" s="7" t="s">
        <v>563</v>
      </c>
      <c r="C69" s="7" t="s">
        <v>323</v>
      </c>
      <c r="D69" s="17">
        <v>1</v>
      </c>
      <c r="E69" s="17">
        <v>4</v>
      </c>
      <c r="F69" s="7">
        <v>700</v>
      </c>
      <c r="G69" s="7">
        <f>VLOOKUP(C69,Sheet4!$B:$G,5,0)</f>
        <v>702</v>
      </c>
      <c r="H69" s="7">
        <f>VLOOKUP(C69,Sheet4!$B:$G,6,0)</f>
        <v>0</v>
      </c>
      <c r="I69" s="7">
        <f t="shared" si="10"/>
        <v>2</v>
      </c>
      <c r="J69" s="17">
        <f t="shared" si="9"/>
        <v>200</v>
      </c>
      <c r="K69" s="17">
        <f t="shared" si="11"/>
        <v>0</v>
      </c>
      <c r="L69" s="17">
        <f t="shared" si="13"/>
        <v>23</v>
      </c>
      <c r="M69" s="17">
        <f t="shared" si="14"/>
        <v>2.1</v>
      </c>
      <c r="N69" s="17">
        <f t="shared" si="15"/>
        <v>2.0699999999999998</v>
      </c>
      <c r="O69" s="17">
        <f t="shared" si="12"/>
        <v>227.17</v>
      </c>
    </row>
    <row r="70" spans="1:15" x14ac:dyDescent="0.25">
      <c r="A70" s="7">
        <v>69</v>
      </c>
      <c r="B70" s="7" t="s">
        <v>563</v>
      </c>
      <c r="C70" s="7" t="s">
        <v>218</v>
      </c>
      <c r="D70" s="17">
        <v>2</v>
      </c>
      <c r="E70" s="17">
        <v>4</v>
      </c>
      <c r="F70" s="7">
        <v>5925</v>
      </c>
      <c r="G70" s="7">
        <f>VLOOKUP(C70,Sheet4!$B:$G,5,0)</f>
        <v>5929</v>
      </c>
      <c r="H70" s="7">
        <f>VLOOKUP(C70,Sheet4!$B:$G,6,0)</f>
        <v>0</v>
      </c>
      <c r="I70" s="7">
        <f t="shared" si="10"/>
        <v>4</v>
      </c>
      <c r="J70" s="17">
        <f t="shared" si="9"/>
        <v>400</v>
      </c>
      <c r="K70" s="17">
        <f t="shared" si="11"/>
        <v>0</v>
      </c>
      <c r="L70" s="17">
        <f t="shared" si="13"/>
        <v>46</v>
      </c>
      <c r="M70" s="17">
        <f t="shared" si="14"/>
        <v>4.2</v>
      </c>
      <c r="N70" s="17">
        <f t="shared" si="15"/>
        <v>4.1399999999999997</v>
      </c>
      <c r="O70" s="17">
        <f t="shared" si="12"/>
        <v>454.34</v>
      </c>
    </row>
    <row r="71" spans="1:15" x14ac:dyDescent="0.25">
      <c r="A71" s="7">
        <v>70</v>
      </c>
      <c r="B71" s="7" t="s">
        <v>563</v>
      </c>
      <c r="C71" s="7" t="s">
        <v>311</v>
      </c>
      <c r="D71" s="17">
        <v>1</v>
      </c>
      <c r="E71" s="17">
        <v>4</v>
      </c>
      <c r="F71" s="7">
        <v>37949</v>
      </c>
      <c r="G71" s="7">
        <f>VLOOKUP(C71,Sheet4!$B:$G,5,0)</f>
        <v>37952</v>
      </c>
      <c r="H71" s="7">
        <f>VLOOKUP(C71,Sheet4!$B:$G,6,0)</f>
        <v>0</v>
      </c>
      <c r="I71" s="7">
        <f t="shared" si="10"/>
        <v>3</v>
      </c>
      <c r="J71" s="17">
        <f t="shared" si="9"/>
        <v>200</v>
      </c>
      <c r="K71" s="17">
        <f t="shared" si="11"/>
        <v>0</v>
      </c>
      <c r="L71" s="17">
        <f t="shared" si="13"/>
        <v>34.5</v>
      </c>
      <c r="M71" s="17">
        <f t="shared" si="14"/>
        <v>3.1500000000000004</v>
      </c>
      <c r="N71" s="17">
        <f t="shared" si="15"/>
        <v>3.105</v>
      </c>
      <c r="O71" s="17">
        <f t="shared" si="12"/>
        <v>240.755</v>
      </c>
    </row>
    <row r="72" spans="1:15" x14ac:dyDescent="0.25">
      <c r="A72" s="7">
        <v>71</v>
      </c>
      <c r="B72" s="7" t="s">
        <v>563</v>
      </c>
      <c r="C72" s="20" t="s">
        <v>565</v>
      </c>
      <c r="D72" s="17">
        <v>1</v>
      </c>
      <c r="E72" s="17">
        <v>0</v>
      </c>
      <c r="F72" s="7">
        <v>578</v>
      </c>
      <c r="G72" s="7">
        <v>578</v>
      </c>
      <c r="H72" s="7">
        <v>0</v>
      </c>
      <c r="I72" s="7">
        <f t="shared" si="10"/>
        <v>0</v>
      </c>
      <c r="J72" s="17">
        <v>0</v>
      </c>
      <c r="K72" s="17">
        <f t="shared" si="11"/>
        <v>0</v>
      </c>
      <c r="L72" s="17">
        <f t="shared" si="13"/>
        <v>0</v>
      </c>
      <c r="M72" s="17">
        <f t="shared" si="14"/>
        <v>0</v>
      </c>
      <c r="N72" s="17">
        <f t="shared" si="15"/>
        <v>0</v>
      </c>
      <c r="O72" s="17">
        <f t="shared" si="12"/>
        <v>0</v>
      </c>
    </row>
    <row r="73" spans="1:15" x14ac:dyDescent="0.25">
      <c r="A73" s="7">
        <v>72</v>
      </c>
      <c r="B73" s="7" t="s">
        <v>563</v>
      </c>
      <c r="C73" s="7" t="s">
        <v>252</v>
      </c>
      <c r="D73" s="17">
        <v>1</v>
      </c>
      <c r="E73" s="17">
        <v>4</v>
      </c>
      <c r="F73" s="7">
        <v>1776</v>
      </c>
      <c r="G73" s="7">
        <f>VLOOKUP(C73,Sheet4!$B:$G,5,0)</f>
        <v>1796</v>
      </c>
      <c r="H73" s="7">
        <f>VLOOKUP(C73,Sheet4!$B:$G,6,0)</f>
        <v>0</v>
      </c>
      <c r="I73" s="7">
        <f t="shared" si="10"/>
        <v>20</v>
      </c>
      <c r="J73" s="17">
        <f t="shared" ref="J73:J104" si="16">D73*200</f>
        <v>200</v>
      </c>
      <c r="K73" s="17">
        <f t="shared" si="11"/>
        <v>0</v>
      </c>
      <c r="L73" s="17">
        <f t="shared" si="13"/>
        <v>230</v>
      </c>
      <c r="M73" s="17">
        <f t="shared" si="14"/>
        <v>21</v>
      </c>
      <c r="N73" s="17">
        <f t="shared" si="15"/>
        <v>20.7</v>
      </c>
      <c r="O73" s="17">
        <f t="shared" si="12"/>
        <v>471.7</v>
      </c>
    </row>
    <row r="74" spans="1:15" x14ac:dyDescent="0.25">
      <c r="A74" s="7">
        <v>73</v>
      </c>
      <c r="B74" s="7" t="s">
        <v>563</v>
      </c>
      <c r="C74" s="7" t="s">
        <v>260</v>
      </c>
      <c r="D74" s="17">
        <v>2</v>
      </c>
      <c r="E74" s="17">
        <v>4</v>
      </c>
      <c r="F74" s="7">
        <v>1880</v>
      </c>
      <c r="G74" s="7">
        <f>VLOOKUP(C74,Sheet4!$B:$G,5,0)</f>
        <v>1958</v>
      </c>
      <c r="H74" s="7">
        <f>VLOOKUP(C74,Sheet4!$B:$G,6,0)</f>
        <v>0.86</v>
      </c>
      <c r="I74" s="7">
        <f t="shared" si="10"/>
        <v>78</v>
      </c>
      <c r="J74" s="17">
        <f t="shared" si="16"/>
        <v>400</v>
      </c>
      <c r="K74" s="17">
        <f t="shared" si="11"/>
        <v>0</v>
      </c>
      <c r="L74" s="17">
        <f t="shared" si="13"/>
        <v>897</v>
      </c>
      <c r="M74" s="17">
        <f t="shared" si="14"/>
        <v>81.900000000000006</v>
      </c>
      <c r="N74" s="17">
        <f t="shared" si="15"/>
        <v>80.73</v>
      </c>
      <c r="O74" s="17">
        <f t="shared" si="12"/>
        <v>1459.63</v>
      </c>
    </row>
    <row r="75" spans="1:15" x14ac:dyDescent="0.25">
      <c r="A75" s="7">
        <v>74</v>
      </c>
      <c r="B75" s="7" t="s">
        <v>563</v>
      </c>
      <c r="C75" s="6" t="s">
        <v>289</v>
      </c>
      <c r="D75" s="17">
        <v>1</v>
      </c>
      <c r="E75" s="17">
        <v>4</v>
      </c>
      <c r="F75" s="7">
        <v>755</v>
      </c>
      <c r="G75" s="7">
        <f>VLOOKUP(C75,Sheet4!$B:$G,5,0)</f>
        <v>756</v>
      </c>
      <c r="H75" s="7">
        <f>VLOOKUP(C75,Sheet4!$B:$G,6,0)</f>
        <v>0.73</v>
      </c>
      <c r="I75" s="7">
        <f t="shared" si="10"/>
        <v>1</v>
      </c>
      <c r="J75" s="17">
        <f t="shared" si="16"/>
        <v>200</v>
      </c>
      <c r="K75" s="17">
        <f t="shared" si="11"/>
        <v>0</v>
      </c>
      <c r="L75" s="17">
        <f t="shared" si="13"/>
        <v>11.5</v>
      </c>
      <c r="M75" s="17">
        <f t="shared" si="14"/>
        <v>1.05</v>
      </c>
      <c r="N75" s="17">
        <f t="shared" si="15"/>
        <v>1.0349999999999999</v>
      </c>
      <c r="O75" s="17">
        <f t="shared" si="12"/>
        <v>213.58500000000001</v>
      </c>
    </row>
    <row r="76" spans="1:15" x14ac:dyDescent="0.25">
      <c r="A76" s="7">
        <v>75</v>
      </c>
      <c r="B76" s="7" t="s">
        <v>563</v>
      </c>
      <c r="C76" s="7" t="s">
        <v>319</v>
      </c>
      <c r="D76" s="17">
        <v>2</v>
      </c>
      <c r="E76" s="17">
        <v>4</v>
      </c>
      <c r="F76" s="7">
        <v>916</v>
      </c>
      <c r="G76" s="7">
        <f>VLOOKUP(C76,Sheet4!$B:$G,5,0)</f>
        <v>916</v>
      </c>
      <c r="H76" s="7">
        <f>VLOOKUP(C76,Sheet4!$B:$G,6,0)</f>
        <v>0</v>
      </c>
      <c r="I76" s="7">
        <f t="shared" si="10"/>
        <v>0</v>
      </c>
      <c r="J76" s="17">
        <f t="shared" si="16"/>
        <v>400</v>
      </c>
      <c r="K76" s="17">
        <f t="shared" si="11"/>
        <v>0</v>
      </c>
      <c r="L76" s="17">
        <f t="shared" si="13"/>
        <v>0</v>
      </c>
      <c r="M76" s="17">
        <f t="shared" si="14"/>
        <v>0</v>
      </c>
      <c r="N76" s="17">
        <f t="shared" si="15"/>
        <v>0</v>
      </c>
      <c r="O76" s="17">
        <f t="shared" si="12"/>
        <v>400</v>
      </c>
    </row>
    <row r="77" spans="1:15" x14ac:dyDescent="0.25">
      <c r="A77" s="7">
        <v>76</v>
      </c>
      <c r="B77" s="7" t="s">
        <v>563</v>
      </c>
      <c r="C77" s="7" t="s">
        <v>232</v>
      </c>
      <c r="D77" s="17">
        <v>2</v>
      </c>
      <c r="E77" s="17">
        <v>4</v>
      </c>
      <c r="F77" s="7">
        <v>1860</v>
      </c>
      <c r="G77" s="7">
        <f>VLOOKUP(C77,Sheet4!$B:$G,5,0)</f>
        <v>1895</v>
      </c>
      <c r="H77" s="7">
        <f>VLOOKUP(C77,Sheet4!$B:$G,6,0)</f>
        <v>0.3</v>
      </c>
      <c r="I77" s="7">
        <f t="shared" si="10"/>
        <v>35</v>
      </c>
      <c r="J77" s="17">
        <f t="shared" si="16"/>
        <v>400</v>
      </c>
      <c r="K77" s="17">
        <f t="shared" si="11"/>
        <v>0</v>
      </c>
      <c r="L77" s="17">
        <f t="shared" si="13"/>
        <v>402.5</v>
      </c>
      <c r="M77" s="17">
        <f t="shared" si="14"/>
        <v>36.75</v>
      </c>
      <c r="N77" s="17">
        <f t="shared" si="15"/>
        <v>36.225000000000001</v>
      </c>
      <c r="O77" s="17">
        <f t="shared" si="12"/>
        <v>875.47500000000002</v>
      </c>
    </row>
    <row r="78" spans="1:15" x14ac:dyDescent="0.25">
      <c r="A78" s="7">
        <v>77</v>
      </c>
      <c r="B78" s="7" t="s">
        <v>563</v>
      </c>
      <c r="C78" s="6" t="s">
        <v>511</v>
      </c>
      <c r="D78" s="17">
        <v>1</v>
      </c>
      <c r="E78" s="17">
        <v>6</v>
      </c>
      <c r="F78" s="7">
        <v>915</v>
      </c>
      <c r="G78" s="7">
        <f>VLOOKUP(C78,Sheet4!$B:$G,5,0)</f>
        <v>920</v>
      </c>
      <c r="H78" s="7">
        <f>VLOOKUP(C78,Sheet4!$B:$G,6,0)</f>
        <v>0.26</v>
      </c>
      <c r="I78" s="7">
        <f t="shared" si="10"/>
        <v>5</v>
      </c>
      <c r="J78" s="17">
        <f t="shared" si="16"/>
        <v>200</v>
      </c>
      <c r="K78" s="17">
        <f t="shared" si="11"/>
        <v>0</v>
      </c>
      <c r="L78" s="17">
        <f t="shared" si="13"/>
        <v>57.5</v>
      </c>
      <c r="M78" s="17">
        <f t="shared" si="14"/>
        <v>5.25</v>
      </c>
      <c r="N78" s="17">
        <f t="shared" si="15"/>
        <v>5.1749999999999998</v>
      </c>
      <c r="O78" s="17">
        <f t="shared" si="12"/>
        <v>267.92500000000001</v>
      </c>
    </row>
    <row r="79" spans="1:15" x14ac:dyDescent="0.25">
      <c r="A79" s="7">
        <v>78</v>
      </c>
      <c r="B79" s="7" t="s">
        <v>563</v>
      </c>
      <c r="C79" s="7" t="s">
        <v>505</v>
      </c>
      <c r="D79" s="17">
        <v>3</v>
      </c>
      <c r="E79" s="17">
        <v>6</v>
      </c>
      <c r="F79" s="7">
        <v>865</v>
      </c>
      <c r="G79" s="7">
        <f>VLOOKUP(C79,Sheet4!$B:$G,5,0)</f>
        <v>881</v>
      </c>
      <c r="H79" s="7">
        <f>VLOOKUP(C79,Sheet4!$B:$G,6,0)</f>
        <v>0.89</v>
      </c>
      <c r="I79" s="7">
        <f t="shared" si="10"/>
        <v>16</v>
      </c>
      <c r="J79" s="17">
        <f t="shared" si="16"/>
        <v>600</v>
      </c>
      <c r="K79" s="17">
        <f t="shared" si="11"/>
        <v>0</v>
      </c>
      <c r="L79" s="17">
        <f t="shared" si="13"/>
        <v>184</v>
      </c>
      <c r="M79" s="17">
        <f t="shared" si="14"/>
        <v>16.8</v>
      </c>
      <c r="N79" s="17">
        <f t="shared" si="15"/>
        <v>16.559999999999999</v>
      </c>
      <c r="O79" s="17">
        <f t="shared" si="12"/>
        <v>817.3599999999999</v>
      </c>
    </row>
    <row r="80" spans="1:15" x14ac:dyDescent="0.25">
      <c r="A80" s="7">
        <v>79</v>
      </c>
      <c r="B80" s="7" t="s">
        <v>563</v>
      </c>
      <c r="C80" s="7" t="s">
        <v>479</v>
      </c>
      <c r="D80" s="17">
        <v>2</v>
      </c>
      <c r="E80" s="17">
        <v>6</v>
      </c>
      <c r="F80" s="7">
        <v>764</v>
      </c>
      <c r="G80" s="7">
        <f>VLOOKUP(C80,Sheet4!$B:$G,5,0)</f>
        <v>782</v>
      </c>
      <c r="H80" s="7">
        <f>VLOOKUP(C80,Sheet4!$B:$G,6,0)</f>
        <v>0</v>
      </c>
      <c r="I80" s="7">
        <f t="shared" si="10"/>
        <v>18</v>
      </c>
      <c r="J80" s="17">
        <f t="shared" si="16"/>
        <v>400</v>
      </c>
      <c r="K80" s="17">
        <f t="shared" si="11"/>
        <v>0</v>
      </c>
      <c r="L80" s="17">
        <f t="shared" si="13"/>
        <v>207</v>
      </c>
      <c r="M80" s="17">
        <f t="shared" si="14"/>
        <v>18.900000000000002</v>
      </c>
      <c r="N80" s="17">
        <f t="shared" si="15"/>
        <v>18.63</v>
      </c>
      <c r="O80" s="17">
        <f t="shared" si="12"/>
        <v>644.53</v>
      </c>
    </row>
    <row r="81" spans="1:15" x14ac:dyDescent="0.25">
      <c r="A81" s="7">
        <v>80</v>
      </c>
      <c r="B81" s="7" t="s">
        <v>563</v>
      </c>
      <c r="C81" s="7" t="s">
        <v>256</v>
      </c>
      <c r="D81" s="17">
        <v>2</v>
      </c>
      <c r="E81" s="17">
        <v>4</v>
      </c>
      <c r="F81" s="7">
        <v>1786</v>
      </c>
      <c r="G81" s="7">
        <f>VLOOKUP(C81,Sheet4!$B:$G,5,0)</f>
        <v>1801</v>
      </c>
      <c r="H81" s="7">
        <f>VLOOKUP(C81,Sheet4!$B:$G,6,0)</f>
        <v>1.2</v>
      </c>
      <c r="I81" s="7">
        <f t="shared" si="10"/>
        <v>15</v>
      </c>
      <c r="J81" s="17">
        <f t="shared" si="16"/>
        <v>400</v>
      </c>
      <c r="K81" s="17">
        <f t="shared" si="11"/>
        <v>0</v>
      </c>
      <c r="L81" s="17">
        <f t="shared" si="13"/>
        <v>172.5</v>
      </c>
      <c r="M81" s="17">
        <f t="shared" si="14"/>
        <v>15.75</v>
      </c>
      <c r="N81" s="17">
        <f t="shared" si="15"/>
        <v>15.524999999999999</v>
      </c>
      <c r="O81" s="17">
        <f t="shared" si="12"/>
        <v>603.77499999999998</v>
      </c>
    </row>
    <row r="82" spans="1:15" x14ac:dyDescent="0.25">
      <c r="A82" s="7">
        <v>81</v>
      </c>
      <c r="B82" s="7" t="s">
        <v>563</v>
      </c>
      <c r="C82" s="7" t="s">
        <v>188</v>
      </c>
      <c r="D82" s="17">
        <v>1</v>
      </c>
      <c r="E82" s="17">
        <v>4</v>
      </c>
      <c r="F82" s="7">
        <v>2606</v>
      </c>
      <c r="G82" s="7">
        <f>VLOOKUP(C82,Sheet4!$B:$G,5,0)</f>
        <v>2621</v>
      </c>
      <c r="H82" s="7">
        <f>VLOOKUP(C82,Sheet4!$B:$G,6,0)</f>
        <v>0</v>
      </c>
      <c r="I82" s="7">
        <f t="shared" si="10"/>
        <v>15</v>
      </c>
      <c r="J82" s="17">
        <f t="shared" si="16"/>
        <v>200</v>
      </c>
      <c r="K82" s="17">
        <f t="shared" si="11"/>
        <v>0</v>
      </c>
      <c r="L82" s="17">
        <f t="shared" si="13"/>
        <v>172.5</v>
      </c>
      <c r="M82" s="17">
        <f t="shared" si="14"/>
        <v>15.75</v>
      </c>
      <c r="N82" s="17">
        <f t="shared" si="15"/>
        <v>15.524999999999999</v>
      </c>
      <c r="O82" s="17">
        <f t="shared" si="12"/>
        <v>403.77499999999998</v>
      </c>
    </row>
    <row r="83" spans="1:15" x14ac:dyDescent="0.25">
      <c r="A83" s="7">
        <v>82</v>
      </c>
      <c r="B83" s="7" t="s">
        <v>563</v>
      </c>
      <c r="C83" s="7" t="s">
        <v>234</v>
      </c>
      <c r="D83" s="17">
        <v>1</v>
      </c>
      <c r="E83" s="17">
        <v>4</v>
      </c>
      <c r="F83" s="7">
        <v>2256</v>
      </c>
      <c r="G83" s="7">
        <f>VLOOKUP(C83,Sheet4!$B:$G,5,0)</f>
        <v>2256</v>
      </c>
      <c r="H83" s="7">
        <f>VLOOKUP(C83,Sheet4!$B:$G,6,0)</f>
        <v>0</v>
      </c>
      <c r="I83" s="7">
        <f t="shared" si="10"/>
        <v>0</v>
      </c>
      <c r="J83" s="17">
        <f t="shared" si="16"/>
        <v>200</v>
      </c>
      <c r="K83" s="17">
        <f t="shared" si="11"/>
        <v>0</v>
      </c>
      <c r="L83" s="17">
        <f t="shared" si="13"/>
        <v>0</v>
      </c>
      <c r="M83" s="17">
        <f t="shared" si="14"/>
        <v>0</v>
      </c>
      <c r="N83" s="17">
        <f t="shared" si="15"/>
        <v>0</v>
      </c>
      <c r="O83" s="17">
        <f t="shared" si="12"/>
        <v>200</v>
      </c>
    </row>
    <row r="84" spans="1:15" x14ac:dyDescent="0.25">
      <c r="A84" s="7">
        <v>83</v>
      </c>
      <c r="B84" s="7" t="s">
        <v>563</v>
      </c>
      <c r="C84" s="7" t="s">
        <v>345</v>
      </c>
      <c r="D84" s="17">
        <v>2</v>
      </c>
      <c r="E84" s="17">
        <v>5</v>
      </c>
      <c r="F84" s="7">
        <v>2958</v>
      </c>
      <c r="G84" s="7">
        <f>VLOOKUP(C84,Sheet4!$B:$G,5,0)</f>
        <v>3308</v>
      </c>
      <c r="H84" s="7">
        <f>VLOOKUP(C84,Sheet4!$B:$G,6,0)</f>
        <v>1.8</v>
      </c>
      <c r="I84" s="7">
        <f t="shared" si="10"/>
        <v>350</v>
      </c>
      <c r="J84" s="17">
        <f t="shared" si="16"/>
        <v>400</v>
      </c>
      <c r="K84" s="17">
        <f t="shared" si="11"/>
        <v>0</v>
      </c>
      <c r="L84" s="17">
        <f t="shared" si="13"/>
        <v>4025</v>
      </c>
      <c r="M84" s="17">
        <f t="shared" si="14"/>
        <v>367.5</v>
      </c>
      <c r="N84" s="17">
        <f t="shared" si="15"/>
        <v>362.25</v>
      </c>
      <c r="O84" s="17">
        <f t="shared" si="12"/>
        <v>5154.75</v>
      </c>
    </row>
    <row r="85" spans="1:15" x14ac:dyDescent="0.25">
      <c r="A85" s="7">
        <v>84</v>
      </c>
      <c r="B85" s="7" t="s">
        <v>563</v>
      </c>
      <c r="C85" s="7" t="s">
        <v>533</v>
      </c>
      <c r="D85" s="17">
        <v>2</v>
      </c>
      <c r="E85" s="17">
        <v>6</v>
      </c>
      <c r="F85" s="7">
        <v>218</v>
      </c>
      <c r="G85" s="7">
        <f>VLOOKUP(C85,Sheet4!$B:$G,5,0)</f>
        <v>224</v>
      </c>
      <c r="H85" s="7">
        <f>VLOOKUP(C85,Sheet4!$B:$G,6,0)</f>
        <v>0.38</v>
      </c>
      <c r="I85" s="7">
        <f t="shared" si="10"/>
        <v>6</v>
      </c>
      <c r="J85" s="17">
        <f t="shared" si="16"/>
        <v>400</v>
      </c>
      <c r="K85" s="17">
        <f t="shared" si="11"/>
        <v>0</v>
      </c>
      <c r="L85" s="17">
        <f t="shared" si="13"/>
        <v>69</v>
      </c>
      <c r="M85" s="17">
        <f t="shared" si="14"/>
        <v>6.3000000000000007</v>
      </c>
      <c r="N85" s="17">
        <f t="shared" si="15"/>
        <v>6.21</v>
      </c>
      <c r="O85" s="17">
        <f t="shared" si="12"/>
        <v>481.51</v>
      </c>
    </row>
    <row r="86" spans="1:15" x14ac:dyDescent="0.25">
      <c r="A86" s="7">
        <v>85</v>
      </c>
      <c r="B86" s="7" t="s">
        <v>563</v>
      </c>
      <c r="C86" s="7" t="s">
        <v>285</v>
      </c>
      <c r="D86" s="17">
        <v>2</v>
      </c>
      <c r="E86" s="17">
        <v>4</v>
      </c>
      <c r="F86" s="7">
        <v>4252</v>
      </c>
      <c r="G86" s="7">
        <f>VLOOKUP(C86,Sheet4!$B:$G,5,0)</f>
        <v>4258</v>
      </c>
      <c r="H86" s="7">
        <f>VLOOKUP(C86,Sheet4!$B:$G,6,0)</f>
        <v>0</v>
      </c>
      <c r="I86" s="7">
        <f t="shared" si="10"/>
        <v>6</v>
      </c>
      <c r="J86" s="17">
        <f t="shared" si="16"/>
        <v>400</v>
      </c>
      <c r="K86" s="17">
        <f t="shared" si="11"/>
        <v>0</v>
      </c>
      <c r="L86" s="17">
        <f t="shared" si="13"/>
        <v>69</v>
      </c>
      <c r="M86" s="17">
        <f t="shared" si="14"/>
        <v>6.3000000000000007</v>
      </c>
      <c r="N86" s="17">
        <f t="shared" si="15"/>
        <v>6.21</v>
      </c>
      <c r="O86" s="17">
        <f t="shared" si="12"/>
        <v>481.51</v>
      </c>
    </row>
    <row r="87" spans="1:15" x14ac:dyDescent="0.25">
      <c r="A87" s="7">
        <v>86</v>
      </c>
      <c r="B87" s="7" t="s">
        <v>563</v>
      </c>
      <c r="C87" s="6" t="s">
        <v>250</v>
      </c>
      <c r="D87" s="17">
        <v>1</v>
      </c>
      <c r="E87" s="17">
        <v>4</v>
      </c>
      <c r="F87" s="7">
        <v>2641</v>
      </c>
      <c r="G87" s="7">
        <v>2644</v>
      </c>
      <c r="H87" s="7">
        <f>VLOOKUP(C87,Sheet4!$B:$G,6,0)</f>
        <v>0.16</v>
      </c>
      <c r="I87" s="7">
        <f t="shared" si="10"/>
        <v>3</v>
      </c>
      <c r="J87" s="17">
        <f t="shared" si="16"/>
        <v>200</v>
      </c>
      <c r="K87" s="17">
        <f t="shared" si="11"/>
        <v>0</v>
      </c>
      <c r="L87" s="17">
        <f t="shared" si="13"/>
        <v>34.5</v>
      </c>
      <c r="M87" s="17">
        <f t="shared" si="14"/>
        <v>3.1500000000000004</v>
      </c>
      <c r="N87" s="17">
        <f t="shared" si="15"/>
        <v>3.105</v>
      </c>
      <c r="O87" s="17">
        <f t="shared" si="12"/>
        <v>240.755</v>
      </c>
    </row>
    <row r="88" spans="1:15" x14ac:dyDescent="0.25">
      <c r="A88" s="7">
        <v>87</v>
      </c>
      <c r="B88" s="7" t="s">
        <v>563</v>
      </c>
      <c r="C88" s="7" t="s">
        <v>214</v>
      </c>
      <c r="D88" s="17">
        <v>2</v>
      </c>
      <c r="E88" s="17">
        <v>4</v>
      </c>
      <c r="F88" s="7">
        <v>2709</v>
      </c>
      <c r="G88" s="7">
        <f>VLOOKUP(C88,Sheet4!$B:$G,5,0)</f>
        <v>2743</v>
      </c>
      <c r="H88" s="7">
        <f>VLOOKUP(C88,Sheet4!$B:$G,6,0)</f>
        <v>1.8</v>
      </c>
      <c r="I88" s="7">
        <f t="shared" si="10"/>
        <v>34</v>
      </c>
      <c r="J88" s="17">
        <f t="shared" si="16"/>
        <v>400</v>
      </c>
      <c r="K88" s="17">
        <f t="shared" si="11"/>
        <v>0</v>
      </c>
      <c r="L88" s="17">
        <f t="shared" si="13"/>
        <v>391</v>
      </c>
      <c r="M88" s="17">
        <f t="shared" si="14"/>
        <v>35.700000000000003</v>
      </c>
      <c r="N88" s="17">
        <f t="shared" si="15"/>
        <v>35.19</v>
      </c>
      <c r="O88" s="17">
        <f t="shared" si="12"/>
        <v>861.8900000000001</v>
      </c>
    </row>
    <row r="89" spans="1:15" x14ac:dyDescent="0.25">
      <c r="A89" s="7">
        <v>88</v>
      </c>
      <c r="B89" s="7" t="s">
        <v>563</v>
      </c>
      <c r="C89" s="7" t="s">
        <v>299</v>
      </c>
      <c r="D89" s="17">
        <v>2</v>
      </c>
      <c r="E89" s="17">
        <v>4</v>
      </c>
      <c r="F89" s="7">
        <v>1299</v>
      </c>
      <c r="G89" s="7">
        <f>VLOOKUP(C89,Sheet4!$B:$G,5,0)</f>
        <v>1350</v>
      </c>
      <c r="H89" s="7">
        <f>VLOOKUP(C89,Sheet4!$B:$G,6,0)</f>
        <v>2.2400000000000002</v>
      </c>
      <c r="I89" s="7">
        <f t="shared" si="10"/>
        <v>51</v>
      </c>
      <c r="J89" s="17">
        <f t="shared" si="16"/>
        <v>400</v>
      </c>
      <c r="K89" s="17">
        <f t="shared" si="11"/>
        <v>100</v>
      </c>
      <c r="L89" s="17">
        <f t="shared" si="13"/>
        <v>586.5</v>
      </c>
      <c r="M89" s="17">
        <f t="shared" si="14"/>
        <v>53.550000000000004</v>
      </c>
      <c r="N89" s="17">
        <f t="shared" si="15"/>
        <v>52.784999999999997</v>
      </c>
      <c r="O89" s="17">
        <f t="shared" si="12"/>
        <v>1192.835</v>
      </c>
    </row>
    <row r="90" spans="1:15" x14ac:dyDescent="0.25">
      <c r="A90" s="7">
        <v>89</v>
      </c>
      <c r="B90" s="7" t="s">
        <v>563</v>
      </c>
      <c r="C90" s="7" t="s">
        <v>485</v>
      </c>
      <c r="D90" s="17">
        <v>1</v>
      </c>
      <c r="E90" s="17">
        <v>6</v>
      </c>
      <c r="F90" s="7">
        <v>2882</v>
      </c>
      <c r="G90" s="7">
        <f>VLOOKUP(C90,Sheet4!$B:$G,5,0)</f>
        <v>2882</v>
      </c>
      <c r="H90" s="7">
        <f>VLOOKUP(C90,Sheet4!$B:$G,6,0)</f>
        <v>0</v>
      </c>
      <c r="I90" s="7">
        <f t="shared" si="10"/>
        <v>0</v>
      </c>
      <c r="J90" s="17">
        <f t="shared" si="16"/>
        <v>200</v>
      </c>
      <c r="K90" s="17">
        <f t="shared" si="11"/>
        <v>0</v>
      </c>
      <c r="L90" s="17">
        <f t="shared" si="13"/>
        <v>0</v>
      </c>
      <c r="M90" s="17">
        <f t="shared" si="14"/>
        <v>0</v>
      </c>
      <c r="N90" s="17">
        <f t="shared" si="15"/>
        <v>0</v>
      </c>
      <c r="O90" s="17">
        <f t="shared" si="12"/>
        <v>200</v>
      </c>
    </row>
    <row r="91" spans="1:15" x14ac:dyDescent="0.25">
      <c r="A91" s="7">
        <v>90</v>
      </c>
      <c r="B91" s="7" t="s">
        <v>563</v>
      </c>
      <c r="C91" s="7" t="s">
        <v>495</v>
      </c>
      <c r="D91" s="17">
        <v>1</v>
      </c>
      <c r="E91" s="17">
        <v>6</v>
      </c>
      <c r="F91" s="7">
        <v>653</v>
      </c>
      <c r="G91" s="7">
        <f>VLOOKUP(C91,Sheet4!$B:$G,5,0)</f>
        <v>655</v>
      </c>
      <c r="H91" s="7">
        <f>VLOOKUP(C91,Sheet4!$B:$G,6,0)</f>
        <v>0.1</v>
      </c>
      <c r="I91" s="7">
        <f t="shared" si="10"/>
        <v>2</v>
      </c>
      <c r="J91" s="17">
        <f t="shared" si="16"/>
        <v>200</v>
      </c>
      <c r="K91" s="17">
        <f t="shared" si="11"/>
        <v>0</v>
      </c>
      <c r="L91" s="17">
        <f t="shared" si="13"/>
        <v>23</v>
      </c>
      <c r="M91" s="17">
        <f t="shared" si="14"/>
        <v>2.1</v>
      </c>
      <c r="N91" s="17">
        <f t="shared" si="15"/>
        <v>2.0699999999999998</v>
      </c>
      <c r="O91" s="17">
        <f t="shared" si="12"/>
        <v>227.17</v>
      </c>
    </row>
    <row r="92" spans="1:15" x14ac:dyDescent="0.25">
      <c r="A92" s="7">
        <v>91</v>
      </c>
      <c r="B92" s="7" t="s">
        <v>563</v>
      </c>
      <c r="C92" s="7" t="s">
        <v>238</v>
      </c>
      <c r="D92" s="17">
        <v>1</v>
      </c>
      <c r="E92" s="17">
        <v>4</v>
      </c>
      <c r="F92" s="7">
        <v>560</v>
      </c>
      <c r="G92" s="7">
        <f>VLOOKUP(C92,Sheet4!$B:$G,5,0)</f>
        <v>572</v>
      </c>
      <c r="H92" s="7">
        <f>VLOOKUP(C92,Sheet4!$B:$G,6,0)</f>
        <v>1.2</v>
      </c>
      <c r="I92" s="7">
        <f t="shared" si="10"/>
        <v>12</v>
      </c>
      <c r="J92" s="17">
        <f t="shared" si="16"/>
        <v>200</v>
      </c>
      <c r="K92" s="17">
        <f t="shared" si="11"/>
        <v>100</v>
      </c>
      <c r="L92" s="17">
        <f t="shared" si="13"/>
        <v>138</v>
      </c>
      <c r="M92" s="17">
        <f t="shared" si="14"/>
        <v>12.600000000000001</v>
      </c>
      <c r="N92" s="17">
        <f t="shared" si="15"/>
        <v>12.42</v>
      </c>
      <c r="O92" s="17">
        <f t="shared" si="12"/>
        <v>463.02000000000004</v>
      </c>
    </row>
    <row r="93" spans="1:15" x14ac:dyDescent="0.25">
      <c r="A93" s="7">
        <v>92</v>
      </c>
      <c r="B93" s="7" t="s">
        <v>563</v>
      </c>
      <c r="C93" s="7" t="s">
        <v>200</v>
      </c>
      <c r="D93" s="17">
        <v>2</v>
      </c>
      <c r="E93" s="17">
        <v>4</v>
      </c>
      <c r="F93" s="7">
        <v>797</v>
      </c>
      <c r="G93" s="7">
        <f>VLOOKUP(C93,Sheet4!$B:$G,5,0)</f>
        <v>806</v>
      </c>
      <c r="H93" s="7">
        <f>VLOOKUP(C93,Sheet4!$B:$G,6,0)</f>
        <v>1.2</v>
      </c>
      <c r="I93" s="7">
        <f t="shared" si="10"/>
        <v>9</v>
      </c>
      <c r="J93" s="17">
        <f t="shared" si="16"/>
        <v>400</v>
      </c>
      <c r="K93" s="17">
        <f t="shared" si="11"/>
        <v>0</v>
      </c>
      <c r="L93" s="17">
        <f t="shared" si="13"/>
        <v>103.5</v>
      </c>
      <c r="M93" s="17">
        <f t="shared" si="14"/>
        <v>9.4500000000000011</v>
      </c>
      <c r="N93" s="17">
        <f t="shared" si="15"/>
        <v>9.3149999999999995</v>
      </c>
      <c r="O93" s="17">
        <f t="shared" si="12"/>
        <v>522.2650000000001</v>
      </c>
    </row>
    <row r="94" spans="1:15" x14ac:dyDescent="0.25">
      <c r="A94" s="7">
        <v>93</v>
      </c>
      <c r="B94" s="7" t="s">
        <v>563</v>
      </c>
      <c r="C94" s="7" t="s">
        <v>465</v>
      </c>
      <c r="D94" s="17">
        <v>1</v>
      </c>
      <c r="E94" s="17">
        <v>6</v>
      </c>
      <c r="F94" s="7">
        <v>438</v>
      </c>
      <c r="G94" s="7">
        <f>VLOOKUP(C94,Sheet4!$B:$G,5,0)</f>
        <v>438</v>
      </c>
      <c r="H94" s="7">
        <f>VLOOKUP(C94,Sheet4!$B:$G,6,0)</f>
        <v>0</v>
      </c>
      <c r="I94" s="7">
        <f t="shared" si="10"/>
        <v>0</v>
      </c>
      <c r="J94" s="17">
        <f t="shared" si="16"/>
        <v>200</v>
      </c>
      <c r="K94" s="17">
        <f t="shared" si="11"/>
        <v>0</v>
      </c>
      <c r="L94" s="17">
        <f t="shared" si="13"/>
        <v>0</v>
      </c>
      <c r="M94" s="17">
        <f t="shared" si="14"/>
        <v>0</v>
      </c>
      <c r="N94" s="17">
        <f t="shared" si="15"/>
        <v>0</v>
      </c>
      <c r="O94" s="17">
        <f t="shared" si="12"/>
        <v>200</v>
      </c>
    </row>
    <row r="95" spans="1:15" x14ac:dyDescent="0.25">
      <c r="A95" s="7">
        <v>94</v>
      </c>
      <c r="B95" s="7" t="s">
        <v>563</v>
      </c>
      <c r="C95" s="7" t="s">
        <v>413</v>
      </c>
      <c r="D95" s="17">
        <v>2</v>
      </c>
      <c r="E95" s="17">
        <v>5</v>
      </c>
      <c r="F95" s="7">
        <v>2229</v>
      </c>
      <c r="G95" s="7">
        <f>VLOOKUP(C95,Sheet4!$B:$G,5,0)</f>
        <v>2260</v>
      </c>
      <c r="H95" s="7">
        <f>VLOOKUP(C95,Sheet4!$B:$G,6,0)</f>
        <v>1.2</v>
      </c>
      <c r="I95" s="7">
        <f t="shared" si="10"/>
        <v>31</v>
      </c>
      <c r="J95" s="17">
        <f t="shared" si="16"/>
        <v>400</v>
      </c>
      <c r="K95" s="17">
        <f t="shared" si="11"/>
        <v>0</v>
      </c>
      <c r="L95" s="17">
        <f t="shared" si="13"/>
        <v>356.5</v>
      </c>
      <c r="M95" s="17">
        <f t="shared" si="14"/>
        <v>32.550000000000004</v>
      </c>
      <c r="N95" s="17">
        <f t="shared" si="15"/>
        <v>32.085000000000001</v>
      </c>
      <c r="O95" s="17">
        <f t="shared" si="12"/>
        <v>821.13499999999999</v>
      </c>
    </row>
    <row r="96" spans="1:15" x14ac:dyDescent="0.25">
      <c r="A96" s="7">
        <v>95</v>
      </c>
      <c r="B96" s="7" t="s">
        <v>563</v>
      </c>
      <c r="C96" s="7" t="s">
        <v>246</v>
      </c>
      <c r="D96" s="17">
        <v>1</v>
      </c>
      <c r="E96" s="17">
        <v>4</v>
      </c>
      <c r="F96" s="7">
        <v>119</v>
      </c>
      <c r="G96" s="7">
        <f>VLOOKUP(C96,Sheet4!$B:$G,5,0)</f>
        <v>123</v>
      </c>
      <c r="H96" s="7">
        <f>VLOOKUP(C96,Sheet4!$B:$G,6,0)</f>
        <v>0</v>
      </c>
      <c r="I96" s="7">
        <f t="shared" si="10"/>
        <v>4</v>
      </c>
      <c r="J96" s="17">
        <f t="shared" si="16"/>
        <v>200</v>
      </c>
      <c r="K96" s="17">
        <f t="shared" si="11"/>
        <v>0</v>
      </c>
      <c r="L96" s="17">
        <f t="shared" si="13"/>
        <v>46</v>
      </c>
      <c r="M96" s="17">
        <f t="shared" si="14"/>
        <v>4.2</v>
      </c>
      <c r="N96" s="17">
        <f t="shared" si="15"/>
        <v>4.1399999999999997</v>
      </c>
      <c r="O96" s="17">
        <f t="shared" si="12"/>
        <v>254.33999999999997</v>
      </c>
    </row>
    <row r="97" spans="1:15" x14ac:dyDescent="0.25">
      <c r="A97" s="7">
        <v>96</v>
      </c>
      <c r="B97" s="7" t="s">
        <v>563</v>
      </c>
      <c r="C97" s="7" t="s">
        <v>377</v>
      </c>
      <c r="D97" s="17">
        <v>2</v>
      </c>
      <c r="E97" s="17">
        <v>5</v>
      </c>
      <c r="F97" s="7">
        <v>1731</v>
      </c>
      <c r="G97" s="7">
        <f>VLOOKUP(C97,Sheet4!$B:$G,5,0)</f>
        <v>1801</v>
      </c>
      <c r="H97" s="7">
        <f>VLOOKUP(C97,Sheet4!$B:$G,6,0)</f>
        <v>1.59</v>
      </c>
      <c r="I97" s="7">
        <f t="shared" si="10"/>
        <v>70</v>
      </c>
      <c r="J97" s="17">
        <f t="shared" si="16"/>
        <v>400</v>
      </c>
      <c r="K97" s="17">
        <f t="shared" si="11"/>
        <v>0</v>
      </c>
      <c r="L97" s="17">
        <f t="shared" si="13"/>
        <v>805</v>
      </c>
      <c r="M97" s="17">
        <f t="shared" si="14"/>
        <v>73.5</v>
      </c>
      <c r="N97" s="17">
        <f t="shared" si="15"/>
        <v>72.45</v>
      </c>
      <c r="O97" s="17">
        <f t="shared" si="12"/>
        <v>1350.95</v>
      </c>
    </row>
    <row r="98" spans="1:15" x14ac:dyDescent="0.25">
      <c r="A98" s="7">
        <v>97</v>
      </c>
      <c r="B98" s="7" t="s">
        <v>563</v>
      </c>
      <c r="C98" s="7" t="s">
        <v>287</v>
      </c>
      <c r="D98" s="17">
        <v>2</v>
      </c>
      <c r="E98" s="17">
        <v>4</v>
      </c>
      <c r="F98" s="7">
        <v>1120</v>
      </c>
      <c r="G98" s="7">
        <f>VLOOKUP(C98,Sheet4!$B:$G,5,0)</f>
        <v>1160</v>
      </c>
      <c r="H98" s="7">
        <f>VLOOKUP(C98,Sheet4!$B:$G,6,0)</f>
        <v>1.87</v>
      </c>
      <c r="I98" s="7">
        <f t="shared" si="10"/>
        <v>40</v>
      </c>
      <c r="J98" s="17">
        <f t="shared" si="16"/>
        <v>400</v>
      </c>
      <c r="K98" s="17">
        <f t="shared" ref="K98:K129" si="17">IF(H98&gt;D98,((ROUND((H98-D98)*4,0)/4))*2*200,0)</f>
        <v>0</v>
      </c>
      <c r="L98" s="17">
        <f t="shared" si="13"/>
        <v>460</v>
      </c>
      <c r="M98" s="17">
        <f t="shared" si="14"/>
        <v>42</v>
      </c>
      <c r="N98" s="17">
        <f t="shared" si="15"/>
        <v>41.4</v>
      </c>
      <c r="O98" s="17">
        <f t="shared" si="12"/>
        <v>943.4</v>
      </c>
    </row>
    <row r="99" spans="1:15" x14ac:dyDescent="0.25">
      <c r="A99" s="7">
        <v>98</v>
      </c>
      <c r="B99" s="7" t="s">
        <v>563</v>
      </c>
      <c r="C99" s="7" t="s">
        <v>389</v>
      </c>
      <c r="D99" s="17">
        <v>2</v>
      </c>
      <c r="E99" s="17">
        <v>5</v>
      </c>
      <c r="F99" s="7">
        <v>1520</v>
      </c>
      <c r="G99" s="7">
        <f>VLOOKUP(C99,Sheet4!$B:$G,5,0)</f>
        <v>1538</v>
      </c>
      <c r="H99" s="7">
        <f>VLOOKUP(C99,Sheet4!$B:$G,6,0)</f>
        <v>1.1000000000000001</v>
      </c>
      <c r="I99" s="7">
        <f t="shared" si="10"/>
        <v>18</v>
      </c>
      <c r="J99" s="17">
        <f t="shared" si="16"/>
        <v>400</v>
      </c>
      <c r="K99" s="17">
        <f t="shared" si="17"/>
        <v>0</v>
      </c>
      <c r="L99" s="17">
        <f t="shared" si="13"/>
        <v>207</v>
      </c>
      <c r="M99" s="17">
        <f t="shared" si="14"/>
        <v>18.900000000000002</v>
      </c>
      <c r="N99" s="17">
        <f t="shared" si="15"/>
        <v>18.63</v>
      </c>
      <c r="O99" s="17">
        <f t="shared" si="12"/>
        <v>644.53</v>
      </c>
    </row>
    <row r="100" spans="1:15" x14ac:dyDescent="0.25">
      <c r="A100" s="7">
        <v>99</v>
      </c>
      <c r="B100" s="7" t="s">
        <v>563</v>
      </c>
      <c r="C100" s="5" t="s">
        <v>353</v>
      </c>
      <c r="D100" s="17">
        <v>7</v>
      </c>
      <c r="E100" s="17">
        <v>5</v>
      </c>
      <c r="F100" s="7">
        <v>9669</v>
      </c>
      <c r="G100" s="7">
        <f>VLOOKUP(C100,Sheet4!$B:$G,5,0)</f>
        <v>9846</v>
      </c>
      <c r="H100" s="7">
        <f>VLOOKUP(C100,Sheet4!$B:$G,6,0)</f>
        <v>1.3</v>
      </c>
      <c r="I100" s="7">
        <f t="shared" si="10"/>
        <v>177</v>
      </c>
      <c r="J100" s="17">
        <f t="shared" si="16"/>
        <v>1400</v>
      </c>
      <c r="K100" s="17">
        <f t="shared" si="17"/>
        <v>0</v>
      </c>
      <c r="L100" s="17">
        <f t="shared" si="13"/>
        <v>2035.5</v>
      </c>
      <c r="M100" s="17">
        <f t="shared" si="14"/>
        <v>185.85</v>
      </c>
      <c r="N100" s="17">
        <f t="shared" si="15"/>
        <v>183.19499999999999</v>
      </c>
      <c r="O100" s="17">
        <f t="shared" si="12"/>
        <v>3804.5450000000001</v>
      </c>
    </row>
    <row r="101" spans="1:15" x14ac:dyDescent="0.25">
      <c r="A101" s="7">
        <v>100</v>
      </c>
      <c r="B101" s="7" t="s">
        <v>563</v>
      </c>
      <c r="C101" s="7" t="s">
        <v>230</v>
      </c>
      <c r="D101" s="17">
        <v>2</v>
      </c>
      <c r="E101" s="17">
        <v>4</v>
      </c>
      <c r="F101" s="7">
        <v>796</v>
      </c>
      <c r="G101" s="7">
        <f>VLOOKUP(C101,Sheet4!$B:$G,5,0)</f>
        <v>836</v>
      </c>
      <c r="H101" s="7">
        <f>VLOOKUP(C101,Sheet4!$B:$G,6,0)</f>
        <v>1.2</v>
      </c>
      <c r="I101" s="7">
        <f t="shared" si="10"/>
        <v>40</v>
      </c>
      <c r="J101" s="17">
        <f t="shared" si="16"/>
        <v>400</v>
      </c>
      <c r="K101" s="17">
        <f t="shared" si="17"/>
        <v>0</v>
      </c>
      <c r="L101" s="17">
        <f t="shared" si="13"/>
        <v>460</v>
      </c>
      <c r="M101" s="17">
        <f t="shared" si="14"/>
        <v>42</v>
      </c>
      <c r="N101" s="17">
        <f t="shared" si="15"/>
        <v>41.4</v>
      </c>
      <c r="O101" s="17">
        <f t="shared" si="12"/>
        <v>943.4</v>
      </c>
    </row>
    <row r="102" spans="1:15" x14ac:dyDescent="0.25">
      <c r="A102" s="7">
        <v>101</v>
      </c>
      <c r="B102" s="7" t="s">
        <v>563</v>
      </c>
      <c r="C102" s="7" t="s">
        <v>194</v>
      </c>
      <c r="D102" s="17">
        <v>1</v>
      </c>
      <c r="E102" s="17">
        <v>4</v>
      </c>
      <c r="F102" s="7">
        <v>1120</v>
      </c>
      <c r="G102" s="7">
        <f>VLOOKUP(C102,Sheet4!$B:$G,5,0)</f>
        <v>1120</v>
      </c>
      <c r="H102" s="7">
        <f>VLOOKUP(C102,Sheet4!$B:$G,6,0)</f>
        <v>0.26</v>
      </c>
      <c r="I102" s="7">
        <f t="shared" si="10"/>
        <v>0</v>
      </c>
      <c r="J102" s="17">
        <f t="shared" si="16"/>
        <v>200</v>
      </c>
      <c r="K102" s="17">
        <f t="shared" si="17"/>
        <v>0</v>
      </c>
      <c r="L102" s="17">
        <f t="shared" si="13"/>
        <v>0</v>
      </c>
      <c r="M102" s="17">
        <f t="shared" si="14"/>
        <v>0</v>
      </c>
      <c r="N102" s="17">
        <f t="shared" si="15"/>
        <v>0</v>
      </c>
      <c r="O102" s="17">
        <f t="shared" si="12"/>
        <v>200</v>
      </c>
    </row>
    <row r="103" spans="1:15" x14ac:dyDescent="0.25">
      <c r="A103" s="7">
        <v>102</v>
      </c>
      <c r="B103" s="7" t="s">
        <v>563</v>
      </c>
      <c r="C103" s="7" t="s">
        <v>363</v>
      </c>
      <c r="D103" s="17">
        <v>1</v>
      </c>
      <c r="E103" s="17">
        <v>5</v>
      </c>
      <c r="F103" s="7">
        <v>201</v>
      </c>
      <c r="G103" s="7">
        <f>VLOOKUP(C103,Sheet4!$B:$G,5,0)</f>
        <v>256</v>
      </c>
      <c r="H103" s="7">
        <f>VLOOKUP(C103,Sheet4!$B:$G,6,0)</f>
        <v>0.46</v>
      </c>
      <c r="I103" s="7">
        <f t="shared" si="10"/>
        <v>55</v>
      </c>
      <c r="J103" s="17">
        <f t="shared" si="16"/>
        <v>200</v>
      </c>
      <c r="K103" s="17">
        <f t="shared" si="17"/>
        <v>0</v>
      </c>
      <c r="L103" s="17">
        <f t="shared" si="13"/>
        <v>632.5</v>
      </c>
      <c r="M103" s="17">
        <f t="shared" si="14"/>
        <v>57.75</v>
      </c>
      <c r="N103" s="17">
        <f t="shared" si="15"/>
        <v>56.924999999999997</v>
      </c>
      <c r="O103" s="17">
        <f t="shared" si="12"/>
        <v>947.17499999999995</v>
      </c>
    </row>
    <row r="104" spans="1:15" x14ac:dyDescent="0.25">
      <c r="A104" s="7">
        <v>103</v>
      </c>
      <c r="B104" s="7" t="s">
        <v>563</v>
      </c>
      <c r="C104" s="7" t="s">
        <v>499</v>
      </c>
      <c r="D104" s="17">
        <v>5</v>
      </c>
      <c r="E104" s="17">
        <v>6</v>
      </c>
      <c r="F104" s="7">
        <v>21006</v>
      </c>
      <c r="G104" s="7">
        <f>VLOOKUP(C104,Sheet4!$B:$G,5,0)</f>
        <v>21516</v>
      </c>
      <c r="H104" s="7">
        <f>VLOOKUP(C104,Sheet4!$B:$G,6,0)</f>
        <v>0</v>
      </c>
      <c r="I104" s="7">
        <f t="shared" si="10"/>
        <v>510</v>
      </c>
      <c r="J104" s="17">
        <f t="shared" si="16"/>
        <v>1000</v>
      </c>
      <c r="K104" s="17">
        <f t="shared" si="17"/>
        <v>0</v>
      </c>
      <c r="L104" s="17">
        <f t="shared" si="13"/>
        <v>5865</v>
      </c>
      <c r="M104" s="17">
        <f t="shared" si="14"/>
        <v>535.5</v>
      </c>
      <c r="N104" s="17">
        <f t="shared" si="15"/>
        <v>527.85</v>
      </c>
      <c r="O104" s="17">
        <f t="shared" si="12"/>
        <v>7928.35</v>
      </c>
    </row>
    <row r="105" spans="1:15" x14ac:dyDescent="0.25">
      <c r="A105" s="7">
        <v>104</v>
      </c>
      <c r="B105" s="7" t="s">
        <v>563</v>
      </c>
      <c r="C105" s="7" t="s">
        <v>282</v>
      </c>
      <c r="D105" s="17">
        <v>1</v>
      </c>
      <c r="E105" s="17">
        <v>4</v>
      </c>
      <c r="F105" s="7">
        <v>897</v>
      </c>
      <c r="G105" s="7">
        <f>VLOOKUP(C105,Sheet4!$B:$G,5,0)</f>
        <v>921</v>
      </c>
      <c r="H105" s="7">
        <f>VLOOKUP(C105,Sheet4!$B:$G,6,0)</f>
        <v>0</v>
      </c>
      <c r="I105" s="7">
        <f t="shared" si="10"/>
        <v>24</v>
      </c>
      <c r="J105" s="17">
        <f t="shared" ref="J105:J136" si="18">D105*200</f>
        <v>200</v>
      </c>
      <c r="K105" s="17">
        <f t="shared" si="17"/>
        <v>0</v>
      </c>
      <c r="L105" s="17">
        <f t="shared" si="13"/>
        <v>276</v>
      </c>
      <c r="M105" s="17">
        <f t="shared" si="14"/>
        <v>25.200000000000003</v>
      </c>
      <c r="N105" s="17">
        <f t="shared" si="15"/>
        <v>24.84</v>
      </c>
      <c r="O105" s="17">
        <f t="shared" si="12"/>
        <v>526.04</v>
      </c>
    </row>
    <row r="106" spans="1:15" x14ac:dyDescent="0.25">
      <c r="A106" s="7">
        <v>105</v>
      </c>
      <c r="B106" s="7" t="s">
        <v>563</v>
      </c>
      <c r="C106" s="7" t="s">
        <v>283</v>
      </c>
      <c r="D106" s="17">
        <v>2</v>
      </c>
      <c r="E106" s="17">
        <v>4</v>
      </c>
      <c r="F106" s="7">
        <v>890</v>
      </c>
      <c r="G106" s="7">
        <f>VLOOKUP(C106,Sheet4!$B:$G,5,0)</f>
        <v>890</v>
      </c>
      <c r="H106" s="7">
        <f>VLOOKUP(C106,Sheet4!$B:$G,6,0)</f>
        <v>0</v>
      </c>
      <c r="I106" s="7">
        <f t="shared" si="10"/>
        <v>0</v>
      </c>
      <c r="J106" s="17">
        <f t="shared" si="18"/>
        <v>400</v>
      </c>
      <c r="K106" s="17">
        <f t="shared" si="17"/>
        <v>0</v>
      </c>
      <c r="L106" s="17">
        <f t="shared" si="13"/>
        <v>0</v>
      </c>
      <c r="M106" s="17">
        <f t="shared" si="14"/>
        <v>0</v>
      </c>
      <c r="N106" s="17">
        <f t="shared" si="15"/>
        <v>0</v>
      </c>
      <c r="O106" s="17">
        <f t="shared" si="12"/>
        <v>400</v>
      </c>
    </row>
    <row r="107" spans="1:15" x14ac:dyDescent="0.25">
      <c r="A107" s="7">
        <v>106</v>
      </c>
      <c r="B107" s="7" t="s">
        <v>563</v>
      </c>
      <c r="C107" s="7" t="s">
        <v>258</v>
      </c>
      <c r="D107" s="17">
        <v>1</v>
      </c>
      <c r="E107" s="17">
        <v>4</v>
      </c>
      <c r="F107" s="7">
        <v>1967</v>
      </c>
      <c r="G107" s="7">
        <f>VLOOKUP(C107,Sheet4!$B:$G,5,0)</f>
        <v>2005</v>
      </c>
      <c r="H107" s="7">
        <f>VLOOKUP(C107,Sheet4!$B:$G,6,0)</f>
        <v>1.2</v>
      </c>
      <c r="I107" s="7">
        <f t="shared" si="10"/>
        <v>38</v>
      </c>
      <c r="J107" s="17">
        <f t="shared" si="18"/>
        <v>200</v>
      </c>
      <c r="K107" s="17">
        <f t="shared" si="17"/>
        <v>100</v>
      </c>
      <c r="L107" s="17">
        <f t="shared" si="13"/>
        <v>437</v>
      </c>
      <c r="M107" s="17">
        <f t="shared" si="14"/>
        <v>39.9</v>
      </c>
      <c r="N107" s="17">
        <f t="shared" si="15"/>
        <v>39.33</v>
      </c>
      <c r="O107" s="17">
        <f t="shared" si="12"/>
        <v>816.23</v>
      </c>
    </row>
    <row r="108" spans="1:15" x14ac:dyDescent="0.25">
      <c r="A108" s="7">
        <v>107</v>
      </c>
      <c r="B108" s="7" t="s">
        <v>563</v>
      </c>
      <c r="C108" s="7" t="s">
        <v>491</v>
      </c>
      <c r="D108" s="17">
        <v>2</v>
      </c>
      <c r="E108" s="17">
        <v>6</v>
      </c>
      <c r="F108" s="7">
        <v>1374</v>
      </c>
      <c r="G108" s="7">
        <f>VLOOKUP(C108,Sheet4!$B:$G,5,0)</f>
        <v>1374</v>
      </c>
      <c r="H108" s="7">
        <f>VLOOKUP(C108,Sheet4!$B:$G,6,0)</f>
        <v>0</v>
      </c>
      <c r="I108" s="7">
        <f t="shared" si="10"/>
        <v>0</v>
      </c>
      <c r="J108" s="17">
        <f t="shared" si="18"/>
        <v>400</v>
      </c>
      <c r="K108" s="17">
        <f t="shared" si="17"/>
        <v>0</v>
      </c>
      <c r="L108" s="17">
        <f t="shared" si="13"/>
        <v>0</v>
      </c>
      <c r="M108" s="17">
        <f t="shared" si="14"/>
        <v>0</v>
      </c>
      <c r="N108" s="17">
        <f t="shared" si="15"/>
        <v>0</v>
      </c>
      <c r="O108" s="17">
        <f t="shared" si="12"/>
        <v>400</v>
      </c>
    </row>
    <row r="109" spans="1:15" x14ac:dyDescent="0.25">
      <c r="A109" s="7">
        <v>108</v>
      </c>
      <c r="B109" s="7" t="s">
        <v>563</v>
      </c>
      <c r="C109" s="7" t="s">
        <v>343</v>
      </c>
      <c r="D109" s="17">
        <v>1</v>
      </c>
      <c r="E109" s="17">
        <v>5</v>
      </c>
      <c r="F109" s="7">
        <v>1609</v>
      </c>
      <c r="G109" s="7">
        <f>VLOOKUP(C109,Sheet4!$B:$G,5,0)</f>
        <v>1609</v>
      </c>
      <c r="H109" s="7">
        <f>VLOOKUP(C109,Sheet4!$B:$G,6,0)</f>
        <v>0</v>
      </c>
      <c r="I109" s="7">
        <f t="shared" si="10"/>
        <v>0</v>
      </c>
      <c r="J109" s="17">
        <f t="shared" si="18"/>
        <v>200</v>
      </c>
      <c r="K109" s="17">
        <f t="shared" si="17"/>
        <v>0</v>
      </c>
      <c r="L109" s="17">
        <f t="shared" si="13"/>
        <v>0</v>
      </c>
      <c r="M109" s="17">
        <f t="shared" si="14"/>
        <v>0</v>
      </c>
      <c r="N109" s="17">
        <f t="shared" si="15"/>
        <v>0</v>
      </c>
      <c r="O109" s="17">
        <f t="shared" si="12"/>
        <v>200</v>
      </c>
    </row>
    <row r="110" spans="1:15" x14ac:dyDescent="0.25">
      <c r="A110" s="7">
        <v>109</v>
      </c>
      <c r="B110" s="7" t="s">
        <v>563</v>
      </c>
      <c r="C110" s="7" t="s">
        <v>309</v>
      </c>
      <c r="D110" s="17">
        <v>1</v>
      </c>
      <c r="E110" s="17">
        <v>4</v>
      </c>
      <c r="F110" s="17">
        <v>4680</v>
      </c>
      <c r="G110" s="7">
        <f>VLOOKUP(C110,Sheet4!$B:$G,5,0)</f>
        <v>4680</v>
      </c>
      <c r="H110" s="7">
        <f>VLOOKUP(C110,Sheet4!$B:$G,6,0)</f>
        <v>1.03</v>
      </c>
      <c r="I110" s="7">
        <f t="shared" si="10"/>
        <v>0</v>
      </c>
      <c r="J110" s="17">
        <f t="shared" si="18"/>
        <v>200</v>
      </c>
      <c r="K110" s="17">
        <f t="shared" si="17"/>
        <v>0</v>
      </c>
      <c r="L110" s="17">
        <f t="shared" si="13"/>
        <v>0</v>
      </c>
      <c r="M110" s="17">
        <f t="shared" si="14"/>
        <v>0</v>
      </c>
      <c r="N110" s="17">
        <f t="shared" si="15"/>
        <v>0</v>
      </c>
      <c r="O110" s="17">
        <f t="shared" si="12"/>
        <v>200</v>
      </c>
    </row>
    <row r="111" spans="1:15" x14ac:dyDescent="0.25">
      <c r="A111" s="7">
        <v>110</v>
      </c>
      <c r="B111" s="7" t="s">
        <v>563</v>
      </c>
      <c r="C111" s="7" t="s">
        <v>459</v>
      </c>
      <c r="D111" s="17">
        <v>2</v>
      </c>
      <c r="E111" s="17">
        <v>6</v>
      </c>
      <c r="F111" s="7">
        <v>7381</v>
      </c>
      <c r="G111" s="7">
        <f>VLOOKUP(C111,Sheet4!$B:$G,5,0)</f>
        <v>7386</v>
      </c>
      <c r="H111" s="7">
        <f>VLOOKUP(C111,Sheet4!$B:$G,6,0)</f>
        <v>0.8</v>
      </c>
      <c r="I111" s="7">
        <f t="shared" si="10"/>
        <v>5</v>
      </c>
      <c r="J111" s="17">
        <f t="shared" si="18"/>
        <v>400</v>
      </c>
      <c r="K111" s="17">
        <f t="shared" si="17"/>
        <v>0</v>
      </c>
      <c r="L111" s="17">
        <f t="shared" si="13"/>
        <v>57.5</v>
      </c>
      <c r="M111" s="17">
        <f t="shared" si="14"/>
        <v>5.25</v>
      </c>
      <c r="N111" s="17">
        <f t="shared" si="15"/>
        <v>5.1749999999999998</v>
      </c>
      <c r="O111" s="17">
        <f t="shared" si="12"/>
        <v>467.92500000000001</v>
      </c>
    </row>
    <row r="112" spans="1:15" x14ac:dyDescent="0.25">
      <c r="A112" s="7">
        <v>111</v>
      </c>
      <c r="B112" s="7" t="s">
        <v>563</v>
      </c>
      <c r="C112" s="7" t="s">
        <v>457</v>
      </c>
      <c r="D112" s="17">
        <v>2</v>
      </c>
      <c r="E112" s="17">
        <v>6</v>
      </c>
      <c r="F112" s="7">
        <v>949</v>
      </c>
      <c r="G112" s="7">
        <f>VLOOKUP(C112,Sheet4!$B:$G,5,0)</f>
        <v>982</v>
      </c>
      <c r="H112" s="7">
        <f>VLOOKUP(C112,Sheet4!$B:$G,6,0)</f>
        <v>2.6</v>
      </c>
      <c r="I112" s="7">
        <f t="shared" si="10"/>
        <v>33</v>
      </c>
      <c r="J112" s="17">
        <f t="shared" si="18"/>
        <v>400</v>
      </c>
      <c r="K112" s="17">
        <f t="shared" si="17"/>
        <v>200</v>
      </c>
      <c r="L112" s="17">
        <f t="shared" si="13"/>
        <v>379.5</v>
      </c>
      <c r="M112" s="17">
        <f t="shared" si="14"/>
        <v>34.65</v>
      </c>
      <c r="N112" s="17">
        <f t="shared" si="15"/>
        <v>34.155000000000001</v>
      </c>
      <c r="O112" s="17">
        <f t="shared" si="12"/>
        <v>1048.3050000000001</v>
      </c>
    </row>
    <row r="113" spans="1:15" x14ac:dyDescent="0.25">
      <c r="A113" s="7">
        <v>112</v>
      </c>
      <c r="B113" s="7" t="s">
        <v>563</v>
      </c>
      <c r="C113" s="7" t="s">
        <v>278</v>
      </c>
      <c r="D113" s="17">
        <v>1</v>
      </c>
      <c r="E113" s="17">
        <v>4</v>
      </c>
      <c r="F113" s="7">
        <v>310</v>
      </c>
      <c r="G113" s="7">
        <f>VLOOKUP(C113,Sheet4!$B:$G,5,0)</f>
        <v>310</v>
      </c>
      <c r="H113" s="7">
        <f>VLOOKUP(C113,Sheet4!$B:$G,6,0)</f>
        <v>0</v>
      </c>
      <c r="I113" s="7">
        <f t="shared" si="10"/>
        <v>0</v>
      </c>
      <c r="J113" s="17">
        <f t="shared" si="18"/>
        <v>200</v>
      </c>
      <c r="K113" s="17">
        <f t="shared" si="17"/>
        <v>0</v>
      </c>
      <c r="L113" s="17">
        <f t="shared" si="13"/>
        <v>0</v>
      </c>
      <c r="M113" s="17">
        <f t="shared" si="14"/>
        <v>0</v>
      </c>
      <c r="N113" s="17">
        <f t="shared" si="15"/>
        <v>0</v>
      </c>
      <c r="O113" s="17">
        <f t="shared" si="12"/>
        <v>200</v>
      </c>
    </row>
    <row r="114" spans="1:15" x14ac:dyDescent="0.25">
      <c r="A114" s="7">
        <v>113</v>
      </c>
      <c r="B114" s="7" t="s">
        <v>563</v>
      </c>
      <c r="C114" s="7" t="s">
        <v>407</v>
      </c>
      <c r="D114" s="17">
        <v>1</v>
      </c>
      <c r="E114" s="17">
        <v>5</v>
      </c>
      <c r="F114" s="7">
        <v>2015</v>
      </c>
      <c r="G114" s="7">
        <f>VLOOKUP(C114,Sheet4!$B:$G,5,0)</f>
        <v>2028</v>
      </c>
      <c r="H114" s="7">
        <f>VLOOKUP(C114,Sheet4!$B:$G,6,0)</f>
        <v>0</v>
      </c>
      <c r="I114" s="7">
        <f t="shared" si="10"/>
        <v>13</v>
      </c>
      <c r="J114" s="17">
        <f t="shared" si="18"/>
        <v>200</v>
      </c>
      <c r="K114" s="17">
        <f t="shared" si="17"/>
        <v>0</v>
      </c>
      <c r="L114" s="17">
        <f t="shared" si="13"/>
        <v>149.5</v>
      </c>
      <c r="M114" s="17">
        <f t="shared" si="14"/>
        <v>13.65</v>
      </c>
      <c r="N114" s="17">
        <f t="shared" si="15"/>
        <v>13.455</v>
      </c>
      <c r="O114" s="17">
        <f t="shared" si="12"/>
        <v>376.60499999999996</v>
      </c>
    </row>
    <row r="115" spans="1:15" x14ac:dyDescent="0.25">
      <c r="A115" s="7">
        <v>114</v>
      </c>
      <c r="B115" s="7" t="s">
        <v>563</v>
      </c>
      <c r="C115" s="7" t="s">
        <v>307</v>
      </c>
      <c r="D115" s="17">
        <v>1</v>
      </c>
      <c r="E115" s="17">
        <v>4</v>
      </c>
      <c r="F115" s="7">
        <v>673</v>
      </c>
      <c r="G115" s="7">
        <f>VLOOKUP(C115,Sheet4!$B:$G,5,0)</f>
        <v>737</v>
      </c>
      <c r="H115" s="7">
        <f>VLOOKUP(C115,Sheet4!$B:$G,6,0)</f>
        <v>0</v>
      </c>
      <c r="I115" s="7">
        <f t="shared" si="10"/>
        <v>64</v>
      </c>
      <c r="J115" s="17">
        <f t="shared" si="18"/>
        <v>200</v>
      </c>
      <c r="K115" s="17">
        <f t="shared" si="17"/>
        <v>0</v>
      </c>
      <c r="L115" s="17">
        <f t="shared" si="13"/>
        <v>736</v>
      </c>
      <c r="M115" s="17">
        <f t="shared" si="14"/>
        <v>67.2</v>
      </c>
      <c r="N115" s="17">
        <f t="shared" si="15"/>
        <v>66.239999999999995</v>
      </c>
      <c r="O115" s="17">
        <f t="shared" si="12"/>
        <v>1069.44</v>
      </c>
    </row>
    <row r="116" spans="1:15" x14ac:dyDescent="0.25">
      <c r="A116" s="7">
        <v>115</v>
      </c>
      <c r="B116" s="7" t="s">
        <v>563</v>
      </c>
      <c r="C116" s="7" t="s">
        <v>517</v>
      </c>
      <c r="D116" s="17">
        <v>1</v>
      </c>
      <c r="E116" s="17">
        <v>6</v>
      </c>
      <c r="F116" s="7">
        <v>1140</v>
      </c>
      <c r="G116" s="7">
        <f>VLOOKUP(C116,Sheet4!$B:$G,5,0)</f>
        <v>1140</v>
      </c>
      <c r="H116" s="7">
        <f>VLOOKUP(C116,Sheet4!$B:$G,6,0)</f>
        <v>0</v>
      </c>
      <c r="I116" s="7">
        <f t="shared" si="10"/>
        <v>0</v>
      </c>
      <c r="J116" s="17">
        <f t="shared" si="18"/>
        <v>200</v>
      </c>
      <c r="K116" s="17">
        <f t="shared" si="17"/>
        <v>0</v>
      </c>
      <c r="L116" s="17">
        <f t="shared" si="13"/>
        <v>0</v>
      </c>
      <c r="M116" s="17">
        <f t="shared" si="14"/>
        <v>0</v>
      </c>
      <c r="N116" s="17">
        <f t="shared" si="15"/>
        <v>0</v>
      </c>
      <c r="O116" s="17">
        <f t="shared" si="12"/>
        <v>200</v>
      </c>
    </row>
    <row r="117" spans="1:15" x14ac:dyDescent="0.25">
      <c r="A117" s="7">
        <v>116</v>
      </c>
      <c r="B117" s="7" t="s">
        <v>563</v>
      </c>
      <c r="C117" s="7" t="s">
        <v>523</v>
      </c>
      <c r="D117" s="17">
        <v>2</v>
      </c>
      <c r="E117" s="17">
        <v>6</v>
      </c>
      <c r="F117" s="7">
        <v>448</v>
      </c>
      <c r="G117" s="7">
        <f>VLOOKUP(C117,Sheet4!$B:$G,5,0)</f>
        <v>448</v>
      </c>
      <c r="H117" s="7">
        <f>VLOOKUP(C117,Sheet4!$B:$G,6,0)</f>
        <v>0</v>
      </c>
      <c r="I117" s="7">
        <f t="shared" si="10"/>
        <v>0</v>
      </c>
      <c r="J117" s="17">
        <f t="shared" si="18"/>
        <v>400</v>
      </c>
      <c r="K117" s="17">
        <f t="shared" si="17"/>
        <v>0</v>
      </c>
      <c r="L117" s="17">
        <f t="shared" si="13"/>
        <v>0</v>
      </c>
      <c r="M117" s="17">
        <f t="shared" si="14"/>
        <v>0</v>
      </c>
      <c r="N117" s="17">
        <f t="shared" si="15"/>
        <v>0</v>
      </c>
      <c r="O117" s="17">
        <f t="shared" si="12"/>
        <v>400</v>
      </c>
    </row>
    <row r="118" spans="1:15" x14ac:dyDescent="0.25">
      <c r="A118" s="7">
        <v>117</v>
      </c>
      <c r="B118" s="7" t="s">
        <v>563</v>
      </c>
      <c r="C118" s="7" t="s">
        <v>373</v>
      </c>
      <c r="D118" s="17">
        <v>2</v>
      </c>
      <c r="E118" s="17">
        <v>5</v>
      </c>
      <c r="F118" s="7">
        <v>1240</v>
      </c>
      <c r="G118" s="7">
        <f>VLOOKUP(C118,Sheet4!$B:$G,5,0)</f>
        <v>1240</v>
      </c>
      <c r="H118" s="7">
        <f>VLOOKUP(C118,Sheet4!$B:$G,6,0)</f>
        <v>0</v>
      </c>
      <c r="I118" s="7">
        <f t="shared" si="10"/>
        <v>0</v>
      </c>
      <c r="J118" s="17">
        <f t="shared" si="18"/>
        <v>400</v>
      </c>
      <c r="K118" s="17">
        <f t="shared" si="17"/>
        <v>0</v>
      </c>
      <c r="L118" s="17">
        <f t="shared" si="13"/>
        <v>0</v>
      </c>
      <c r="M118" s="17">
        <f t="shared" si="14"/>
        <v>0</v>
      </c>
      <c r="N118" s="17">
        <f t="shared" si="15"/>
        <v>0</v>
      </c>
      <c r="O118" s="17">
        <f t="shared" si="12"/>
        <v>400</v>
      </c>
    </row>
    <row r="119" spans="1:15" x14ac:dyDescent="0.25">
      <c r="A119" s="7">
        <v>118</v>
      </c>
      <c r="B119" s="7" t="s">
        <v>563</v>
      </c>
      <c r="C119" s="7" t="s">
        <v>361</v>
      </c>
      <c r="D119" s="17">
        <v>2</v>
      </c>
      <c r="E119" s="17">
        <v>5</v>
      </c>
      <c r="F119" s="7">
        <v>1276</v>
      </c>
      <c r="G119" s="7">
        <f>VLOOKUP(C119,Sheet4!$B:$G,5,0)</f>
        <v>1300</v>
      </c>
      <c r="H119" s="7">
        <f>VLOOKUP(C119,Sheet4!$B:$G,6,0)</f>
        <v>0</v>
      </c>
      <c r="I119" s="7">
        <f t="shared" si="10"/>
        <v>24</v>
      </c>
      <c r="J119" s="17">
        <f t="shared" si="18"/>
        <v>400</v>
      </c>
      <c r="K119" s="17">
        <f t="shared" si="17"/>
        <v>0</v>
      </c>
      <c r="L119" s="17">
        <f t="shared" si="13"/>
        <v>276</v>
      </c>
      <c r="M119" s="17">
        <f t="shared" si="14"/>
        <v>25.200000000000003</v>
      </c>
      <c r="N119" s="17">
        <f t="shared" si="15"/>
        <v>24.84</v>
      </c>
      <c r="O119" s="17">
        <f t="shared" si="12"/>
        <v>726.04000000000008</v>
      </c>
    </row>
    <row r="120" spans="1:15" x14ac:dyDescent="0.25">
      <c r="A120" s="7">
        <v>119</v>
      </c>
      <c r="B120" s="7" t="s">
        <v>563</v>
      </c>
      <c r="C120" s="7" t="s">
        <v>542</v>
      </c>
      <c r="D120" s="17">
        <v>2</v>
      </c>
      <c r="E120" s="17">
        <v>0</v>
      </c>
      <c r="F120" s="7">
        <v>1930</v>
      </c>
      <c r="G120" s="7">
        <v>1942</v>
      </c>
      <c r="H120" s="7">
        <v>0</v>
      </c>
      <c r="I120" s="7">
        <f t="shared" si="10"/>
        <v>12</v>
      </c>
      <c r="J120" s="17">
        <f t="shared" si="18"/>
        <v>400</v>
      </c>
      <c r="K120" s="17">
        <f t="shared" si="17"/>
        <v>0</v>
      </c>
      <c r="L120" s="17">
        <f t="shared" si="13"/>
        <v>138</v>
      </c>
      <c r="M120" s="17">
        <f t="shared" si="14"/>
        <v>12.600000000000001</v>
      </c>
      <c r="N120" s="17">
        <f t="shared" si="15"/>
        <v>12.42</v>
      </c>
      <c r="O120" s="17">
        <f t="shared" si="12"/>
        <v>563.02</v>
      </c>
    </row>
    <row r="121" spans="1:15" x14ac:dyDescent="0.25">
      <c r="A121" s="7">
        <v>120</v>
      </c>
      <c r="B121" s="7" t="s">
        <v>563</v>
      </c>
      <c r="C121" s="7" t="s">
        <v>379</v>
      </c>
      <c r="D121" s="17">
        <v>3</v>
      </c>
      <c r="E121" s="17">
        <v>5</v>
      </c>
      <c r="F121" s="7">
        <v>771</v>
      </c>
      <c r="G121" s="7">
        <f>VLOOKUP(C121,Sheet4!$B:$G,5,0)</f>
        <v>790</v>
      </c>
      <c r="H121" s="7">
        <f>VLOOKUP(C121,Sheet4!$B:$G,6,0)</f>
        <v>2.2000000000000002</v>
      </c>
      <c r="I121" s="7">
        <f t="shared" si="10"/>
        <v>19</v>
      </c>
      <c r="J121" s="17">
        <f t="shared" si="18"/>
        <v>600</v>
      </c>
      <c r="K121" s="17">
        <f t="shared" si="17"/>
        <v>0</v>
      </c>
      <c r="L121" s="17">
        <f t="shared" si="13"/>
        <v>218.5</v>
      </c>
      <c r="M121" s="17">
        <f t="shared" si="14"/>
        <v>19.95</v>
      </c>
      <c r="N121" s="17">
        <f t="shared" si="15"/>
        <v>19.664999999999999</v>
      </c>
      <c r="O121" s="17">
        <f t="shared" si="12"/>
        <v>858.11500000000001</v>
      </c>
    </row>
    <row r="122" spans="1:15" x14ac:dyDescent="0.25">
      <c r="A122" s="7">
        <v>121</v>
      </c>
      <c r="B122" s="7" t="s">
        <v>563</v>
      </c>
      <c r="C122" s="7" t="s">
        <v>481</v>
      </c>
      <c r="D122" s="17">
        <v>1</v>
      </c>
      <c r="E122" s="17">
        <v>6</v>
      </c>
      <c r="F122" s="7">
        <v>1504</v>
      </c>
      <c r="G122" s="7">
        <f>VLOOKUP(C122,Sheet4!$B:$G,5,0)</f>
        <v>1509</v>
      </c>
      <c r="H122" s="7">
        <f>VLOOKUP(C122,Sheet4!$B:$G,6,0)</f>
        <v>0.55000000000000004</v>
      </c>
      <c r="I122" s="7">
        <f t="shared" si="10"/>
        <v>5</v>
      </c>
      <c r="J122" s="17">
        <f t="shared" si="18"/>
        <v>200</v>
      </c>
      <c r="K122" s="17">
        <f t="shared" si="17"/>
        <v>0</v>
      </c>
      <c r="L122" s="17">
        <f t="shared" si="13"/>
        <v>57.5</v>
      </c>
      <c r="M122" s="17">
        <f t="shared" si="14"/>
        <v>5.25</v>
      </c>
      <c r="N122" s="17">
        <f t="shared" si="15"/>
        <v>5.1749999999999998</v>
      </c>
      <c r="O122" s="17">
        <f t="shared" si="12"/>
        <v>267.92500000000001</v>
      </c>
    </row>
    <row r="123" spans="1:15" x14ac:dyDescent="0.25">
      <c r="A123" s="7">
        <v>122</v>
      </c>
      <c r="B123" s="7" t="s">
        <v>563</v>
      </c>
      <c r="C123" s="7" t="s">
        <v>487</v>
      </c>
      <c r="D123" s="17">
        <v>2</v>
      </c>
      <c r="E123" s="17">
        <v>6</v>
      </c>
      <c r="F123" s="7">
        <v>1500</v>
      </c>
      <c r="G123" s="7">
        <f>VLOOKUP(C123,Sheet4!$B:$G,5,0)</f>
        <v>1502</v>
      </c>
      <c r="H123" s="7">
        <f>VLOOKUP(C123,Sheet4!$B:$G,6,0)</f>
        <v>1.48</v>
      </c>
      <c r="I123" s="7">
        <f t="shared" si="10"/>
        <v>2</v>
      </c>
      <c r="J123" s="17">
        <f t="shared" si="18"/>
        <v>400</v>
      </c>
      <c r="K123" s="17">
        <f t="shared" si="17"/>
        <v>0</v>
      </c>
      <c r="L123" s="17">
        <f t="shared" si="13"/>
        <v>23</v>
      </c>
      <c r="M123" s="17">
        <f t="shared" si="14"/>
        <v>2.1</v>
      </c>
      <c r="N123" s="17">
        <f t="shared" si="15"/>
        <v>2.0699999999999998</v>
      </c>
      <c r="O123" s="17">
        <f t="shared" si="12"/>
        <v>427.17</v>
      </c>
    </row>
    <row r="124" spans="1:15" x14ac:dyDescent="0.25">
      <c r="A124" s="7">
        <v>123</v>
      </c>
      <c r="B124" s="7" t="s">
        <v>563</v>
      </c>
      <c r="C124" s="7" t="s">
        <v>423</v>
      </c>
      <c r="D124" s="17">
        <v>2</v>
      </c>
      <c r="E124" s="17">
        <v>5</v>
      </c>
      <c r="F124" s="7">
        <v>575</v>
      </c>
      <c r="G124" s="7">
        <f>VLOOKUP(C124,Sheet4!$B:$G,5,0)</f>
        <v>610</v>
      </c>
      <c r="H124" s="7">
        <f>VLOOKUP(C124,Sheet4!$B:$G,6,0)</f>
        <v>0.3</v>
      </c>
      <c r="I124" s="7">
        <f t="shared" si="10"/>
        <v>35</v>
      </c>
      <c r="J124" s="17">
        <f t="shared" si="18"/>
        <v>400</v>
      </c>
      <c r="K124" s="17">
        <f t="shared" si="17"/>
        <v>0</v>
      </c>
      <c r="L124" s="17">
        <f t="shared" si="13"/>
        <v>402.5</v>
      </c>
      <c r="M124" s="17">
        <f t="shared" si="14"/>
        <v>36.75</v>
      </c>
      <c r="N124" s="17">
        <f t="shared" si="15"/>
        <v>36.225000000000001</v>
      </c>
      <c r="O124" s="17">
        <f t="shared" si="12"/>
        <v>875.47500000000002</v>
      </c>
    </row>
    <row r="125" spans="1:15" x14ac:dyDescent="0.25">
      <c r="A125" s="7">
        <v>124</v>
      </c>
      <c r="B125" s="7" t="s">
        <v>563</v>
      </c>
      <c r="C125" s="7" t="s">
        <v>529</v>
      </c>
      <c r="D125" s="17">
        <v>3</v>
      </c>
      <c r="E125" s="17">
        <v>6</v>
      </c>
      <c r="F125" s="7">
        <v>1405</v>
      </c>
      <c r="G125" s="7">
        <f>VLOOKUP(C125,Sheet4!$B:$G,5,0)</f>
        <v>1487</v>
      </c>
      <c r="H125" s="7">
        <f>VLOOKUP(C125,Sheet4!$B:$G,6,0)</f>
        <v>1.1000000000000001</v>
      </c>
      <c r="I125" s="7">
        <f t="shared" si="10"/>
        <v>82</v>
      </c>
      <c r="J125" s="17">
        <f t="shared" si="18"/>
        <v>600</v>
      </c>
      <c r="K125" s="17">
        <f t="shared" si="17"/>
        <v>0</v>
      </c>
      <c r="L125" s="17">
        <f t="shared" si="13"/>
        <v>943</v>
      </c>
      <c r="M125" s="17">
        <f t="shared" si="14"/>
        <v>86.100000000000009</v>
      </c>
      <c r="N125" s="17">
        <f t="shared" si="15"/>
        <v>84.86999999999999</v>
      </c>
      <c r="O125" s="17">
        <f t="shared" si="12"/>
        <v>1713.9699999999998</v>
      </c>
    </row>
    <row r="126" spans="1:15" x14ac:dyDescent="0.25">
      <c r="A126" s="7">
        <v>125</v>
      </c>
      <c r="B126" s="7" t="s">
        <v>563</v>
      </c>
      <c r="C126" s="7" t="s">
        <v>513</v>
      </c>
      <c r="D126" s="17">
        <v>1</v>
      </c>
      <c r="E126" s="17">
        <v>6</v>
      </c>
      <c r="F126" s="7">
        <v>679</v>
      </c>
      <c r="G126" s="7">
        <f>VLOOKUP(C126,Sheet4!$B:$G,5,0)</f>
        <v>685</v>
      </c>
      <c r="H126" s="7">
        <f>VLOOKUP(C126,Sheet4!$B:$G,6,0)</f>
        <v>0.19</v>
      </c>
      <c r="I126" s="7">
        <f t="shared" si="10"/>
        <v>6</v>
      </c>
      <c r="J126" s="17">
        <f t="shared" si="18"/>
        <v>200</v>
      </c>
      <c r="K126" s="17">
        <f t="shared" si="17"/>
        <v>0</v>
      </c>
      <c r="L126" s="17">
        <f t="shared" si="13"/>
        <v>69</v>
      </c>
      <c r="M126" s="17">
        <f t="shared" si="14"/>
        <v>6.3000000000000007</v>
      </c>
      <c r="N126" s="17">
        <f t="shared" si="15"/>
        <v>6.21</v>
      </c>
      <c r="O126" s="17">
        <f t="shared" si="12"/>
        <v>281.51</v>
      </c>
    </row>
    <row r="127" spans="1:15" x14ac:dyDescent="0.25">
      <c r="A127" s="7">
        <v>126</v>
      </c>
      <c r="B127" s="7" t="s">
        <v>563</v>
      </c>
      <c r="C127" s="7" t="s">
        <v>527</v>
      </c>
      <c r="D127" s="17">
        <v>2</v>
      </c>
      <c r="E127" s="17">
        <v>6</v>
      </c>
      <c r="F127" s="7">
        <v>1821</v>
      </c>
      <c r="G127" s="7">
        <f>VLOOKUP(C127,Sheet4!$B:$G,5,0)</f>
        <v>1835</v>
      </c>
      <c r="H127" s="7">
        <f>VLOOKUP(C127,Sheet4!$B:$G,6,0)</f>
        <v>0.6</v>
      </c>
      <c r="I127" s="7">
        <f t="shared" si="10"/>
        <v>14</v>
      </c>
      <c r="J127" s="17">
        <f t="shared" si="18"/>
        <v>400</v>
      </c>
      <c r="K127" s="17">
        <f t="shared" si="17"/>
        <v>0</v>
      </c>
      <c r="L127" s="17">
        <f t="shared" si="13"/>
        <v>161</v>
      </c>
      <c r="M127" s="17">
        <f t="shared" si="14"/>
        <v>14.700000000000001</v>
      </c>
      <c r="N127" s="17">
        <f t="shared" si="15"/>
        <v>14.49</v>
      </c>
      <c r="O127" s="17">
        <f t="shared" si="12"/>
        <v>590.19000000000005</v>
      </c>
    </row>
    <row r="128" spans="1:15" x14ac:dyDescent="0.25">
      <c r="A128" s="7">
        <v>127</v>
      </c>
      <c r="B128" s="7" t="s">
        <v>563</v>
      </c>
      <c r="C128" s="7" t="s">
        <v>507</v>
      </c>
      <c r="D128" s="17">
        <v>2</v>
      </c>
      <c r="E128" s="17">
        <v>6</v>
      </c>
      <c r="F128" s="7">
        <v>809</v>
      </c>
      <c r="G128" s="7">
        <f>VLOOKUP(C128,Sheet4!$B:$G,5,0)</f>
        <v>836</v>
      </c>
      <c r="H128" s="7">
        <f>VLOOKUP(C128,Sheet4!$B:$G,6,0)</f>
        <v>1.8</v>
      </c>
      <c r="I128" s="7">
        <f t="shared" si="10"/>
        <v>27</v>
      </c>
      <c r="J128" s="17">
        <f t="shared" si="18"/>
        <v>400</v>
      </c>
      <c r="K128" s="17">
        <f t="shared" si="17"/>
        <v>0</v>
      </c>
      <c r="L128" s="17">
        <f t="shared" si="13"/>
        <v>310.5</v>
      </c>
      <c r="M128" s="17">
        <f t="shared" si="14"/>
        <v>28.35</v>
      </c>
      <c r="N128" s="17">
        <f t="shared" si="15"/>
        <v>27.945</v>
      </c>
      <c r="O128" s="17">
        <f t="shared" si="12"/>
        <v>766.79500000000007</v>
      </c>
    </row>
    <row r="129" spans="1:15" x14ac:dyDescent="0.25">
      <c r="A129" s="7">
        <v>128</v>
      </c>
      <c r="B129" s="7" t="s">
        <v>563</v>
      </c>
      <c r="C129" s="7" t="s">
        <v>497</v>
      </c>
      <c r="D129" s="17">
        <v>4</v>
      </c>
      <c r="E129" s="17">
        <v>6</v>
      </c>
      <c r="F129" s="7">
        <v>16348</v>
      </c>
      <c r="G129" s="7">
        <f>VLOOKUP(C129,Sheet4!$B:$G,5,0)</f>
        <v>16486</v>
      </c>
      <c r="H129" s="7">
        <f>VLOOKUP(C129,Sheet4!$B:$G,6,0)</f>
        <v>0</v>
      </c>
      <c r="I129" s="7">
        <f t="shared" si="10"/>
        <v>138</v>
      </c>
      <c r="J129" s="17">
        <f t="shared" si="18"/>
        <v>800</v>
      </c>
      <c r="K129" s="17">
        <f t="shared" si="17"/>
        <v>0</v>
      </c>
      <c r="L129" s="17">
        <f t="shared" si="13"/>
        <v>1587</v>
      </c>
      <c r="M129" s="17">
        <f t="shared" si="14"/>
        <v>144.9</v>
      </c>
      <c r="N129" s="17">
        <f t="shared" si="15"/>
        <v>142.82999999999998</v>
      </c>
      <c r="O129" s="17">
        <f t="shared" si="12"/>
        <v>2674.73</v>
      </c>
    </row>
    <row r="130" spans="1:15" x14ac:dyDescent="0.25">
      <c r="A130" s="7">
        <v>129</v>
      </c>
      <c r="B130" s="7" t="s">
        <v>563</v>
      </c>
      <c r="C130" s="7" t="s">
        <v>469</v>
      </c>
      <c r="D130" s="17">
        <v>1</v>
      </c>
      <c r="E130" s="17">
        <v>6</v>
      </c>
      <c r="F130" s="7">
        <v>287</v>
      </c>
      <c r="G130" s="7">
        <f>VLOOKUP(C130,Sheet4!$B:$G,5,0)</f>
        <v>293</v>
      </c>
      <c r="H130" s="7">
        <f>VLOOKUP(C130,Sheet4!$B:$G,6,0)</f>
        <v>1.2</v>
      </c>
      <c r="I130" s="7">
        <f t="shared" ref="I130:I190" si="19">G130-F130</f>
        <v>6</v>
      </c>
      <c r="J130" s="17">
        <f t="shared" si="18"/>
        <v>200</v>
      </c>
      <c r="K130" s="17">
        <f t="shared" ref="K130:K161" si="20">IF(H130&gt;D130,((ROUND((H130-D130)*4,0)/4))*2*200,0)</f>
        <v>100</v>
      </c>
      <c r="L130" s="17">
        <f t="shared" si="13"/>
        <v>69</v>
      </c>
      <c r="M130" s="17">
        <f t="shared" si="14"/>
        <v>6.3000000000000007</v>
      </c>
      <c r="N130" s="17">
        <f t="shared" si="15"/>
        <v>6.21</v>
      </c>
      <c r="O130" s="17">
        <f t="shared" ref="O130:O190" si="21">J130+K130+L130+M130+N130</f>
        <v>381.51</v>
      </c>
    </row>
    <row r="131" spans="1:15" x14ac:dyDescent="0.25">
      <c r="A131" s="7">
        <v>130</v>
      </c>
      <c r="B131" s="7" t="s">
        <v>563</v>
      </c>
      <c r="C131" s="7" t="s">
        <v>409</v>
      </c>
      <c r="D131" s="17">
        <v>1</v>
      </c>
      <c r="E131" s="17">
        <v>5</v>
      </c>
      <c r="F131" s="7">
        <v>1788</v>
      </c>
      <c r="G131" s="7">
        <f>VLOOKUP(C131,Sheet4!$B:$G,5,0)</f>
        <v>1800</v>
      </c>
      <c r="H131" s="7">
        <f>VLOOKUP(C131,Sheet4!$B:$G,6,0)</f>
        <v>1.2</v>
      </c>
      <c r="I131" s="7">
        <f t="shared" si="19"/>
        <v>12</v>
      </c>
      <c r="J131" s="17">
        <f t="shared" si="18"/>
        <v>200</v>
      </c>
      <c r="K131" s="17">
        <f t="shared" si="20"/>
        <v>100</v>
      </c>
      <c r="L131" s="17">
        <f t="shared" ref="L131:L190" si="22">I131*11.5</f>
        <v>138</v>
      </c>
      <c r="M131" s="17">
        <f t="shared" ref="M131:M190" si="23">I131*1.05</f>
        <v>12.600000000000001</v>
      </c>
      <c r="N131" s="17">
        <f t="shared" ref="N131:N190" si="24">L131*9%</f>
        <v>12.42</v>
      </c>
      <c r="O131" s="17">
        <f t="shared" si="21"/>
        <v>463.02000000000004</v>
      </c>
    </row>
    <row r="132" spans="1:15" x14ac:dyDescent="0.25">
      <c r="A132" s="7">
        <v>131</v>
      </c>
      <c r="B132" s="7" t="s">
        <v>563</v>
      </c>
      <c r="C132" s="7" t="s">
        <v>305</v>
      </c>
      <c r="D132" s="17">
        <v>2</v>
      </c>
      <c r="E132" s="17">
        <v>4</v>
      </c>
      <c r="F132" s="7">
        <v>672</v>
      </c>
      <c r="G132" s="7">
        <f>VLOOKUP(C132,Sheet4!$B:$G,5,0)</f>
        <v>672</v>
      </c>
      <c r="H132" s="7">
        <f>VLOOKUP(C132,Sheet4!$B:$G,6,0)</f>
        <v>0</v>
      </c>
      <c r="I132" s="7">
        <f t="shared" si="19"/>
        <v>0</v>
      </c>
      <c r="J132" s="17">
        <f t="shared" si="18"/>
        <v>400</v>
      </c>
      <c r="K132" s="17">
        <f t="shared" si="20"/>
        <v>0</v>
      </c>
      <c r="L132" s="17">
        <f t="shared" si="22"/>
        <v>0</v>
      </c>
      <c r="M132" s="17">
        <f t="shared" si="23"/>
        <v>0</v>
      </c>
      <c r="N132" s="17">
        <f t="shared" si="24"/>
        <v>0</v>
      </c>
      <c r="O132" s="17">
        <f t="shared" si="21"/>
        <v>400</v>
      </c>
    </row>
    <row r="133" spans="1:15" x14ac:dyDescent="0.25">
      <c r="A133" s="7">
        <v>132</v>
      </c>
      <c r="B133" s="7" t="s">
        <v>563</v>
      </c>
      <c r="C133" s="7" t="s">
        <v>186</v>
      </c>
      <c r="D133" s="17">
        <v>5</v>
      </c>
      <c r="E133" s="17">
        <v>4</v>
      </c>
      <c r="F133" s="7">
        <v>17138</v>
      </c>
      <c r="G133" s="7">
        <f>VLOOKUP(C133,Sheet4!$B:$G,5,0)</f>
        <v>17352</v>
      </c>
      <c r="H133" s="7">
        <f>VLOOKUP(C133,Sheet4!$B:$G,6,0)</f>
        <v>0</v>
      </c>
      <c r="I133" s="7">
        <f t="shared" si="19"/>
        <v>214</v>
      </c>
      <c r="J133" s="17">
        <f t="shared" si="18"/>
        <v>1000</v>
      </c>
      <c r="K133" s="17">
        <f t="shared" si="20"/>
        <v>0</v>
      </c>
      <c r="L133" s="17">
        <f t="shared" si="22"/>
        <v>2461</v>
      </c>
      <c r="M133" s="17">
        <f t="shared" si="23"/>
        <v>224.70000000000002</v>
      </c>
      <c r="N133" s="17">
        <f t="shared" si="24"/>
        <v>221.48999999999998</v>
      </c>
      <c r="O133" s="17">
        <f t="shared" si="21"/>
        <v>3907.1899999999996</v>
      </c>
    </row>
    <row r="134" spans="1:15" x14ac:dyDescent="0.25">
      <c r="A134" s="7">
        <v>133</v>
      </c>
      <c r="B134" s="7" t="s">
        <v>563</v>
      </c>
      <c r="C134" s="7" t="s">
        <v>240</v>
      </c>
      <c r="D134" s="17">
        <v>2</v>
      </c>
      <c r="E134" s="17">
        <v>4</v>
      </c>
      <c r="F134" s="7">
        <v>409</v>
      </c>
      <c r="G134" s="7">
        <f>VLOOKUP(C134,Sheet4!$B:$G,5,0)</f>
        <v>419</v>
      </c>
      <c r="H134" s="7">
        <f>VLOOKUP(C134,Sheet4!$B:$G,6,0)</f>
        <v>0.26</v>
      </c>
      <c r="I134" s="7">
        <f t="shared" si="19"/>
        <v>10</v>
      </c>
      <c r="J134" s="17">
        <f t="shared" si="18"/>
        <v>400</v>
      </c>
      <c r="K134" s="17">
        <f t="shared" si="20"/>
        <v>0</v>
      </c>
      <c r="L134" s="17">
        <f t="shared" si="22"/>
        <v>115</v>
      </c>
      <c r="M134" s="17">
        <f t="shared" si="23"/>
        <v>10.5</v>
      </c>
      <c r="N134" s="17">
        <f t="shared" si="24"/>
        <v>10.35</v>
      </c>
      <c r="O134" s="17">
        <f t="shared" si="21"/>
        <v>535.85</v>
      </c>
    </row>
    <row r="135" spans="1:15" x14ac:dyDescent="0.25">
      <c r="A135" s="7">
        <v>134</v>
      </c>
      <c r="B135" s="7" t="s">
        <v>563</v>
      </c>
      <c r="C135" s="6" t="s">
        <v>531</v>
      </c>
      <c r="D135" s="17">
        <v>1</v>
      </c>
      <c r="E135" s="17">
        <v>6</v>
      </c>
      <c r="F135" s="7">
        <v>1586</v>
      </c>
      <c r="G135" s="7">
        <f>VLOOKUP(C135,Sheet4!$B:$G,5,0)</f>
        <v>1587</v>
      </c>
      <c r="H135" s="7">
        <f>VLOOKUP(C135,Sheet4!$B:$G,6,0)</f>
        <v>0.39</v>
      </c>
      <c r="I135" s="7">
        <f t="shared" si="19"/>
        <v>1</v>
      </c>
      <c r="J135" s="17">
        <f t="shared" si="18"/>
        <v>200</v>
      </c>
      <c r="K135" s="17">
        <f t="shared" si="20"/>
        <v>0</v>
      </c>
      <c r="L135" s="17">
        <f t="shared" si="22"/>
        <v>11.5</v>
      </c>
      <c r="M135" s="17">
        <f t="shared" si="23"/>
        <v>1.05</v>
      </c>
      <c r="N135" s="17">
        <f t="shared" si="24"/>
        <v>1.0349999999999999</v>
      </c>
      <c r="O135" s="17">
        <f t="shared" si="21"/>
        <v>213.58500000000001</v>
      </c>
    </row>
    <row r="136" spans="1:15" x14ac:dyDescent="0.25">
      <c r="A136" s="7">
        <v>135</v>
      </c>
      <c r="B136" s="7" t="s">
        <v>563</v>
      </c>
      <c r="C136" s="7" t="s">
        <v>224</v>
      </c>
      <c r="D136" s="17">
        <v>1</v>
      </c>
      <c r="E136" s="17">
        <v>4</v>
      </c>
      <c r="F136" s="7">
        <v>14984</v>
      </c>
      <c r="G136" s="7">
        <f>VLOOKUP(C136,Sheet4!$B:$G,5,0)</f>
        <v>14984</v>
      </c>
      <c r="H136" s="7">
        <f>VLOOKUP(C136,Sheet4!$B:$G,6,0)</f>
        <v>0.4</v>
      </c>
      <c r="I136" s="7">
        <f t="shared" si="19"/>
        <v>0</v>
      </c>
      <c r="J136" s="17">
        <f t="shared" si="18"/>
        <v>200</v>
      </c>
      <c r="K136" s="17">
        <f t="shared" si="20"/>
        <v>0</v>
      </c>
      <c r="L136" s="17">
        <f t="shared" si="22"/>
        <v>0</v>
      </c>
      <c r="M136" s="17">
        <f t="shared" si="23"/>
        <v>0</v>
      </c>
      <c r="N136" s="17">
        <f t="shared" si="24"/>
        <v>0</v>
      </c>
      <c r="O136" s="17">
        <f t="shared" si="21"/>
        <v>200</v>
      </c>
    </row>
    <row r="137" spans="1:15" x14ac:dyDescent="0.25">
      <c r="A137" s="7">
        <v>136</v>
      </c>
      <c r="B137" s="7" t="s">
        <v>563</v>
      </c>
      <c r="C137" s="7" t="s">
        <v>297</v>
      </c>
      <c r="D137" s="17">
        <v>2</v>
      </c>
      <c r="E137" s="17">
        <v>4</v>
      </c>
      <c r="F137" s="7">
        <v>5621</v>
      </c>
      <c r="G137" s="7">
        <f>VLOOKUP(C137,Sheet4!$B:$G,5,0)</f>
        <v>5622</v>
      </c>
      <c r="H137" s="7">
        <f>VLOOKUP(C137,Sheet4!$B:$G,6,0)</f>
        <v>0.16</v>
      </c>
      <c r="I137" s="7">
        <f t="shared" si="19"/>
        <v>1</v>
      </c>
      <c r="J137" s="17">
        <f t="shared" ref="J137:J168" si="25">D137*200</f>
        <v>400</v>
      </c>
      <c r="K137" s="17">
        <f t="shared" si="20"/>
        <v>0</v>
      </c>
      <c r="L137" s="17">
        <f t="shared" si="22"/>
        <v>11.5</v>
      </c>
      <c r="M137" s="17">
        <f t="shared" si="23"/>
        <v>1.05</v>
      </c>
      <c r="N137" s="17">
        <f t="shared" si="24"/>
        <v>1.0349999999999999</v>
      </c>
      <c r="O137" s="17">
        <f t="shared" si="21"/>
        <v>413.58500000000004</v>
      </c>
    </row>
    <row r="138" spans="1:15" x14ac:dyDescent="0.25">
      <c r="A138" s="7">
        <v>137</v>
      </c>
      <c r="B138" s="7" t="s">
        <v>563</v>
      </c>
      <c r="C138" s="7" t="s">
        <v>317</v>
      </c>
      <c r="D138" s="17">
        <v>2</v>
      </c>
      <c r="E138" s="17">
        <v>4</v>
      </c>
      <c r="F138" s="7">
        <v>1178</v>
      </c>
      <c r="G138" s="7">
        <f>VLOOKUP(C138,Sheet4!$B:$G,5,0)</f>
        <v>1182</v>
      </c>
      <c r="H138" s="7">
        <f>VLOOKUP(C138,Sheet4!$B:$G,6,0)</f>
        <v>0.6</v>
      </c>
      <c r="I138" s="7">
        <f t="shared" si="19"/>
        <v>4</v>
      </c>
      <c r="J138" s="17">
        <f t="shared" si="25"/>
        <v>400</v>
      </c>
      <c r="K138" s="17">
        <f t="shared" si="20"/>
        <v>0</v>
      </c>
      <c r="L138" s="17">
        <f t="shared" si="22"/>
        <v>46</v>
      </c>
      <c r="M138" s="17">
        <f t="shared" si="23"/>
        <v>4.2</v>
      </c>
      <c r="N138" s="17">
        <f t="shared" si="24"/>
        <v>4.1399999999999997</v>
      </c>
      <c r="O138" s="17">
        <f t="shared" si="21"/>
        <v>454.34</v>
      </c>
    </row>
    <row r="139" spans="1:15" x14ac:dyDescent="0.25">
      <c r="A139" s="7">
        <v>138</v>
      </c>
      <c r="B139" s="7" t="s">
        <v>563</v>
      </c>
      <c r="C139" s="6" t="s">
        <v>331</v>
      </c>
      <c r="D139" s="17">
        <v>2</v>
      </c>
      <c r="E139" s="17">
        <v>4</v>
      </c>
      <c r="F139" s="7">
        <v>636</v>
      </c>
      <c r="G139" s="7">
        <f>VLOOKUP(C139,Sheet4!$B:$G,5,0)</f>
        <v>637</v>
      </c>
      <c r="H139" s="7">
        <f>VLOOKUP(C139,Sheet4!$B:$G,6,0)</f>
        <v>0</v>
      </c>
      <c r="I139" s="7">
        <f t="shared" si="19"/>
        <v>1</v>
      </c>
      <c r="J139" s="17">
        <f t="shared" si="25"/>
        <v>400</v>
      </c>
      <c r="K139" s="17">
        <f t="shared" si="20"/>
        <v>0</v>
      </c>
      <c r="L139" s="17">
        <f t="shared" si="22"/>
        <v>11.5</v>
      </c>
      <c r="M139" s="17">
        <f t="shared" si="23"/>
        <v>1.05</v>
      </c>
      <c r="N139" s="17">
        <f t="shared" si="24"/>
        <v>1.0349999999999999</v>
      </c>
      <c r="O139" s="17">
        <f t="shared" si="21"/>
        <v>413.58500000000004</v>
      </c>
    </row>
    <row r="140" spans="1:15" x14ac:dyDescent="0.25">
      <c r="A140" s="7">
        <v>139</v>
      </c>
      <c r="B140" s="7" t="s">
        <v>563</v>
      </c>
      <c r="C140" s="7" t="s">
        <v>244</v>
      </c>
      <c r="D140" s="17">
        <v>2</v>
      </c>
      <c r="E140" s="17">
        <v>4</v>
      </c>
      <c r="F140" s="7">
        <v>1579</v>
      </c>
      <c r="G140" s="7">
        <f>VLOOKUP(C140,Sheet4!$B:$G,5,0)</f>
        <v>1589</v>
      </c>
      <c r="H140" s="7">
        <f>VLOOKUP(C140,Sheet4!$B:$G,6,0)</f>
        <v>0</v>
      </c>
      <c r="I140" s="7">
        <f t="shared" si="19"/>
        <v>10</v>
      </c>
      <c r="J140" s="17">
        <f t="shared" si="25"/>
        <v>400</v>
      </c>
      <c r="K140" s="17">
        <f t="shared" si="20"/>
        <v>0</v>
      </c>
      <c r="L140" s="17">
        <f t="shared" si="22"/>
        <v>115</v>
      </c>
      <c r="M140" s="17">
        <f t="shared" si="23"/>
        <v>10.5</v>
      </c>
      <c r="N140" s="17">
        <f t="shared" si="24"/>
        <v>10.35</v>
      </c>
      <c r="O140" s="17">
        <f t="shared" si="21"/>
        <v>535.85</v>
      </c>
    </row>
    <row r="141" spans="1:15" x14ac:dyDescent="0.25">
      <c r="A141" s="7">
        <v>140</v>
      </c>
      <c r="B141" s="7" t="s">
        <v>563</v>
      </c>
      <c r="C141" s="7" t="s">
        <v>248</v>
      </c>
      <c r="D141" s="17">
        <v>2</v>
      </c>
      <c r="E141" s="17">
        <v>4</v>
      </c>
      <c r="F141" s="7">
        <v>176</v>
      </c>
      <c r="G141" s="7">
        <f>VLOOKUP(C141,Sheet4!$B:$G,5,0)</f>
        <v>226</v>
      </c>
      <c r="H141" s="7">
        <f>VLOOKUP(C141,Sheet4!$B:$G,6,0)</f>
        <v>2.13</v>
      </c>
      <c r="I141" s="7">
        <f t="shared" si="19"/>
        <v>50</v>
      </c>
      <c r="J141" s="17">
        <f t="shared" si="25"/>
        <v>400</v>
      </c>
      <c r="K141" s="17">
        <f t="shared" si="20"/>
        <v>100</v>
      </c>
      <c r="L141" s="17">
        <f t="shared" si="22"/>
        <v>575</v>
      </c>
      <c r="M141" s="17">
        <f t="shared" si="23"/>
        <v>52.5</v>
      </c>
      <c r="N141" s="17">
        <f t="shared" si="24"/>
        <v>51.75</v>
      </c>
      <c r="O141" s="17">
        <f t="shared" si="21"/>
        <v>1179.25</v>
      </c>
    </row>
    <row r="142" spans="1:15" x14ac:dyDescent="0.25">
      <c r="A142" s="7">
        <v>141</v>
      </c>
      <c r="B142" s="7" t="s">
        <v>563</v>
      </c>
      <c r="C142" s="7" t="s">
        <v>220</v>
      </c>
      <c r="D142" s="17">
        <v>2</v>
      </c>
      <c r="E142" s="17">
        <v>4</v>
      </c>
      <c r="F142" s="7">
        <v>339</v>
      </c>
      <c r="G142" s="7">
        <f>VLOOKUP(C142,Sheet4!$B:$G,5,0)</f>
        <v>353</v>
      </c>
      <c r="H142" s="7">
        <f>VLOOKUP(C142,Sheet4!$B:$G,6,0)</f>
        <v>1.4</v>
      </c>
      <c r="I142" s="7">
        <f t="shared" si="19"/>
        <v>14</v>
      </c>
      <c r="J142" s="17">
        <f t="shared" si="25"/>
        <v>400</v>
      </c>
      <c r="K142" s="17">
        <f t="shared" si="20"/>
        <v>0</v>
      </c>
      <c r="L142" s="17">
        <f t="shared" si="22"/>
        <v>161</v>
      </c>
      <c r="M142" s="17">
        <f t="shared" si="23"/>
        <v>14.700000000000001</v>
      </c>
      <c r="N142" s="17">
        <f t="shared" si="24"/>
        <v>14.49</v>
      </c>
      <c r="O142" s="17">
        <f t="shared" si="21"/>
        <v>590.19000000000005</v>
      </c>
    </row>
    <row r="143" spans="1:15" x14ac:dyDescent="0.25">
      <c r="A143" s="7">
        <v>142</v>
      </c>
      <c r="B143" s="7" t="s">
        <v>563</v>
      </c>
      <c r="C143" s="7" t="s">
        <v>335</v>
      </c>
      <c r="D143" s="17">
        <v>2</v>
      </c>
      <c r="E143" s="17">
        <v>4</v>
      </c>
      <c r="F143" s="7">
        <v>1397</v>
      </c>
      <c r="G143" s="7">
        <f>VLOOKUP(C143,Sheet4!$B:$G,5,0)</f>
        <v>1397</v>
      </c>
      <c r="H143" s="7">
        <f>VLOOKUP(C143,Sheet4!$B:$G,6,0)</f>
        <v>0</v>
      </c>
      <c r="I143" s="7">
        <f t="shared" si="19"/>
        <v>0</v>
      </c>
      <c r="J143" s="17">
        <f t="shared" si="25"/>
        <v>400</v>
      </c>
      <c r="K143" s="17">
        <f t="shared" si="20"/>
        <v>0</v>
      </c>
      <c r="L143" s="17">
        <f t="shared" si="22"/>
        <v>0</v>
      </c>
      <c r="M143" s="17">
        <f t="shared" si="23"/>
        <v>0</v>
      </c>
      <c r="N143" s="17">
        <f t="shared" si="24"/>
        <v>0</v>
      </c>
      <c r="O143" s="17">
        <f t="shared" si="21"/>
        <v>400</v>
      </c>
    </row>
    <row r="144" spans="1:15" x14ac:dyDescent="0.25">
      <c r="A144" s="7">
        <v>143</v>
      </c>
      <c r="B144" s="7" t="s">
        <v>563</v>
      </c>
      <c r="C144" s="7" t="s">
        <v>268</v>
      </c>
      <c r="D144" s="17">
        <v>1</v>
      </c>
      <c r="E144" s="17">
        <v>4</v>
      </c>
      <c r="F144" s="7">
        <v>121</v>
      </c>
      <c r="G144" s="7">
        <f>VLOOKUP(C144,Sheet4!$B:$G,5,0)</f>
        <v>122</v>
      </c>
      <c r="H144" s="7">
        <f>VLOOKUP(C144,Sheet4!$B:$G,6,0)</f>
        <v>0</v>
      </c>
      <c r="I144" s="7">
        <f t="shared" si="19"/>
        <v>1</v>
      </c>
      <c r="J144" s="17">
        <f t="shared" si="25"/>
        <v>200</v>
      </c>
      <c r="K144" s="17">
        <f t="shared" si="20"/>
        <v>0</v>
      </c>
      <c r="L144" s="17">
        <f t="shared" si="22"/>
        <v>11.5</v>
      </c>
      <c r="M144" s="17">
        <f t="shared" si="23"/>
        <v>1.05</v>
      </c>
      <c r="N144" s="17">
        <f t="shared" si="24"/>
        <v>1.0349999999999999</v>
      </c>
      <c r="O144" s="17">
        <f t="shared" si="21"/>
        <v>213.58500000000001</v>
      </c>
    </row>
    <row r="145" spans="1:15" x14ac:dyDescent="0.25">
      <c r="A145" s="7">
        <v>144</v>
      </c>
      <c r="B145" s="7" t="s">
        <v>563</v>
      </c>
      <c r="C145" s="7" t="s">
        <v>274</v>
      </c>
      <c r="D145" s="17">
        <v>1</v>
      </c>
      <c r="E145" s="17">
        <v>4</v>
      </c>
      <c r="F145" s="7">
        <v>1097</v>
      </c>
      <c r="G145" s="7">
        <f>VLOOKUP(C145,Sheet4!$B:$G,5,0)</f>
        <v>1489</v>
      </c>
      <c r="H145" s="7">
        <f>VLOOKUP(C145,Sheet4!$B:$G,6,0)</f>
        <v>1.37</v>
      </c>
      <c r="I145" s="7">
        <f t="shared" si="19"/>
        <v>392</v>
      </c>
      <c r="J145" s="17">
        <f t="shared" si="25"/>
        <v>200</v>
      </c>
      <c r="K145" s="17">
        <f t="shared" si="20"/>
        <v>100</v>
      </c>
      <c r="L145" s="17">
        <f t="shared" si="22"/>
        <v>4508</v>
      </c>
      <c r="M145" s="17">
        <f t="shared" si="23"/>
        <v>411.6</v>
      </c>
      <c r="N145" s="17">
        <f t="shared" si="24"/>
        <v>405.71999999999997</v>
      </c>
      <c r="O145" s="17">
        <f t="shared" si="21"/>
        <v>5625.3200000000006</v>
      </c>
    </row>
    <row r="146" spans="1:15" x14ac:dyDescent="0.25">
      <c r="A146" s="7">
        <v>145</v>
      </c>
      <c r="B146" s="7" t="s">
        <v>563</v>
      </c>
      <c r="C146" s="7" t="s">
        <v>280</v>
      </c>
      <c r="D146" s="17">
        <v>5</v>
      </c>
      <c r="E146" s="17">
        <v>4</v>
      </c>
      <c r="F146" s="7">
        <v>4332</v>
      </c>
      <c r="G146" s="7">
        <f>VLOOKUP(C146,Sheet4!$B:$G,5,0)</f>
        <v>4391</v>
      </c>
      <c r="H146" s="7">
        <f>VLOOKUP(C146,Sheet4!$B:$G,6,0)</f>
        <v>0</v>
      </c>
      <c r="I146" s="7">
        <f t="shared" si="19"/>
        <v>59</v>
      </c>
      <c r="J146" s="17">
        <f t="shared" si="25"/>
        <v>1000</v>
      </c>
      <c r="K146" s="17">
        <f t="shared" si="20"/>
        <v>0</v>
      </c>
      <c r="L146" s="17">
        <f t="shared" si="22"/>
        <v>678.5</v>
      </c>
      <c r="M146" s="17">
        <f t="shared" si="23"/>
        <v>61.95</v>
      </c>
      <c r="N146" s="17">
        <f t="shared" si="24"/>
        <v>61.064999999999998</v>
      </c>
      <c r="O146" s="17">
        <f t="shared" si="21"/>
        <v>1801.5150000000001</v>
      </c>
    </row>
    <row r="147" spans="1:15" x14ac:dyDescent="0.25">
      <c r="A147" s="7">
        <v>146</v>
      </c>
      <c r="B147" s="7" t="s">
        <v>563</v>
      </c>
      <c r="C147" s="7" t="s">
        <v>493</v>
      </c>
      <c r="D147" s="17">
        <v>1</v>
      </c>
      <c r="E147" s="17">
        <v>6</v>
      </c>
      <c r="F147" s="7">
        <v>806</v>
      </c>
      <c r="G147" s="7">
        <f>VLOOKUP(C147,Sheet4!$B:$G,5,0)</f>
        <v>808</v>
      </c>
      <c r="H147" s="7">
        <f>VLOOKUP(C147,Sheet4!$B:$G,6,0)</f>
        <v>0</v>
      </c>
      <c r="I147" s="7">
        <f t="shared" si="19"/>
        <v>2</v>
      </c>
      <c r="J147" s="17">
        <f t="shared" si="25"/>
        <v>200</v>
      </c>
      <c r="K147" s="17">
        <f t="shared" si="20"/>
        <v>0</v>
      </c>
      <c r="L147" s="17">
        <f t="shared" si="22"/>
        <v>23</v>
      </c>
      <c r="M147" s="17">
        <f t="shared" si="23"/>
        <v>2.1</v>
      </c>
      <c r="N147" s="17">
        <f t="shared" si="24"/>
        <v>2.0699999999999998</v>
      </c>
      <c r="O147" s="17">
        <f t="shared" si="21"/>
        <v>227.17</v>
      </c>
    </row>
    <row r="148" spans="1:15" x14ac:dyDescent="0.25">
      <c r="A148" s="7">
        <v>147</v>
      </c>
      <c r="B148" s="7" t="s">
        <v>563</v>
      </c>
      <c r="C148" s="7" t="s">
        <v>509</v>
      </c>
      <c r="D148" s="17">
        <v>2</v>
      </c>
      <c r="E148" s="17">
        <v>6</v>
      </c>
      <c r="F148" s="7">
        <v>1088</v>
      </c>
      <c r="G148" s="7">
        <f>VLOOKUP(C148,Sheet4!$B:$G,5,0)</f>
        <v>1098</v>
      </c>
      <c r="H148" s="7">
        <f>VLOOKUP(C148,Sheet4!$B:$G,6,0)</f>
        <v>1.96</v>
      </c>
      <c r="I148" s="7">
        <f t="shared" si="19"/>
        <v>10</v>
      </c>
      <c r="J148" s="17">
        <f t="shared" si="25"/>
        <v>400</v>
      </c>
      <c r="K148" s="17">
        <f t="shared" si="20"/>
        <v>0</v>
      </c>
      <c r="L148" s="17">
        <f t="shared" si="22"/>
        <v>115</v>
      </c>
      <c r="M148" s="17">
        <f t="shared" si="23"/>
        <v>10.5</v>
      </c>
      <c r="N148" s="17">
        <f t="shared" si="24"/>
        <v>10.35</v>
      </c>
      <c r="O148" s="17">
        <f t="shared" si="21"/>
        <v>535.85</v>
      </c>
    </row>
    <row r="149" spans="1:15" x14ac:dyDescent="0.25">
      <c r="A149" s="7">
        <v>148</v>
      </c>
      <c r="B149" s="7" t="s">
        <v>563</v>
      </c>
      <c r="C149" s="7" t="s">
        <v>501</v>
      </c>
      <c r="D149" s="17">
        <v>1</v>
      </c>
      <c r="E149" s="17">
        <v>6</v>
      </c>
      <c r="F149" s="7">
        <v>2831</v>
      </c>
      <c r="G149" s="7">
        <f>VLOOKUP(C149,Sheet4!$B:$G,5,0)</f>
        <v>2852</v>
      </c>
      <c r="H149" s="7">
        <f>VLOOKUP(C149,Sheet4!$B:$G,6,0)</f>
        <v>0.4</v>
      </c>
      <c r="I149" s="7">
        <f t="shared" si="19"/>
        <v>21</v>
      </c>
      <c r="J149" s="17">
        <f t="shared" si="25"/>
        <v>200</v>
      </c>
      <c r="K149" s="17">
        <f t="shared" si="20"/>
        <v>0</v>
      </c>
      <c r="L149" s="17">
        <f t="shared" si="22"/>
        <v>241.5</v>
      </c>
      <c r="M149" s="17">
        <f t="shared" si="23"/>
        <v>22.05</v>
      </c>
      <c r="N149" s="17">
        <f t="shared" si="24"/>
        <v>21.734999999999999</v>
      </c>
      <c r="O149" s="17">
        <f t="shared" si="21"/>
        <v>485.28500000000003</v>
      </c>
    </row>
    <row r="150" spans="1:15" x14ac:dyDescent="0.25">
      <c r="A150" s="7">
        <v>149</v>
      </c>
      <c r="B150" s="7" t="s">
        <v>563</v>
      </c>
      <c r="C150" s="7" t="s">
        <v>477</v>
      </c>
      <c r="D150" s="17">
        <v>2</v>
      </c>
      <c r="E150" s="17">
        <v>6</v>
      </c>
      <c r="F150" s="7">
        <v>3233</v>
      </c>
      <c r="G150" s="7">
        <f>VLOOKUP(C150,Sheet4!$B:$G,5,0)</f>
        <v>3253</v>
      </c>
      <c r="H150" s="7">
        <f>VLOOKUP(C150,Sheet4!$B:$G,6,0)</f>
        <v>0.26</v>
      </c>
      <c r="I150" s="7">
        <f t="shared" si="19"/>
        <v>20</v>
      </c>
      <c r="J150" s="17">
        <f t="shared" si="25"/>
        <v>400</v>
      </c>
      <c r="K150" s="17">
        <f t="shared" si="20"/>
        <v>0</v>
      </c>
      <c r="L150" s="17">
        <f t="shared" si="22"/>
        <v>230</v>
      </c>
      <c r="M150" s="17">
        <f t="shared" si="23"/>
        <v>21</v>
      </c>
      <c r="N150" s="17">
        <f t="shared" si="24"/>
        <v>20.7</v>
      </c>
      <c r="O150" s="17">
        <f t="shared" si="21"/>
        <v>671.7</v>
      </c>
    </row>
    <row r="151" spans="1:15" x14ac:dyDescent="0.25">
      <c r="A151" s="7">
        <v>150</v>
      </c>
      <c r="B151" s="7" t="s">
        <v>563</v>
      </c>
      <c r="C151" s="7" t="s">
        <v>473</v>
      </c>
      <c r="D151" s="17">
        <v>1</v>
      </c>
      <c r="E151" s="17">
        <v>6</v>
      </c>
      <c r="F151" s="7">
        <v>735</v>
      </c>
      <c r="G151" s="7">
        <f>VLOOKUP(C151,Sheet4!$B:$G,5,0)</f>
        <v>750</v>
      </c>
      <c r="H151" s="7">
        <f>VLOOKUP(C151,Sheet4!$B:$G,6,0)</f>
        <v>1.26</v>
      </c>
      <c r="I151" s="7">
        <f t="shared" si="19"/>
        <v>15</v>
      </c>
      <c r="J151" s="17">
        <f t="shared" si="25"/>
        <v>200</v>
      </c>
      <c r="K151" s="17">
        <f t="shared" si="20"/>
        <v>100</v>
      </c>
      <c r="L151" s="17">
        <f t="shared" si="22"/>
        <v>172.5</v>
      </c>
      <c r="M151" s="17">
        <f t="shared" si="23"/>
        <v>15.75</v>
      </c>
      <c r="N151" s="17">
        <f t="shared" si="24"/>
        <v>15.524999999999999</v>
      </c>
      <c r="O151" s="17">
        <f t="shared" si="21"/>
        <v>503.77499999999998</v>
      </c>
    </row>
    <row r="152" spans="1:15" x14ac:dyDescent="0.25">
      <c r="A152" s="7">
        <v>151</v>
      </c>
      <c r="B152" s="7" t="s">
        <v>563</v>
      </c>
      <c r="C152" s="7" t="s">
        <v>272</v>
      </c>
      <c r="D152" s="17">
        <v>5</v>
      </c>
      <c r="E152" s="17">
        <v>4</v>
      </c>
      <c r="F152" s="7">
        <v>1231</v>
      </c>
      <c r="G152" s="7">
        <f>VLOOKUP(C152,Sheet4!$B:$G,5,0)</f>
        <v>1731</v>
      </c>
      <c r="H152" s="7">
        <f>VLOOKUP(C152,Sheet4!$B:$G,6,0)</f>
        <v>0</v>
      </c>
      <c r="I152" s="7">
        <f t="shared" si="19"/>
        <v>500</v>
      </c>
      <c r="J152" s="17">
        <f t="shared" si="25"/>
        <v>1000</v>
      </c>
      <c r="K152" s="17">
        <f t="shared" si="20"/>
        <v>0</v>
      </c>
      <c r="L152" s="17">
        <f t="shared" si="22"/>
        <v>5750</v>
      </c>
      <c r="M152" s="17">
        <f t="shared" si="23"/>
        <v>525</v>
      </c>
      <c r="N152" s="17">
        <f t="shared" si="24"/>
        <v>517.5</v>
      </c>
      <c r="O152" s="17">
        <f t="shared" si="21"/>
        <v>7792.5</v>
      </c>
    </row>
    <row r="153" spans="1:15" x14ac:dyDescent="0.25">
      <c r="A153" s="7">
        <v>152</v>
      </c>
      <c r="B153" s="7" t="s">
        <v>563</v>
      </c>
      <c r="C153" s="7" t="s">
        <v>204</v>
      </c>
      <c r="D153" s="17">
        <v>2</v>
      </c>
      <c r="E153" s="17">
        <v>4</v>
      </c>
      <c r="F153" s="7">
        <v>840</v>
      </c>
      <c r="G153" s="7">
        <f>VLOOKUP(C153,Sheet4!$B:$G,5,0)</f>
        <v>840</v>
      </c>
      <c r="H153" s="7">
        <f>VLOOKUP(C153,Sheet4!$B:$G,6,0)</f>
        <v>0</v>
      </c>
      <c r="I153" s="7">
        <f t="shared" si="19"/>
        <v>0</v>
      </c>
      <c r="J153" s="17">
        <f t="shared" si="25"/>
        <v>400</v>
      </c>
      <c r="K153" s="17">
        <f t="shared" si="20"/>
        <v>0</v>
      </c>
      <c r="L153" s="17">
        <f t="shared" si="22"/>
        <v>0</v>
      </c>
      <c r="M153" s="17">
        <f t="shared" si="23"/>
        <v>0</v>
      </c>
      <c r="N153" s="17">
        <f t="shared" si="24"/>
        <v>0</v>
      </c>
      <c r="O153" s="17">
        <f t="shared" si="21"/>
        <v>400</v>
      </c>
    </row>
    <row r="154" spans="1:15" x14ac:dyDescent="0.25">
      <c r="A154" s="7">
        <v>153</v>
      </c>
      <c r="B154" s="7" t="s">
        <v>563</v>
      </c>
      <c r="C154" s="7" t="s">
        <v>270</v>
      </c>
      <c r="D154" s="17">
        <v>2</v>
      </c>
      <c r="E154" s="17">
        <v>4</v>
      </c>
      <c r="F154" s="7">
        <v>1511</v>
      </c>
      <c r="G154" s="7">
        <f>VLOOKUP(C154,Sheet4!$B:$G,5,0)</f>
        <v>1546</v>
      </c>
      <c r="H154" s="7">
        <f>VLOOKUP(C154,Sheet4!$B:$G,6,0)</f>
        <v>1.86</v>
      </c>
      <c r="I154" s="7">
        <f t="shared" si="19"/>
        <v>35</v>
      </c>
      <c r="J154" s="17">
        <f t="shared" si="25"/>
        <v>400</v>
      </c>
      <c r="K154" s="17">
        <f t="shared" si="20"/>
        <v>0</v>
      </c>
      <c r="L154" s="17">
        <f t="shared" si="22"/>
        <v>402.5</v>
      </c>
      <c r="M154" s="17">
        <f t="shared" si="23"/>
        <v>36.75</v>
      </c>
      <c r="N154" s="17">
        <f t="shared" si="24"/>
        <v>36.225000000000001</v>
      </c>
      <c r="O154" s="17">
        <f t="shared" si="21"/>
        <v>875.47500000000002</v>
      </c>
    </row>
    <row r="155" spans="1:15" x14ac:dyDescent="0.25">
      <c r="A155" s="7">
        <v>154</v>
      </c>
      <c r="B155" s="7" t="s">
        <v>563</v>
      </c>
      <c r="C155" s="7" t="s">
        <v>519</v>
      </c>
      <c r="D155" s="17">
        <v>2</v>
      </c>
      <c r="E155" s="17">
        <v>6</v>
      </c>
      <c r="F155" s="7">
        <v>72</v>
      </c>
      <c r="G155" s="7">
        <f>VLOOKUP(C155,Sheet4!$B:$G,5,0)</f>
        <v>98</v>
      </c>
      <c r="H155" s="7">
        <f>VLOOKUP(C155,Sheet4!$B:$G,6,0)</f>
        <v>0.06</v>
      </c>
      <c r="I155" s="7">
        <f t="shared" si="19"/>
        <v>26</v>
      </c>
      <c r="J155" s="17">
        <f t="shared" si="25"/>
        <v>400</v>
      </c>
      <c r="K155" s="17">
        <f t="shared" si="20"/>
        <v>0</v>
      </c>
      <c r="L155" s="17">
        <f t="shared" si="22"/>
        <v>299</v>
      </c>
      <c r="M155" s="17">
        <f t="shared" si="23"/>
        <v>27.3</v>
      </c>
      <c r="N155" s="17">
        <f t="shared" si="24"/>
        <v>26.91</v>
      </c>
      <c r="O155" s="17">
        <f t="shared" si="21"/>
        <v>753.20999999999992</v>
      </c>
    </row>
    <row r="156" spans="1:15" x14ac:dyDescent="0.25">
      <c r="A156" s="7">
        <v>155</v>
      </c>
      <c r="B156" s="7" t="s">
        <v>563</v>
      </c>
      <c r="C156" s="7" t="s">
        <v>566</v>
      </c>
      <c r="D156" s="17">
        <v>2</v>
      </c>
      <c r="E156" s="17">
        <v>0</v>
      </c>
      <c r="F156" s="7">
        <v>355</v>
      </c>
      <c r="G156" s="7" t="e">
        <f>VLOOKUP(C156,Sheet4!$B:$G,5,0)</f>
        <v>#N/A</v>
      </c>
      <c r="H156" s="7" t="e">
        <f>VLOOKUP(C156,Sheet4!$B:$G,6,0)</f>
        <v>#N/A</v>
      </c>
      <c r="I156" s="7" t="e">
        <f t="shared" si="19"/>
        <v>#N/A</v>
      </c>
      <c r="J156" s="17">
        <f t="shared" si="25"/>
        <v>400</v>
      </c>
      <c r="K156" s="17" t="e">
        <f t="shared" si="20"/>
        <v>#N/A</v>
      </c>
      <c r="L156" s="17" t="e">
        <f t="shared" si="22"/>
        <v>#N/A</v>
      </c>
      <c r="M156" s="17" t="e">
        <f t="shared" si="23"/>
        <v>#N/A</v>
      </c>
      <c r="N156" s="17" t="e">
        <f t="shared" si="24"/>
        <v>#N/A</v>
      </c>
      <c r="O156" s="17" t="e">
        <f t="shared" si="21"/>
        <v>#N/A</v>
      </c>
    </row>
    <row r="157" spans="1:15" x14ac:dyDescent="0.25">
      <c r="A157" s="7">
        <v>156</v>
      </c>
      <c r="B157" s="7" t="s">
        <v>563</v>
      </c>
      <c r="C157" s="7" t="s">
        <v>525</v>
      </c>
      <c r="D157" s="17">
        <v>2</v>
      </c>
      <c r="E157" s="17">
        <v>6</v>
      </c>
      <c r="F157" s="7">
        <v>60</v>
      </c>
      <c r="G157" s="7">
        <f>VLOOKUP(C157,Sheet4!$B:$G,5,0)</f>
        <v>63</v>
      </c>
      <c r="H157" s="7">
        <f>VLOOKUP(C157,Sheet4!$B:$G,6,0)</f>
        <v>1.03</v>
      </c>
      <c r="I157" s="7">
        <f t="shared" si="19"/>
        <v>3</v>
      </c>
      <c r="J157" s="17">
        <f t="shared" si="25"/>
        <v>400</v>
      </c>
      <c r="K157" s="17">
        <f t="shared" si="20"/>
        <v>0</v>
      </c>
      <c r="L157" s="17">
        <f t="shared" si="22"/>
        <v>34.5</v>
      </c>
      <c r="M157" s="17">
        <f t="shared" si="23"/>
        <v>3.1500000000000004</v>
      </c>
      <c r="N157" s="17">
        <f t="shared" si="24"/>
        <v>3.105</v>
      </c>
      <c r="O157" s="17">
        <f t="shared" si="21"/>
        <v>440.755</v>
      </c>
    </row>
    <row r="158" spans="1:15" x14ac:dyDescent="0.25">
      <c r="A158" s="7">
        <v>157</v>
      </c>
      <c r="B158" s="7" t="s">
        <v>563</v>
      </c>
      <c r="C158" s="7" t="s">
        <v>327</v>
      </c>
      <c r="D158" s="17">
        <v>1</v>
      </c>
      <c r="E158" s="17">
        <v>4</v>
      </c>
      <c r="F158" s="7">
        <v>908</v>
      </c>
      <c r="G158" s="7">
        <f>VLOOKUP(C158,Sheet4!$B:$G,5,0)</f>
        <v>936</v>
      </c>
      <c r="H158" s="7">
        <f>VLOOKUP(C158,Sheet4!$B:$G,6,0)</f>
        <v>0.56000000000000005</v>
      </c>
      <c r="I158" s="7">
        <f t="shared" si="19"/>
        <v>28</v>
      </c>
      <c r="J158" s="17">
        <f t="shared" si="25"/>
        <v>200</v>
      </c>
      <c r="K158" s="17">
        <f t="shared" si="20"/>
        <v>0</v>
      </c>
      <c r="L158" s="17">
        <f t="shared" si="22"/>
        <v>322</v>
      </c>
      <c r="M158" s="17">
        <f t="shared" si="23"/>
        <v>29.400000000000002</v>
      </c>
      <c r="N158" s="17">
        <f t="shared" si="24"/>
        <v>28.98</v>
      </c>
      <c r="O158" s="17">
        <f t="shared" si="21"/>
        <v>580.38</v>
      </c>
    </row>
    <row r="159" spans="1:15" x14ac:dyDescent="0.25">
      <c r="A159" s="7">
        <v>158</v>
      </c>
      <c r="B159" s="7" t="s">
        <v>563</v>
      </c>
      <c r="C159" s="7" t="s">
        <v>503</v>
      </c>
      <c r="D159" s="17">
        <v>2</v>
      </c>
      <c r="E159" s="17">
        <v>6</v>
      </c>
      <c r="F159" s="7">
        <v>71</v>
      </c>
      <c r="G159" s="7">
        <f>VLOOKUP(C159,Sheet4!$B:$G,5,0)</f>
        <v>76</v>
      </c>
      <c r="H159" s="7">
        <f>VLOOKUP(C159,Sheet4!$B:$G,6,0)</f>
        <v>1.2</v>
      </c>
      <c r="I159" s="7">
        <f t="shared" si="19"/>
        <v>5</v>
      </c>
      <c r="J159" s="17">
        <f t="shared" si="25"/>
        <v>400</v>
      </c>
      <c r="K159" s="17">
        <f t="shared" si="20"/>
        <v>0</v>
      </c>
      <c r="L159" s="17">
        <f t="shared" si="22"/>
        <v>57.5</v>
      </c>
      <c r="M159" s="17">
        <f t="shared" si="23"/>
        <v>5.25</v>
      </c>
      <c r="N159" s="17">
        <f t="shared" si="24"/>
        <v>5.1749999999999998</v>
      </c>
      <c r="O159" s="17">
        <f t="shared" si="21"/>
        <v>467.92500000000001</v>
      </c>
    </row>
    <row r="160" spans="1:15" x14ac:dyDescent="0.25">
      <c r="A160" s="7">
        <v>159</v>
      </c>
      <c r="B160" s="7" t="s">
        <v>563</v>
      </c>
      <c r="C160" s="7" t="s">
        <v>483</v>
      </c>
      <c r="D160" s="17">
        <v>2</v>
      </c>
      <c r="E160" s="17">
        <v>6</v>
      </c>
      <c r="F160" s="7">
        <v>6328</v>
      </c>
      <c r="G160" s="7">
        <f>VLOOKUP(C160,Sheet4!$B:$G,5,0)</f>
        <v>6765</v>
      </c>
      <c r="H160" s="7">
        <f>VLOOKUP(C160,Sheet4!$B:$G,6,0)</f>
        <v>1.1000000000000001</v>
      </c>
      <c r="I160" s="7">
        <f t="shared" si="19"/>
        <v>437</v>
      </c>
      <c r="J160" s="17">
        <f t="shared" si="25"/>
        <v>400</v>
      </c>
      <c r="K160" s="17">
        <f t="shared" si="20"/>
        <v>0</v>
      </c>
      <c r="L160" s="17">
        <f t="shared" si="22"/>
        <v>5025.5</v>
      </c>
      <c r="M160" s="17">
        <f t="shared" si="23"/>
        <v>458.85</v>
      </c>
      <c r="N160" s="17">
        <f t="shared" si="24"/>
        <v>452.29499999999996</v>
      </c>
      <c r="O160" s="17">
        <f t="shared" si="21"/>
        <v>6336.6450000000004</v>
      </c>
    </row>
    <row r="161" spans="1:15" x14ac:dyDescent="0.25">
      <c r="A161" s="7">
        <v>160</v>
      </c>
      <c r="B161" s="7" t="s">
        <v>563</v>
      </c>
      <c r="C161" s="6" t="s">
        <v>455</v>
      </c>
      <c r="D161" s="17">
        <v>2</v>
      </c>
      <c r="E161" s="17">
        <v>6</v>
      </c>
      <c r="F161" s="7">
        <v>2431</v>
      </c>
      <c r="G161" s="7">
        <f>VLOOKUP(C161,Sheet4!$B:$G,5,0)</f>
        <v>2431</v>
      </c>
      <c r="H161" s="7">
        <f>VLOOKUP(C161,Sheet4!$B:$G,6,0)</f>
        <v>0.9</v>
      </c>
      <c r="I161" s="7">
        <f t="shared" si="19"/>
        <v>0</v>
      </c>
      <c r="J161" s="17">
        <f t="shared" si="25"/>
        <v>400</v>
      </c>
      <c r="K161" s="17">
        <f t="shared" si="20"/>
        <v>0</v>
      </c>
      <c r="L161" s="17">
        <f t="shared" si="22"/>
        <v>0</v>
      </c>
      <c r="M161" s="17">
        <f t="shared" si="23"/>
        <v>0</v>
      </c>
      <c r="N161" s="17">
        <f t="shared" si="24"/>
        <v>0</v>
      </c>
      <c r="O161" s="17">
        <f t="shared" si="21"/>
        <v>400</v>
      </c>
    </row>
    <row r="162" spans="1:15" x14ac:dyDescent="0.25">
      <c r="A162" s="7">
        <v>161</v>
      </c>
      <c r="B162" s="7" t="s">
        <v>563</v>
      </c>
      <c r="C162" s="7" t="s">
        <v>264</v>
      </c>
      <c r="D162" s="17">
        <v>2</v>
      </c>
      <c r="E162" s="17">
        <v>4</v>
      </c>
      <c r="F162" s="7">
        <v>44</v>
      </c>
      <c r="G162" s="7">
        <f>VLOOKUP(C162,Sheet4!$B:$G,5,0)</f>
        <v>44</v>
      </c>
      <c r="H162" s="7">
        <f>VLOOKUP(C162,Sheet4!$B:$G,6,0)</f>
        <v>2.02</v>
      </c>
      <c r="I162" s="7">
        <f t="shared" si="19"/>
        <v>0</v>
      </c>
      <c r="J162" s="17">
        <f t="shared" si="25"/>
        <v>400</v>
      </c>
      <c r="K162" s="17">
        <f t="shared" ref="K162:K191" si="26">IF(H162&gt;D162,((ROUND((H162-D162)*4,0)/4))*2*200,0)</f>
        <v>0</v>
      </c>
      <c r="L162" s="17">
        <f t="shared" si="22"/>
        <v>0</v>
      </c>
      <c r="M162" s="17">
        <f t="shared" si="23"/>
        <v>0</v>
      </c>
      <c r="N162" s="17">
        <f t="shared" si="24"/>
        <v>0</v>
      </c>
      <c r="O162" s="17">
        <f t="shared" si="21"/>
        <v>400</v>
      </c>
    </row>
    <row r="163" spans="1:15" x14ac:dyDescent="0.25">
      <c r="A163" s="7">
        <v>162</v>
      </c>
      <c r="B163" s="7" t="s">
        <v>563</v>
      </c>
      <c r="C163" s="7" t="s">
        <v>543</v>
      </c>
      <c r="D163" s="17">
        <v>1</v>
      </c>
      <c r="E163" s="17">
        <v>0</v>
      </c>
      <c r="F163" s="7">
        <v>0</v>
      </c>
      <c r="G163" s="7" t="e">
        <f>VLOOKUP(C163,Sheet4!$B:$G,5,0)</f>
        <v>#N/A</v>
      </c>
      <c r="H163" s="7" t="e">
        <f>VLOOKUP(C163,Sheet4!$B:$G,6,0)</f>
        <v>#N/A</v>
      </c>
      <c r="I163" s="7" t="e">
        <f t="shared" si="19"/>
        <v>#N/A</v>
      </c>
      <c r="J163" s="17">
        <f t="shared" si="25"/>
        <v>200</v>
      </c>
      <c r="K163" s="17" t="e">
        <f t="shared" si="26"/>
        <v>#N/A</v>
      </c>
      <c r="L163" s="17" t="e">
        <f t="shared" si="22"/>
        <v>#N/A</v>
      </c>
      <c r="M163" s="17" t="e">
        <f t="shared" si="23"/>
        <v>#N/A</v>
      </c>
      <c r="N163" s="17" t="e">
        <f t="shared" si="24"/>
        <v>#N/A</v>
      </c>
      <c r="O163" s="17" t="e">
        <f t="shared" si="21"/>
        <v>#N/A</v>
      </c>
    </row>
    <row r="164" spans="1:15" x14ac:dyDescent="0.25">
      <c r="A164" s="7">
        <v>163</v>
      </c>
      <c r="B164" s="7" t="s">
        <v>563</v>
      </c>
      <c r="C164" s="7" t="s">
        <v>313</v>
      </c>
      <c r="D164" s="17">
        <v>2</v>
      </c>
      <c r="E164" s="17">
        <v>4</v>
      </c>
      <c r="F164" s="7">
        <v>1500</v>
      </c>
      <c r="G164" s="7">
        <f>VLOOKUP(C164,Sheet4!$B:$G,5,0)</f>
        <v>1526</v>
      </c>
      <c r="H164" s="7">
        <f>VLOOKUP(C164,Sheet4!$B:$G,6,0)</f>
        <v>1.36</v>
      </c>
      <c r="I164" s="7">
        <f t="shared" si="19"/>
        <v>26</v>
      </c>
      <c r="J164" s="17">
        <f t="shared" si="25"/>
        <v>400</v>
      </c>
      <c r="K164" s="17">
        <f t="shared" si="26"/>
        <v>0</v>
      </c>
      <c r="L164" s="17">
        <f t="shared" si="22"/>
        <v>299</v>
      </c>
      <c r="M164" s="17">
        <f t="shared" si="23"/>
        <v>27.3</v>
      </c>
      <c r="N164" s="17">
        <f t="shared" si="24"/>
        <v>26.91</v>
      </c>
      <c r="O164" s="17">
        <f t="shared" si="21"/>
        <v>753.20999999999992</v>
      </c>
    </row>
    <row r="165" spans="1:15" x14ac:dyDescent="0.25">
      <c r="A165" s="7">
        <v>164</v>
      </c>
      <c r="B165" s="7" t="s">
        <v>563</v>
      </c>
      <c r="C165" s="7" t="s">
        <v>254</v>
      </c>
      <c r="D165" s="17">
        <v>2</v>
      </c>
      <c r="E165" s="17">
        <v>4</v>
      </c>
      <c r="F165" s="7">
        <v>1080</v>
      </c>
      <c r="G165" s="7">
        <f>VLOOKUP(C165,Sheet4!$B:$G,5,0)</f>
        <v>1112</v>
      </c>
      <c r="H165" s="7">
        <f>VLOOKUP(C165,Sheet4!$B:$G,6,0)</f>
        <v>1.7</v>
      </c>
      <c r="I165" s="7">
        <f t="shared" si="19"/>
        <v>32</v>
      </c>
      <c r="J165" s="17">
        <f t="shared" si="25"/>
        <v>400</v>
      </c>
      <c r="K165" s="17">
        <f t="shared" si="26"/>
        <v>0</v>
      </c>
      <c r="L165" s="17">
        <f t="shared" si="22"/>
        <v>368</v>
      </c>
      <c r="M165" s="17">
        <f t="shared" si="23"/>
        <v>33.6</v>
      </c>
      <c r="N165" s="17">
        <f t="shared" si="24"/>
        <v>33.119999999999997</v>
      </c>
      <c r="O165" s="17">
        <f t="shared" si="21"/>
        <v>834.72</v>
      </c>
    </row>
    <row r="166" spans="1:15" x14ac:dyDescent="0.25">
      <c r="A166" s="7">
        <v>165</v>
      </c>
      <c r="B166" s="7" t="s">
        <v>563</v>
      </c>
      <c r="C166" s="6" t="s">
        <v>453</v>
      </c>
      <c r="D166" s="17">
        <v>1</v>
      </c>
      <c r="E166" s="17">
        <v>6</v>
      </c>
      <c r="F166" s="7">
        <v>2171</v>
      </c>
      <c r="G166" s="7">
        <f>VLOOKUP(C166,Sheet4!$B:$G,5,0)</f>
        <v>2181</v>
      </c>
      <c r="H166" s="7">
        <f>VLOOKUP(C166,Sheet4!$B:$G,6,0)</f>
        <v>0.1</v>
      </c>
      <c r="I166" s="7">
        <f t="shared" si="19"/>
        <v>10</v>
      </c>
      <c r="J166" s="17">
        <f t="shared" si="25"/>
        <v>200</v>
      </c>
      <c r="K166" s="17">
        <f t="shared" si="26"/>
        <v>0</v>
      </c>
      <c r="L166" s="17">
        <f t="shared" si="22"/>
        <v>115</v>
      </c>
      <c r="M166" s="17">
        <f t="shared" si="23"/>
        <v>10.5</v>
      </c>
      <c r="N166" s="17">
        <f t="shared" si="24"/>
        <v>10.35</v>
      </c>
      <c r="O166" s="17">
        <f t="shared" si="21"/>
        <v>335.85</v>
      </c>
    </row>
    <row r="167" spans="1:15" x14ac:dyDescent="0.25">
      <c r="A167" s="7">
        <v>166</v>
      </c>
      <c r="B167" s="7" t="s">
        <v>563</v>
      </c>
      <c r="C167" s="7" t="s">
        <v>451</v>
      </c>
      <c r="D167" s="17">
        <v>1</v>
      </c>
      <c r="E167" s="17">
        <v>6</v>
      </c>
      <c r="F167" s="7">
        <v>1116</v>
      </c>
      <c r="G167" s="7">
        <f>VLOOKUP(C167,Sheet4!$B:$G,5,0)</f>
        <v>1172</v>
      </c>
      <c r="H167" s="7">
        <f>VLOOKUP(C167,Sheet4!$B:$G,6,0)</f>
        <v>0.16</v>
      </c>
      <c r="I167" s="7">
        <f t="shared" si="19"/>
        <v>56</v>
      </c>
      <c r="J167" s="17">
        <f t="shared" si="25"/>
        <v>200</v>
      </c>
      <c r="K167" s="17">
        <f t="shared" si="26"/>
        <v>0</v>
      </c>
      <c r="L167" s="17">
        <f t="shared" si="22"/>
        <v>644</v>
      </c>
      <c r="M167" s="17">
        <f t="shared" si="23"/>
        <v>58.800000000000004</v>
      </c>
      <c r="N167" s="17">
        <f t="shared" si="24"/>
        <v>57.96</v>
      </c>
      <c r="O167" s="17">
        <f t="shared" si="21"/>
        <v>960.76</v>
      </c>
    </row>
    <row r="168" spans="1:15" x14ac:dyDescent="0.25">
      <c r="A168" s="7">
        <v>167</v>
      </c>
      <c r="B168" s="7" t="s">
        <v>563</v>
      </c>
      <c r="C168" s="7" t="s">
        <v>212</v>
      </c>
      <c r="D168" s="17">
        <v>2</v>
      </c>
      <c r="E168" s="17">
        <v>4</v>
      </c>
      <c r="F168" s="7">
        <v>2008</v>
      </c>
      <c r="G168" s="7">
        <f>VLOOKUP(C168,Sheet4!$B:$G,5,0)</f>
        <v>2036</v>
      </c>
      <c r="H168" s="7">
        <f>VLOOKUP(C168,Sheet4!$B:$G,6,0)</f>
        <v>0</v>
      </c>
      <c r="I168" s="7">
        <f t="shared" si="19"/>
        <v>28</v>
      </c>
      <c r="J168" s="17">
        <f t="shared" si="25"/>
        <v>400</v>
      </c>
      <c r="K168" s="17">
        <f t="shared" si="26"/>
        <v>0</v>
      </c>
      <c r="L168" s="17">
        <f t="shared" si="22"/>
        <v>322</v>
      </c>
      <c r="M168" s="17">
        <f t="shared" si="23"/>
        <v>29.400000000000002</v>
      </c>
      <c r="N168" s="17">
        <f t="shared" si="24"/>
        <v>28.98</v>
      </c>
      <c r="O168" s="17">
        <f t="shared" si="21"/>
        <v>780.38</v>
      </c>
    </row>
    <row r="169" spans="1:15" x14ac:dyDescent="0.25">
      <c r="A169" s="7">
        <v>168</v>
      </c>
      <c r="B169" s="7" t="s">
        <v>563</v>
      </c>
      <c r="C169" s="7" t="s">
        <v>315</v>
      </c>
      <c r="D169" s="17">
        <v>2</v>
      </c>
      <c r="E169" s="17">
        <v>4</v>
      </c>
      <c r="F169" s="7">
        <v>2239</v>
      </c>
      <c r="G169" s="7">
        <f>VLOOKUP(C169,Sheet4!$B:$G,5,0)</f>
        <v>2276</v>
      </c>
      <c r="H169" s="7">
        <f>VLOOKUP(C169,Sheet4!$B:$G,6,0)</f>
        <v>0.16</v>
      </c>
      <c r="I169" s="7">
        <f t="shared" si="19"/>
        <v>37</v>
      </c>
      <c r="J169" s="17">
        <f t="shared" ref="J169:J191" si="27">D169*200</f>
        <v>400</v>
      </c>
      <c r="K169" s="17">
        <f t="shared" si="26"/>
        <v>0</v>
      </c>
      <c r="L169" s="17">
        <f t="shared" si="22"/>
        <v>425.5</v>
      </c>
      <c r="M169" s="17">
        <f t="shared" si="23"/>
        <v>38.85</v>
      </c>
      <c r="N169" s="17">
        <f t="shared" si="24"/>
        <v>38.295000000000002</v>
      </c>
      <c r="O169" s="17">
        <f t="shared" si="21"/>
        <v>902.64499999999998</v>
      </c>
    </row>
    <row r="170" spans="1:15" x14ac:dyDescent="0.25">
      <c r="A170" s="7">
        <v>169</v>
      </c>
      <c r="B170" s="7" t="s">
        <v>563</v>
      </c>
      <c r="C170" s="7" t="s">
        <v>276</v>
      </c>
      <c r="D170" s="17">
        <v>2</v>
      </c>
      <c r="E170" s="17">
        <v>4</v>
      </c>
      <c r="F170" s="7">
        <v>4789</v>
      </c>
      <c r="G170" s="7">
        <f>VLOOKUP(C170,Sheet4!$B:$G,5,0)</f>
        <v>4799</v>
      </c>
      <c r="H170" s="7">
        <f>VLOOKUP(C170,Sheet4!$B:$G,6,0)</f>
        <v>0.7</v>
      </c>
      <c r="I170" s="7">
        <f t="shared" si="19"/>
        <v>10</v>
      </c>
      <c r="J170" s="17">
        <f t="shared" si="27"/>
        <v>400</v>
      </c>
      <c r="K170" s="17">
        <f t="shared" si="26"/>
        <v>0</v>
      </c>
      <c r="L170" s="17">
        <f t="shared" si="22"/>
        <v>115</v>
      </c>
      <c r="M170" s="17">
        <f t="shared" si="23"/>
        <v>10.5</v>
      </c>
      <c r="N170" s="17">
        <f t="shared" si="24"/>
        <v>10.35</v>
      </c>
      <c r="O170" s="17">
        <f t="shared" si="21"/>
        <v>535.85</v>
      </c>
    </row>
    <row r="171" spans="1:15" x14ac:dyDescent="0.25">
      <c r="A171" s="7">
        <v>170</v>
      </c>
      <c r="B171" s="7" t="s">
        <v>563</v>
      </c>
      <c r="C171" s="7" t="s">
        <v>359</v>
      </c>
      <c r="D171" s="17">
        <v>1</v>
      </c>
      <c r="E171" s="17">
        <v>5</v>
      </c>
      <c r="F171" s="7">
        <v>1347</v>
      </c>
      <c r="G171" s="7">
        <f>VLOOKUP(C171,Sheet4!$B:$G,5,0)</f>
        <v>1359</v>
      </c>
      <c r="H171" s="7">
        <f>VLOOKUP(C171,Sheet4!$B:$G,6,0)</f>
        <v>0.3</v>
      </c>
      <c r="I171" s="7">
        <f t="shared" si="19"/>
        <v>12</v>
      </c>
      <c r="J171" s="17">
        <f t="shared" si="27"/>
        <v>200</v>
      </c>
      <c r="K171" s="17">
        <f t="shared" si="26"/>
        <v>0</v>
      </c>
      <c r="L171" s="17">
        <f t="shared" si="22"/>
        <v>138</v>
      </c>
      <c r="M171" s="17">
        <f t="shared" si="23"/>
        <v>12.600000000000001</v>
      </c>
      <c r="N171" s="17">
        <f t="shared" si="24"/>
        <v>12.42</v>
      </c>
      <c r="O171" s="17">
        <f t="shared" si="21"/>
        <v>363.02000000000004</v>
      </c>
    </row>
    <row r="172" spans="1:15" x14ac:dyDescent="0.25">
      <c r="A172" s="7">
        <v>171</v>
      </c>
      <c r="B172" s="7" t="s">
        <v>563</v>
      </c>
      <c r="C172" s="7" t="s">
        <v>321</v>
      </c>
      <c r="D172" s="17">
        <v>1</v>
      </c>
      <c r="E172" s="17">
        <v>4</v>
      </c>
      <c r="F172" s="7">
        <v>2161</v>
      </c>
      <c r="G172" s="7">
        <f>VLOOKUP(C172,Sheet4!$B:$G,5,0)</f>
        <v>2281</v>
      </c>
      <c r="H172" s="7">
        <f>VLOOKUP(C172,Sheet4!$B:$G,6,0)</f>
        <v>0.6</v>
      </c>
      <c r="I172" s="7">
        <f t="shared" si="19"/>
        <v>120</v>
      </c>
      <c r="J172" s="17">
        <f t="shared" si="27"/>
        <v>200</v>
      </c>
      <c r="K172" s="17">
        <f t="shared" si="26"/>
        <v>0</v>
      </c>
      <c r="L172" s="17">
        <f t="shared" si="22"/>
        <v>1380</v>
      </c>
      <c r="M172" s="17">
        <f t="shared" si="23"/>
        <v>126</v>
      </c>
      <c r="N172" s="17">
        <f t="shared" si="24"/>
        <v>124.19999999999999</v>
      </c>
      <c r="O172" s="17">
        <f t="shared" si="21"/>
        <v>1830.2</v>
      </c>
    </row>
    <row r="173" spans="1:15" x14ac:dyDescent="0.25">
      <c r="A173" s="7">
        <v>172</v>
      </c>
      <c r="B173" s="7" t="s">
        <v>563</v>
      </c>
      <c r="C173" s="7" t="s">
        <v>242</v>
      </c>
      <c r="D173" s="17">
        <v>2</v>
      </c>
      <c r="E173" s="17">
        <v>4</v>
      </c>
      <c r="F173" s="7">
        <v>1308</v>
      </c>
      <c r="G173" s="7">
        <f>VLOOKUP(C173,Sheet4!$B:$G,5,0)</f>
        <v>1322</v>
      </c>
      <c r="H173" s="7">
        <f>VLOOKUP(C173,Sheet4!$B:$G,6,0)</f>
        <v>2.69</v>
      </c>
      <c r="I173" s="7">
        <f t="shared" si="19"/>
        <v>14</v>
      </c>
      <c r="J173" s="17">
        <f t="shared" si="27"/>
        <v>400</v>
      </c>
      <c r="K173" s="17">
        <f t="shared" si="26"/>
        <v>300</v>
      </c>
      <c r="L173" s="17">
        <f t="shared" si="22"/>
        <v>161</v>
      </c>
      <c r="M173" s="17">
        <f t="shared" si="23"/>
        <v>14.700000000000001</v>
      </c>
      <c r="N173" s="17">
        <f t="shared" si="24"/>
        <v>14.49</v>
      </c>
      <c r="O173" s="17">
        <f t="shared" si="21"/>
        <v>890.19</v>
      </c>
    </row>
    <row r="174" spans="1:15" x14ac:dyDescent="0.25">
      <c r="A174" s="7">
        <v>173</v>
      </c>
      <c r="B174" s="7" t="s">
        <v>563</v>
      </c>
      <c r="C174" s="7" t="s">
        <v>216</v>
      </c>
      <c r="D174" s="17">
        <v>2</v>
      </c>
      <c r="E174" s="17">
        <v>4</v>
      </c>
      <c r="F174" s="7">
        <v>782</v>
      </c>
      <c r="G174" s="7">
        <f>VLOOKUP(C174,Sheet4!$B:$G,5,0)</f>
        <v>816</v>
      </c>
      <c r="H174" s="7">
        <f>VLOOKUP(C174,Sheet4!$B:$G,6,0)</f>
        <v>2.02</v>
      </c>
      <c r="I174" s="7">
        <f t="shared" si="19"/>
        <v>34</v>
      </c>
      <c r="J174" s="17">
        <f t="shared" si="27"/>
        <v>400</v>
      </c>
      <c r="K174" s="17">
        <f t="shared" si="26"/>
        <v>0</v>
      </c>
      <c r="L174" s="17">
        <f t="shared" si="22"/>
        <v>391</v>
      </c>
      <c r="M174" s="17">
        <f t="shared" si="23"/>
        <v>35.700000000000003</v>
      </c>
      <c r="N174" s="17">
        <f t="shared" si="24"/>
        <v>35.19</v>
      </c>
      <c r="O174" s="17">
        <f t="shared" si="21"/>
        <v>861.8900000000001</v>
      </c>
    </row>
    <row r="175" spans="1:15" x14ac:dyDescent="0.25">
      <c r="A175" s="7">
        <v>174</v>
      </c>
      <c r="B175" s="7" t="s">
        <v>563</v>
      </c>
      <c r="C175" s="7" t="s">
        <v>433</v>
      </c>
      <c r="D175" s="17">
        <v>2</v>
      </c>
      <c r="E175" s="17">
        <v>5</v>
      </c>
      <c r="F175" s="7">
        <v>799</v>
      </c>
      <c r="G175" s="7">
        <f>VLOOKUP(C175,Sheet4!$B:$G,5,0)</f>
        <v>838</v>
      </c>
      <c r="H175" s="7">
        <f>VLOOKUP(C175,Sheet4!$B:$G,6,0)</f>
        <v>1.26</v>
      </c>
      <c r="I175" s="7">
        <f t="shared" si="19"/>
        <v>39</v>
      </c>
      <c r="J175" s="17">
        <f t="shared" si="27"/>
        <v>400</v>
      </c>
      <c r="K175" s="17">
        <f t="shared" si="26"/>
        <v>0</v>
      </c>
      <c r="L175" s="17">
        <f t="shared" si="22"/>
        <v>448.5</v>
      </c>
      <c r="M175" s="17">
        <f t="shared" si="23"/>
        <v>40.950000000000003</v>
      </c>
      <c r="N175" s="17">
        <f t="shared" si="24"/>
        <v>40.365000000000002</v>
      </c>
      <c r="O175" s="17">
        <f t="shared" si="21"/>
        <v>929.81500000000005</v>
      </c>
    </row>
    <row r="176" spans="1:15" x14ac:dyDescent="0.25">
      <c r="A176" s="7">
        <v>175</v>
      </c>
      <c r="B176" s="7" t="s">
        <v>563</v>
      </c>
      <c r="C176" s="7" t="s">
        <v>437</v>
      </c>
      <c r="D176" s="17">
        <v>1</v>
      </c>
      <c r="E176" s="17">
        <v>5</v>
      </c>
      <c r="F176" s="7">
        <v>675</v>
      </c>
      <c r="G176" s="7">
        <f>VLOOKUP(C176,Sheet4!$B:$G,5,0)</f>
        <v>815</v>
      </c>
      <c r="H176" s="7">
        <f>VLOOKUP(C176,Sheet4!$B:$G,6,0)</f>
        <v>1.7</v>
      </c>
      <c r="I176" s="7">
        <f t="shared" si="19"/>
        <v>140</v>
      </c>
      <c r="J176" s="17">
        <f t="shared" si="27"/>
        <v>200</v>
      </c>
      <c r="K176" s="17">
        <f t="shared" si="26"/>
        <v>300</v>
      </c>
      <c r="L176" s="17">
        <f t="shared" si="22"/>
        <v>1610</v>
      </c>
      <c r="M176" s="17">
        <f t="shared" si="23"/>
        <v>147</v>
      </c>
      <c r="N176" s="17">
        <f t="shared" si="24"/>
        <v>144.9</v>
      </c>
      <c r="O176" s="17">
        <f t="shared" si="21"/>
        <v>2401.9</v>
      </c>
    </row>
    <row r="177" spans="1:15" x14ac:dyDescent="0.25">
      <c r="A177" s="7">
        <v>176</v>
      </c>
      <c r="B177" s="7" t="s">
        <v>563</v>
      </c>
      <c r="C177" s="7" t="s">
        <v>475</v>
      </c>
      <c r="D177" s="17">
        <v>2</v>
      </c>
      <c r="E177" s="17">
        <v>6</v>
      </c>
      <c r="F177" s="7">
        <v>1160</v>
      </c>
      <c r="G177" s="7">
        <f>VLOOKUP(C177,Sheet4!$B:$G,5,0)</f>
        <v>1165</v>
      </c>
      <c r="H177" s="7">
        <f>VLOOKUP(C177,Sheet4!$B:$G,6,0)</f>
        <v>0.02</v>
      </c>
      <c r="I177" s="7">
        <f t="shared" si="19"/>
        <v>5</v>
      </c>
      <c r="J177" s="17">
        <f t="shared" si="27"/>
        <v>400</v>
      </c>
      <c r="K177" s="17">
        <f t="shared" si="26"/>
        <v>0</v>
      </c>
      <c r="L177" s="17">
        <f t="shared" si="22"/>
        <v>57.5</v>
      </c>
      <c r="M177" s="17">
        <f t="shared" si="23"/>
        <v>5.25</v>
      </c>
      <c r="N177" s="17">
        <f t="shared" si="24"/>
        <v>5.1749999999999998</v>
      </c>
      <c r="O177" s="17">
        <f t="shared" si="21"/>
        <v>467.92500000000001</v>
      </c>
    </row>
    <row r="178" spans="1:15" x14ac:dyDescent="0.25">
      <c r="A178" s="7">
        <v>177</v>
      </c>
      <c r="B178" s="7" t="s">
        <v>563</v>
      </c>
      <c r="C178" s="7" t="s">
        <v>347</v>
      </c>
      <c r="D178" s="17">
        <v>1</v>
      </c>
      <c r="E178" s="17">
        <v>5</v>
      </c>
      <c r="F178" s="7">
        <v>739</v>
      </c>
      <c r="G178" s="7">
        <f>VLOOKUP(C178,Sheet4!$B:$G,5,0)</f>
        <v>743</v>
      </c>
      <c r="H178" s="7">
        <f>VLOOKUP(C178,Sheet4!$B:$G,6,0)</f>
        <v>0.1</v>
      </c>
      <c r="I178" s="7">
        <f t="shared" si="19"/>
        <v>4</v>
      </c>
      <c r="J178" s="17">
        <f t="shared" si="27"/>
        <v>200</v>
      </c>
      <c r="K178" s="17">
        <f t="shared" si="26"/>
        <v>0</v>
      </c>
      <c r="L178" s="17">
        <f t="shared" si="22"/>
        <v>46</v>
      </c>
      <c r="M178" s="17">
        <f t="shared" si="23"/>
        <v>4.2</v>
      </c>
      <c r="N178" s="17">
        <f t="shared" si="24"/>
        <v>4.1399999999999997</v>
      </c>
      <c r="O178" s="17">
        <f t="shared" si="21"/>
        <v>254.33999999999997</v>
      </c>
    </row>
    <row r="179" spans="1:15" x14ac:dyDescent="0.25">
      <c r="A179" s="7">
        <v>178</v>
      </c>
      <c r="B179" s="7" t="s">
        <v>563</v>
      </c>
      <c r="C179" s="7" t="s">
        <v>461</v>
      </c>
      <c r="D179" s="17">
        <v>1</v>
      </c>
      <c r="E179" s="17">
        <v>6</v>
      </c>
      <c r="F179" s="7">
        <v>1855</v>
      </c>
      <c r="G179" s="7">
        <f>VLOOKUP(C179,Sheet4!$B:$G,5,0)</f>
        <v>1957</v>
      </c>
      <c r="H179" s="7">
        <f>VLOOKUP(C179,Sheet4!$B:$G,6,0)</f>
        <v>0.26</v>
      </c>
      <c r="I179" s="7">
        <f t="shared" si="19"/>
        <v>102</v>
      </c>
      <c r="J179" s="17">
        <f t="shared" si="27"/>
        <v>200</v>
      </c>
      <c r="K179" s="17">
        <f t="shared" si="26"/>
        <v>0</v>
      </c>
      <c r="L179" s="17">
        <f t="shared" si="22"/>
        <v>1173</v>
      </c>
      <c r="M179" s="17">
        <f t="shared" si="23"/>
        <v>107.10000000000001</v>
      </c>
      <c r="N179" s="17">
        <f t="shared" si="24"/>
        <v>105.57</v>
      </c>
      <c r="O179" s="17">
        <f t="shared" si="21"/>
        <v>1585.6699999999998</v>
      </c>
    </row>
    <row r="180" spans="1:15" x14ac:dyDescent="0.25">
      <c r="A180" s="7">
        <v>179</v>
      </c>
      <c r="B180" s="7" t="s">
        <v>563</v>
      </c>
      <c r="C180" s="7" t="s">
        <v>544</v>
      </c>
      <c r="D180" s="17">
        <v>4</v>
      </c>
      <c r="E180" s="17">
        <v>0</v>
      </c>
      <c r="F180" s="7">
        <v>8016</v>
      </c>
      <c r="G180" s="7">
        <v>11089</v>
      </c>
      <c r="H180" s="7">
        <v>4.2</v>
      </c>
      <c r="I180" s="7">
        <f t="shared" si="19"/>
        <v>3073</v>
      </c>
      <c r="J180" s="17">
        <f t="shared" si="27"/>
        <v>800</v>
      </c>
      <c r="K180" s="17">
        <f t="shared" si="26"/>
        <v>100</v>
      </c>
      <c r="L180" s="17">
        <f t="shared" si="22"/>
        <v>35339.5</v>
      </c>
      <c r="M180" s="17">
        <f t="shared" si="23"/>
        <v>3226.65</v>
      </c>
      <c r="N180" s="17">
        <f t="shared" si="24"/>
        <v>3180.5549999999998</v>
      </c>
      <c r="O180" s="17">
        <f t="shared" si="21"/>
        <v>42646.705000000002</v>
      </c>
    </row>
    <row r="181" spans="1:15" x14ac:dyDescent="0.25">
      <c r="A181" s="7">
        <v>180</v>
      </c>
      <c r="B181" s="7" t="s">
        <v>563</v>
      </c>
      <c r="C181" s="7" t="s">
        <v>385</v>
      </c>
      <c r="D181" s="17">
        <v>2</v>
      </c>
      <c r="E181" s="17">
        <v>5</v>
      </c>
      <c r="F181" s="7">
        <v>427</v>
      </c>
      <c r="G181" s="7">
        <f>VLOOKUP(C181,Sheet4!$B:$G,5,0)</f>
        <v>428</v>
      </c>
      <c r="H181" s="7">
        <f>VLOOKUP(C181,Sheet4!$B:$G,6,0)</f>
        <v>1.7</v>
      </c>
      <c r="I181" s="7">
        <f t="shared" si="19"/>
        <v>1</v>
      </c>
      <c r="J181" s="17">
        <f t="shared" si="27"/>
        <v>400</v>
      </c>
      <c r="K181" s="17">
        <f t="shared" si="26"/>
        <v>0</v>
      </c>
      <c r="L181" s="17">
        <f t="shared" si="22"/>
        <v>11.5</v>
      </c>
      <c r="M181" s="17">
        <f t="shared" si="23"/>
        <v>1.05</v>
      </c>
      <c r="N181" s="17">
        <f t="shared" si="24"/>
        <v>1.0349999999999999</v>
      </c>
      <c r="O181" s="17">
        <f t="shared" si="21"/>
        <v>413.58500000000004</v>
      </c>
    </row>
    <row r="182" spans="1:15" x14ac:dyDescent="0.25">
      <c r="A182" s="7">
        <v>181</v>
      </c>
      <c r="B182" s="7" t="s">
        <v>563</v>
      </c>
      <c r="C182" s="7" t="s">
        <v>515</v>
      </c>
      <c r="D182" s="17">
        <v>2</v>
      </c>
      <c r="E182" s="17">
        <v>6</v>
      </c>
      <c r="F182" s="7">
        <v>910</v>
      </c>
      <c r="G182" s="7">
        <f>VLOOKUP(C182,Sheet4!$B:$G,5,0)</f>
        <v>937</v>
      </c>
      <c r="H182" s="7">
        <f>VLOOKUP(C182,Sheet4!$B:$G,6,0)</f>
        <v>0.69</v>
      </c>
      <c r="I182" s="7">
        <f t="shared" si="19"/>
        <v>27</v>
      </c>
      <c r="J182" s="17">
        <f t="shared" si="27"/>
        <v>400</v>
      </c>
      <c r="K182" s="17">
        <f t="shared" si="26"/>
        <v>0</v>
      </c>
      <c r="L182" s="17">
        <f t="shared" si="22"/>
        <v>310.5</v>
      </c>
      <c r="M182" s="17">
        <f t="shared" si="23"/>
        <v>28.35</v>
      </c>
      <c r="N182" s="17">
        <f t="shared" si="24"/>
        <v>27.945</v>
      </c>
      <c r="O182" s="17">
        <f t="shared" si="21"/>
        <v>766.79500000000007</v>
      </c>
    </row>
    <row r="183" spans="1:15" x14ac:dyDescent="0.25">
      <c r="A183" s="7">
        <v>182</v>
      </c>
      <c r="B183" s="7" t="s">
        <v>563</v>
      </c>
      <c r="C183" s="10" t="s">
        <v>545</v>
      </c>
      <c r="D183" s="17">
        <v>1</v>
      </c>
      <c r="E183" s="17">
        <v>0</v>
      </c>
      <c r="F183" s="7">
        <v>0</v>
      </c>
      <c r="G183" s="7" t="e">
        <f>VLOOKUP(C183,Sheet4!$B:$G,5,0)</f>
        <v>#N/A</v>
      </c>
      <c r="H183" s="7"/>
      <c r="I183" s="7" t="e">
        <f t="shared" si="19"/>
        <v>#N/A</v>
      </c>
      <c r="J183" s="17">
        <f t="shared" si="27"/>
        <v>200</v>
      </c>
      <c r="K183" s="17">
        <f t="shared" si="26"/>
        <v>0</v>
      </c>
      <c r="L183" s="17" t="e">
        <f t="shared" si="22"/>
        <v>#N/A</v>
      </c>
      <c r="M183" s="17" t="e">
        <f t="shared" si="23"/>
        <v>#N/A</v>
      </c>
      <c r="N183" s="17" t="e">
        <f t="shared" si="24"/>
        <v>#N/A</v>
      </c>
      <c r="O183" s="17" t="e">
        <f t="shared" si="21"/>
        <v>#N/A</v>
      </c>
    </row>
    <row r="184" spans="1:15" x14ac:dyDescent="0.25">
      <c r="A184" s="7">
        <v>183</v>
      </c>
      <c r="B184" s="7" t="s">
        <v>563</v>
      </c>
      <c r="C184" s="10" t="s">
        <v>196</v>
      </c>
      <c r="D184" s="17">
        <v>1</v>
      </c>
      <c r="E184" s="17">
        <v>4</v>
      </c>
      <c r="F184" s="7">
        <v>18757</v>
      </c>
      <c r="G184" s="7">
        <f>VLOOKUP(C184,Sheet4!$B:$G,5,0)</f>
        <v>18757</v>
      </c>
      <c r="H184" s="7"/>
      <c r="I184" s="7">
        <f t="shared" si="19"/>
        <v>0</v>
      </c>
      <c r="J184" s="17">
        <f t="shared" si="27"/>
        <v>200</v>
      </c>
      <c r="K184" s="17">
        <f t="shared" si="26"/>
        <v>0</v>
      </c>
      <c r="L184" s="17">
        <f t="shared" si="22"/>
        <v>0</v>
      </c>
      <c r="M184" s="17">
        <f t="shared" si="23"/>
        <v>0</v>
      </c>
      <c r="N184" s="17">
        <f t="shared" si="24"/>
        <v>0</v>
      </c>
      <c r="O184" s="17">
        <f t="shared" si="21"/>
        <v>200</v>
      </c>
    </row>
    <row r="185" spans="1:15" x14ac:dyDescent="0.25">
      <c r="A185" s="7">
        <v>184</v>
      </c>
      <c r="B185" s="7" t="s">
        <v>563</v>
      </c>
      <c r="C185" s="10" t="s">
        <v>427</v>
      </c>
      <c r="D185" s="17">
        <v>1</v>
      </c>
      <c r="E185" s="17">
        <v>5</v>
      </c>
      <c r="F185" s="7">
        <v>1068</v>
      </c>
      <c r="G185" s="7">
        <f>VLOOKUP(C185,Sheet4!$B:$G,5,0)</f>
        <v>1077</v>
      </c>
      <c r="H185" s="7"/>
      <c r="I185" s="7">
        <f t="shared" si="19"/>
        <v>9</v>
      </c>
      <c r="J185" s="17">
        <f t="shared" si="27"/>
        <v>200</v>
      </c>
      <c r="K185" s="17">
        <f t="shared" si="26"/>
        <v>0</v>
      </c>
      <c r="L185" s="17">
        <f t="shared" si="22"/>
        <v>103.5</v>
      </c>
      <c r="M185" s="17">
        <f t="shared" si="23"/>
        <v>9.4500000000000011</v>
      </c>
      <c r="N185" s="17">
        <f t="shared" si="24"/>
        <v>9.3149999999999995</v>
      </c>
      <c r="O185" s="17">
        <f t="shared" si="21"/>
        <v>322.26499999999999</v>
      </c>
    </row>
    <row r="186" spans="1:15" x14ac:dyDescent="0.25">
      <c r="A186" s="7">
        <v>185</v>
      </c>
      <c r="B186" s="7" t="s">
        <v>563</v>
      </c>
      <c r="C186" s="11" t="s">
        <v>489</v>
      </c>
      <c r="D186" s="17">
        <v>1</v>
      </c>
      <c r="E186" s="17">
        <v>6</v>
      </c>
      <c r="F186" s="7">
        <v>3470</v>
      </c>
      <c r="G186" s="7">
        <f>VLOOKUP(C186,Sheet4!$B:$G,5,0)</f>
        <v>3486</v>
      </c>
      <c r="H186" s="7"/>
      <c r="I186" s="7">
        <f t="shared" si="19"/>
        <v>16</v>
      </c>
      <c r="J186" s="17">
        <f t="shared" si="27"/>
        <v>200</v>
      </c>
      <c r="K186" s="17">
        <f t="shared" si="26"/>
        <v>0</v>
      </c>
      <c r="L186" s="17">
        <f t="shared" si="22"/>
        <v>184</v>
      </c>
      <c r="M186" s="17">
        <f t="shared" si="23"/>
        <v>16.8</v>
      </c>
      <c r="N186" s="17">
        <f t="shared" si="24"/>
        <v>16.559999999999999</v>
      </c>
      <c r="O186" s="17">
        <f t="shared" si="21"/>
        <v>417.36</v>
      </c>
    </row>
    <row r="187" spans="1:15" x14ac:dyDescent="0.25">
      <c r="A187" s="7">
        <v>186</v>
      </c>
      <c r="B187" s="7" t="s">
        <v>563</v>
      </c>
      <c r="C187" s="11" t="s">
        <v>291</v>
      </c>
      <c r="D187" s="17">
        <v>5</v>
      </c>
      <c r="E187" s="17">
        <v>4</v>
      </c>
      <c r="F187" s="7">
        <v>2</v>
      </c>
      <c r="G187" s="7">
        <f>VLOOKUP(C187,Sheet4!$B:$G,5,0)</f>
        <v>62</v>
      </c>
      <c r="H187" s="7"/>
      <c r="I187" s="7">
        <f t="shared" si="19"/>
        <v>60</v>
      </c>
      <c r="J187" s="17">
        <f t="shared" si="27"/>
        <v>1000</v>
      </c>
      <c r="K187" s="17">
        <f t="shared" si="26"/>
        <v>0</v>
      </c>
      <c r="L187" s="17">
        <f t="shared" si="22"/>
        <v>690</v>
      </c>
      <c r="M187" s="17">
        <f t="shared" si="23"/>
        <v>63</v>
      </c>
      <c r="N187" s="17">
        <f t="shared" si="24"/>
        <v>62.099999999999994</v>
      </c>
      <c r="O187" s="17">
        <f t="shared" si="21"/>
        <v>1815.1</v>
      </c>
    </row>
    <row r="188" spans="1:15" x14ac:dyDescent="0.25">
      <c r="A188" s="7">
        <v>187</v>
      </c>
      <c r="B188" s="7" t="s">
        <v>563</v>
      </c>
      <c r="C188" s="11" t="s">
        <v>546</v>
      </c>
      <c r="D188" s="17">
        <v>2</v>
      </c>
      <c r="E188" s="17">
        <v>0</v>
      </c>
      <c r="F188" s="7">
        <v>1381</v>
      </c>
      <c r="G188" s="7">
        <v>1431</v>
      </c>
      <c r="H188" s="7">
        <v>1.23</v>
      </c>
      <c r="I188" s="7">
        <f t="shared" si="19"/>
        <v>50</v>
      </c>
      <c r="J188" s="17">
        <f t="shared" si="27"/>
        <v>400</v>
      </c>
      <c r="K188" s="17">
        <f t="shared" si="26"/>
        <v>0</v>
      </c>
      <c r="L188" s="17">
        <f t="shared" si="22"/>
        <v>575</v>
      </c>
      <c r="M188" s="17">
        <f t="shared" si="23"/>
        <v>52.5</v>
      </c>
      <c r="N188" s="17">
        <f t="shared" si="24"/>
        <v>51.75</v>
      </c>
      <c r="O188" s="17">
        <f t="shared" si="21"/>
        <v>1079.25</v>
      </c>
    </row>
    <row r="189" spans="1:15" x14ac:dyDescent="0.25">
      <c r="A189" s="7">
        <v>188</v>
      </c>
      <c r="B189" s="7" t="s">
        <v>563</v>
      </c>
      <c r="C189" s="11" t="s">
        <v>547</v>
      </c>
      <c r="D189" s="17">
        <v>2</v>
      </c>
      <c r="E189" s="17">
        <v>0</v>
      </c>
      <c r="F189" s="7">
        <v>0</v>
      </c>
      <c r="G189" s="7" t="e">
        <f>VLOOKUP(C189,Sheet4!$B:$G,5,0)</f>
        <v>#N/A</v>
      </c>
      <c r="H189" s="7"/>
      <c r="I189" s="7" t="e">
        <f t="shared" si="19"/>
        <v>#N/A</v>
      </c>
      <c r="J189" s="17">
        <f t="shared" si="27"/>
        <v>400</v>
      </c>
      <c r="K189" s="17">
        <f t="shared" si="26"/>
        <v>0</v>
      </c>
      <c r="L189" s="17" t="e">
        <f t="shared" si="22"/>
        <v>#N/A</v>
      </c>
      <c r="M189" s="17" t="e">
        <f t="shared" si="23"/>
        <v>#N/A</v>
      </c>
      <c r="N189" s="17" t="e">
        <f t="shared" si="24"/>
        <v>#N/A</v>
      </c>
      <c r="O189" s="17" t="e">
        <f t="shared" si="21"/>
        <v>#N/A</v>
      </c>
    </row>
    <row r="190" spans="1:15" x14ac:dyDescent="0.25">
      <c r="A190" s="7">
        <v>189</v>
      </c>
      <c r="B190" s="7" t="s">
        <v>567</v>
      </c>
      <c r="C190" s="7" t="s">
        <v>568</v>
      </c>
      <c r="D190" s="17">
        <v>1</v>
      </c>
      <c r="E190" s="17">
        <v>0</v>
      </c>
      <c r="F190" s="7">
        <v>1886</v>
      </c>
      <c r="G190" s="7" t="e">
        <f>VLOOKUP(C190,Sheet4!$B:$G,5,0)</f>
        <v>#N/A</v>
      </c>
      <c r="H190" s="7"/>
      <c r="I190" s="7" t="e">
        <f t="shared" si="19"/>
        <v>#N/A</v>
      </c>
      <c r="J190" s="17">
        <f t="shared" si="27"/>
        <v>200</v>
      </c>
      <c r="K190" s="17">
        <f t="shared" si="26"/>
        <v>0</v>
      </c>
      <c r="L190" s="17" t="e">
        <f t="shared" si="22"/>
        <v>#N/A</v>
      </c>
      <c r="M190" s="17" t="e">
        <f t="shared" si="23"/>
        <v>#N/A</v>
      </c>
      <c r="N190" s="17" t="e">
        <f t="shared" si="24"/>
        <v>#N/A</v>
      </c>
      <c r="O190" s="17" t="e">
        <f t="shared" si="21"/>
        <v>#N/A</v>
      </c>
    </row>
    <row r="191" spans="1:15" x14ac:dyDescent="0.25">
      <c r="A191" s="7">
        <v>190</v>
      </c>
      <c r="B191" s="7" t="s">
        <v>563</v>
      </c>
      <c r="C191" s="7" t="e">
        <v>#N/A</v>
      </c>
      <c r="D191" s="17"/>
      <c r="E191" s="17">
        <v>0</v>
      </c>
      <c r="F191" s="7">
        <v>0</v>
      </c>
      <c r="G191" s="7" t="e">
        <f>VLOOKUP(C191,Sheet4!$B:$G,5,0)</f>
        <v>#N/A</v>
      </c>
      <c r="H191" s="7"/>
      <c r="I191" s="7"/>
      <c r="J191" s="17">
        <f t="shared" si="27"/>
        <v>0</v>
      </c>
      <c r="K191" s="17">
        <f t="shared" si="26"/>
        <v>0</v>
      </c>
      <c r="L191" s="17"/>
      <c r="M191" s="17"/>
      <c r="N191" s="17"/>
      <c r="O191" s="17"/>
    </row>
    <row r="192" spans="1:15" x14ac:dyDescent="0.25">
      <c r="A192" s="7"/>
      <c r="B192" s="7"/>
      <c r="C192" s="7"/>
      <c r="D192" s="17"/>
      <c r="E192" s="17"/>
      <c r="F192" s="17">
        <f t="shared" ref="F192:O192" si="28">SUM(F2:F191)</f>
        <v>552381</v>
      </c>
      <c r="G192" s="17" t="e">
        <f t="shared" si="28"/>
        <v>#N/A</v>
      </c>
      <c r="H192" s="17" t="e">
        <f t="shared" si="28"/>
        <v>#N/A</v>
      </c>
      <c r="I192" s="17" t="e">
        <f t="shared" si="28"/>
        <v>#N/A</v>
      </c>
      <c r="J192" s="17">
        <f t="shared" si="28"/>
        <v>72400</v>
      </c>
      <c r="K192" s="17" t="e">
        <f t="shared" si="28"/>
        <v>#N/A</v>
      </c>
      <c r="L192" s="17" t="e">
        <f t="shared" si="28"/>
        <v>#N/A</v>
      </c>
      <c r="M192" s="17" t="e">
        <f t="shared" si="28"/>
        <v>#N/A</v>
      </c>
      <c r="N192" s="17" t="e">
        <f t="shared" si="28"/>
        <v>#N/A</v>
      </c>
      <c r="O192" s="17" t="e">
        <f t="shared" si="28"/>
        <v>#N/A</v>
      </c>
    </row>
    <row r="193" spans="4:15" x14ac:dyDescent="0.25">
      <c r="D193" s="18"/>
      <c r="J193" s="18"/>
      <c r="K193" s="18"/>
      <c r="L193" s="18"/>
      <c r="M193" s="18"/>
      <c r="N193" s="18"/>
      <c r="O193" s="18"/>
    </row>
    <row r="194" spans="4:15" x14ac:dyDescent="0.25">
      <c r="D194" s="18"/>
      <c r="J194" s="18"/>
      <c r="K194" s="18"/>
      <c r="L194" s="18"/>
      <c r="M194" s="18"/>
      <c r="N194" s="18"/>
      <c r="O194" s="18"/>
    </row>
    <row r="195" spans="4:15" x14ac:dyDescent="0.25">
      <c r="D195" s="18"/>
      <c r="J195" s="18"/>
      <c r="K195" s="18"/>
      <c r="L195" s="18"/>
      <c r="M195" s="18"/>
      <c r="N195" s="18"/>
      <c r="O195" s="18"/>
    </row>
    <row r="196" spans="4:15" x14ac:dyDescent="0.25">
      <c r="D196" s="18"/>
      <c r="J196" s="18"/>
      <c r="K196" s="18"/>
      <c r="L196" s="18"/>
      <c r="M196" s="18"/>
      <c r="N196" s="18"/>
      <c r="O196" s="18"/>
    </row>
    <row r="197" spans="4:15" x14ac:dyDescent="0.25">
      <c r="D197" s="18"/>
      <c r="J197" s="18"/>
      <c r="K197" s="18"/>
      <c r="L197" s="18"/>
      <c r="M197" s="18"/>
      <c r="N197" s="18"/>
      <c r="O197" s="18"/>
    </row>
    <row r="198" spans="4:15" x14ac:dyDescent="0.25">
      <c r="D198" s="18"/>
      <c r="J198" s="18"/>
      <c r="K198" s="18"/>
      <c r="L198" s="18"/>
      <c r="M198" s="18"/>
      <c r="N198" s="18"/>
      <c r="O198" s="18"/>
    </row>
    <row r="199" spans="4:15" x14ac:dyDescent="0.25">
      <c r="D199" s="18"/>
      <c r="J199" s="18"/>
      <c r="K199" s="18"/>
      <c r="L199" s="18"/>
      <c r="M199" s="18"/>
      <c r="N199" s="18"/>
      <c r="O199" s="18"/>
    </row>
    <row r="200" spans="4:15" x14ac:dyDescent="0.25">
      <c r="D200" s="18"/>
      <c r="J200" s="18"/>
      <c r="K200" s="18"/>
      <c r="L200" s="18"/>
      <c r="M200" s="18"/>
      <c r="N200" s="18"/>
      <c r="O200" s="18"/>
    </row>
    <row r="201" spans="4:15" x14ac:dyDescent="0.25">
      <c r="D201" s="18"/>
      <c r="J201" s="18"/>
      <c r="K201" s="18"/>
      <c r="L201" s="18"/>
      <c r="M201" s="18"/>
      <c r="N201" s="18"/>
      <c r="O201" s="18"/>
    </row>
    <row r="202" spans="4:15" x14ac:dyDescent="0.25">
      <c r="D202" s="18"/>
      <c r="J202" s="18"/>
      <c r="K202" s="18"/>
      <c r="L202" s="18"/>
      <c r="M202" s="18"/>
      <c r="N202" s="18"/>
      <c r="O202" s="18"/>
    </row>
  </sheetData>
  <conditionalFormatting sqref="C141:C159">
    <cfRule type="duplicateValues" dxfId="4" priority="1"/>
  </conditionalFormatting>
  <conditionalFormatting sqref="C160:C165">
    <cfRule type="duplicateValues" dxfId="3" priority="2"/>
  </conditionalFormatting>
  <conditionalFormatting sqref="C111:C136">
    <cfRule type="duplicateValues" dxfId="2" priority="3"/>
  </conditionalFormatting>
  <conditionalFormatting sqref="C187:C191">
    <cfRule type="duplicateValues" dxfId="1" priority="4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workbookViewId="0">
      <selection activeCell="C8" sqref="C8"/>
    </sheetView>
  </sheetViews>
  <sheetFormatPr defaultRowHeight="15" x14ac:dyDescent="0.25"/>
  <cols>
    <col min="1" max="1" width="5.5703125" customWidth="1"/>
    <col min="2" max="2" width="11.7109375" customWidth="1"/>
    <col min="3" max="3" width="37.7109375" customWidth="1"/>
    <col min="5" max="5" width="13.140625" style="23" bestFit="1" customWidth="1"/>
    <col min="6" max="6" width="9.140625" style="22"/>
  </cols>
  <sheetData>
    <row r="1" spans="1:6" x14ac:dyDescent="0.25">
      <c r="A1" s="13" t="s">
        <v>552</v>
      </c>
      <c r="B1" s="13" t="s">
        <v>570</v>
      </c>
      <c r="C1" s="13" t="s">
        <v>571</v>
      </c>
      <c r="D1" s="13" t="s">
        <v>572</v>
      </c>
      <c r="E1" s="24" t="s">
        <v>574</v>
      </c>
      <c r="F1" s="25" t="s">
        <v>573</v>
      </c>
    </row>
    <row r="2" spans="1:6" x14ac:dyDescent="0.25">
      <c r="A2" s="13">
        <v>1</v>
      </c>
      <c r="B2" s="13" t="s">
        <v>411</v>
      </c>
      <c r="C2" s="13" t="s">
        <v>646</v>
      </c>
      <c r="D2" s="13">
        <v>1447</v>
      </c>
      <c r="E2" s="24">
        <v>242515202586</v>
      </c>
      <c r="F2" s="25">
        <v>45152</v>
      </c>
    </row>
    <row r="3" spans="1:6" x14ac:dyDescent="0.25">
      <c r="A3" s="13">
        <v>2</v>
      </c>
      <c r="B3" s="13" t="s">
        <v>421</v>
      </c>
      <c r="C3" s="13" t="s">
        <v>659</v>
      </c>
      <c r="D3" s="13">
        <v>4277</v>
      </c>
      <c r="E3" s="24">
        <v>131870580592</v>
      </c>
      <c r="F3" s="25">
        <v>45145</v>
      </c>
    </row>
    <row r="4" spans="1:6" x14ac:dyDescent="0.25">
      <c r="A4" s="13">
        <v>3</v>
      </c>
      <c r="B4" s="13" t="s">
        <v>369</v>
      </c>
      <c r="C4" s="13" t="s">
        <v>586</v>
      </c>
      <c r="D4" s="13">
        <v>1270</v>
      </c>
      <c r="E4" s="24">
        <v>362459867430</v>
      </c>
      <c r="F4" s="25">
        <v>45149</v>
      </c>
    </row>
    <row r="5" spans="1:6" x14ac:dyDescent="0.25">
      <c r="A5" s="13">
        <v>4</v>
      </c>
      <c r="B5" s="13" t="s">
        <v>405</v>
      </c>
      <c r="C5" s="13" t="s">
        <v>577</v>
      </c>
      <c r="D5" s="13">
        <v>2099</v>
      </c>
      <c r="E5" s="24">
        <v>481390698855</v>
      </c>
      <c r="F5" s="25">
        <v>45154</v>
      </c>
    </row>
    <row r="6" spans="1:6" x14ac:dyDescent="0.25">
      <c r="A6" s="13">
        <v>5</v>
      </c>
      <c r="B6" s="13" t="s">
        <v>415</v>
      </c>
      <c r="C6" s="13" t="s">
        <v>585</v>
      </c>
      <c r="D6" s="13">
        <v>1936</v>
      </c>
      <c r="E6" s="24">
        <v>773833892089</v>
      </c>
      <c r="F6" s="25">
        <v>45152</v>
      </c>
    </row>
    <row r="7" spans="1:6" x14ac:dyDescent="0.25">
      <c r="A7" s="13">
        <v>6</v>
      </c>
      <c r="B7" s="13" t="s">
        <v>351</v>
      </c>
      <c r="C7" s="13" t="s">
        <v>582</v>
      </c>
      <c r="D7" s="13">
        <v>3487</v>
      </c>
      <c r="E7" s="24">
        <v>126427174225</v>
      </c>
      <c r="F7" s="25">
        <v>45149</v>
      </c>
    </row>
    <row r="8" spans="1:6" x14ac:dyDescent="0.25">
      <c r="A8" s="13">
        <v>7</v>
      </c>
      <c r="B8" s="13" t="s">
        <v>365</v>
      </c>
      <c r="C8" s="13" t="s">
        <v>620</v>
      </c>
      <c r="D8" s="13">
        <v>2640</v>
      </c>
      <c r="E8" s="24">
        <v>362715728958</v>
      </c>
      <c r="F8" s="25">
        <v>45152</v>
      </c>
    </row>
    <row r="9" spans="1:6" x14ac:dyDescent="0.25">
      <c r="A9" s="13">
        <v>8</v>
      </c>
      <c r="B9" s="13" t="s">
        <v>447</v>
      </c>
      <c r="C9" s="13" t="s">
        <v>599</v>
      </c>
      <c r="D9" s="13">
        <v>422</v>
      </c>
      <c r="E9" s="24">
        <v>456693459897</v>
      </c>
      <c r="F9" s="25">
        <v>45143</v>
      </c>
    </row>
    <row r="10" spans="1:6" x14ac:dyDescent="0.25">
      <c r="A10" s="13">
        <v>9</v>
      </c>
      <c r="B10" s="13" t="s">
        <v>393</v>
      </c>
      <c r="C10" s="13" t="s">
        <v>590</v>
      </c>
      <c r="D10" s="13">
        <v>1420</v>
      </c>
      <c r="E10" s="24">
        <v>389898944067</v>
      </c>
      <c r="F10" s="25">
        <v>45152</v>
      </c>
    </row>
    <row r="11" spans="1:6" x14ac:dyDescent="0.25">
      <c r="A11" s="13">
        <v>10</v>
      </c>
      <c r="B11" s="13" t="s">
        <v>387</v>
      </c>
      <c r="C11" s="13" t="s">
        <v>604</v>
      </c>
      <c r="D11" s="13">
        <v>1021</v>
      </c>
      <c r="E11" s="24">
        <v>37521596233</v>
      </c>
      <c r="F11" s="25">
        <v>45145</v>
      </c>
    </row>
    <row r="12" spans="1:6" x14ac:dyDescent="0.25">
      <c r="A12" s="13">
        <v>11</v>
      </c>
      <c r="B12" s="13" t="s">
        <v>210</v>
      </c>
      <c r="C12" s="13" t="s">
        <v>580</v>
      </c>
      <c r="D12" s="13">
        <v>479</v>
      </c>
      <c r="E12" s="24">
        <v>793481403024</v>
      </c>
      <c r="F12" s="25">
        <v>45148</v>
      </c>
    </row>
    <row r="13" spans="1:6" x14ac:dyDescent="0.25">
      <c r="A13" s="13">
        <v>12</v>
      </c>
      <c r="B13" s="13" t="s">
        <v>303</v>
      </c>
      <c r="C13" s="13" t="s">
        <v>609</v>
      </c>
      <c r="D13" s="13">
        <v>492</v>
      </c>
      <c r="E13" s="24">
        <v>864572679484</v>
      </c>
      <c r="F13" s="25">
        <v>45142</v>
      </c>
    </row>
    <row r="14" spans="1:6" x14ac:dyDescent="0.25">
      <c r="A14" s="13">
        <v>13</v>
      </c>
      <c r="B14" s="13" t="s">
        <v>391</v>
      </c>
      <c r="C14" s="13" t="s">
        <v>651</v>
      </c>
      <c r="D14" s="13">
        <v>2484</v>
      </c>
      <c r="E14" s="24">
        <v>597718123388</v>
      </c>
      <c r="F14" s="25">
        <v>45142</v>
      </c>
    </row>
    <row r="15" spans="1:6" x14ac:dyDescent="0.25">
      <c r="A15" s="13">
        <v>14</v>
      </c>
      <c r="B15" s="13" t="s">
        <v>399</v>
      </c>
      <c r="C15" s="13" t="s">
        <v>578</v>
      </c>
      <c r="D15" s="13">
        <v>1093</v>
      </c>
      <c r="E15" s="24">
        <v>147737862355</v>
      </c>
      <c r="F15" s="25">
        <v>45157</v>
      </c>
    </row>
    <row r="16" spans="1:6" x14ac:dyDescent="0.25">
      <c r="A16" s="13">
        <v>15</v>
      </c>
      <c r="B16" s="13" t="s">
        <v>367</v>
      </c>
      <c r="C16" s="13" t="s">
        <v>650</v>
      </c>
      <c r="D16" s="13">
        <v>435</v>
      </c>
      <c r="E16" s="24">
        <v>394552109803</v>
      </c>
      <c r="F16" s="25">
        <v>45142</v>
      </c>
    </row>
    <row r="17" spans="1:6" x14ac:dyDescent="0.25">
      <c r="A17" s="13">
        <v>16</v>
      </c>
      <c r="B17" s="13" t="s">
        <v>190</v>
      </c>
      <c r="C17" s="13" t="s">
        <v>635</v>
      </c>
      <c r="D17" s="13">
        <v>453</v>
      </c>
      <c r="E17" s="24">
        <v>276271363966</v>
      </c>
      <c r="F17" s="25">
        <v>45146</v>
      </c>
    </row>
    <row r="18" spans="1:6" x14ac:dyDescent="0.25">
      <c r="A18" s="13">
        <v>17</v>
      </c>
      <c r="B18" s="13" t="s">
        <v>190</v>
      </c>
      <c r="C18" s="13" t="s">
        <v>635</v>
      </c>
      <c r="D18" s="13">
        <v>20</v>
      </c>
      <c r="E18" s="24">
        <v>276271337726</v>
      </c>
      <c r="F18" s="25">
        <v>45148</v>
      </c>
    </row>
    <row r="19" spans="1:6" x14ac:dyDescent="0.25">
      <c r="A19" s="13">
        <v>18</v>
      </c>
      <c r="B19" s="13" t="s">
        <v>325</v>
      </c>
      <c r="C19" s="13" t="s">
        <v>602</v>
      </c>
      <c r="D19" s="13">
        <v>622</v>
      </c>
      <c r="E19" s="24">
        <v>727054818588</v>
      </c>
      <c r="F19" s="25">
        <v>45143</v>
      </c>
    </row>
    <row r="20" spans="1:6" x14ac:dyDescent="0.25">
      <c r="A20" s="13">
        <v>19</v>
      </c>
      <c r="B20" s="13" t="s">
        <v>357</v>
      </c>
      <c r="C20" s="13" t="s">
        <v>597</v>
      </c>
      <c r="D20" s="13">
        <v>7962</v>
      </c>
      <c r="E20" s="24">
        <v>297376125079</v>
      </c>
      <c r="F20" s="25">
        <v>45149</v>
      </c>
    </row>
    <row r="21" spans="1:6" x14ac:dyDescent="0.25">
      <c r="A21" s="13">
        <v>20</v>
      </c>
      <c r="B21" s="13" t="s">
        <v>419</v>
      </c>
      <c r="C21" s="13" t="s">
        <v>640</v>
      </c>
      <c r="D21" s="13">
        <v>496</v>
      </c>
      <c r="E21" s="24">
        <v>592235132492</v>
      </c>
      <c r="F21" s="25">
        <v>45156</v>
      </c>
    </row>
    <row r="22" spans="1:6" x14ac:dyDescent="0.25">
      <c r="A22" s="13">
        <v>21</v>
      </c>
      <c r="B22" s="13" t="s">
        <v>226</v>
      </c>
      <c r="C22" s="13" t="s">
        <v>592</v>
      </c>
      <c r="D22" s="13">
        <v>862</v>
      </c>
      <c r="E22" s="24">
        <v>918074056506</v>
      </c>
      <c r="F22" s="25">
        <v>45157</v>
      </c>
    </row>
    <row r="23" spans="1:6" x14ac:dyDescent="0.25">
      <c r="A23" s="13">
        <v>22</v>
      </c>
      <c r="B23" s="13" t="s">
        <v>301</v>
      </c>
      <c r="C23" s="13" t="s">
        <v>660</v>
      </c>
      <c r="D23" s="13">
        <v>14749</v>
      </c>
      <c r="E23" s="24">
        <v>257999659213</v>
      </c>
      <c r="F23" s="25">
        <v>45154</v>
      </c>
    </row>
    <row r="24" spans="1:6" x14ac:dyDescent="0.25">
      <c r="A24" s="13">
        <v>23</v>
      </c>
      <c r="B24" s="13" t="s">
        <v>401</v>
      </c>
      <c r="C24" s="13" t="s">
        <v>581</v>
      </c>
      <c r="D24" s="13">
        <v>440</v>
      </c>
      <c r="E24" s="24">
        <v>818277931670</v>
      </c>
      <c r="F24" s="25">
        <v>45142</v>
      </c>
    </row>
    <row r="25" spans="1:6" x14ac:dyDescent="0.25">
      <c r="A25" s="13">
        <v>24</v>
      </c>
      <c r="B25" s="13" t="s">
        <v>463</v>
      </c>
      <c r="C25" s="13" t="s">
        <v>636</v>
      </c>
      <c r="D25" s="13">
        <v>427</v>
      </c>
      <c r="E25" s="24">
        <v>772037004777</v>
      </c>
      <c r="F25" s="25">
        <v>45142</v>
      </c>
    </row>
    <row r="26" spans="1:6" x14ac:dyDescent="0.25">
      <c r="A26" s="13">
        <v>25</v>
      </c>
      <c r="B26" s="13" t="s">
        <v>471</v>
      </c>
      <c r="C26" s="13" t="s">
        <v>589</v>
      </c>
      <c r="D26" s="13">
        <v>1360</v>
      </c>
      <c r="E26" s="24">
        <v>238221763458</v>
      </c>
      <c r="F26" s="25">
        <v>45143</v>
      </c>
    </row>
    <row r="27" spans="1:6" x14ac:dyDescent="0.25">
      <c r="A27" s="13">
        <v>26</v>
      </c>
      <c r="B27" s="13" t="s">
        <v>467</v>
      </c>
      <c r="C27" s="13" t="s">
        <v>594</v>
      </c>
      <c r="D27" s="13">
        <v>7160</v>
      </c>
      <c r="E27" s="24">
        <v>5410873814</v>
      </c>
      <c r="F27" s="25">
        <v>45143</v>
      </c>
    </row>
    <row r="28" spans="1:6" x14ac:dyDescent="0.25">
      <c r="A28" s="13">
        <v>27</v>
      </c>
      <c r="B28" s="13" t="s">
        <v>192</v>
      </c>
      <c r="C28" s="13" t="s">
        <v>579</v>
      </c>
      <c r="D28" s="13">
        <v>1164</v>
      </c>
      <c r="E28" s="24">
        <v>308159382801</v>
      </c>
      <c r="F28" s="25">
        <v>45145</v>
      </c>
    </row>
    <row r="29" spans="1:6" x14ac:dyDescent="0.25">
      <c r="A29" s="13">
        <v>28</v>
      </c>
      <c r="B29" s="13" t="s">
        <v>425</v>
      </c>
      <c r="C29" s="13" t="s">
        <v>614</v>
      </c>
      <c r="D29" s="13">
        <v>2107</v>
      </c>
      <c r="E29" s="24">
        <v>994690954253</v>
      </c>
      <c r="F29" s="25">
        <v>45152</v>
      </c>
    </row>
    <row r="30" spans="1:6" x14ac:dyDescent="0.25">
      <c r="A30" s="13">
        <v>29</v>
      </c>
      <c r="B30" s="13" t="s">
        <v>431</v>
      </c>
      <c r="C30" s="13" t="s">
        <v>658</v>
      </c>
      <c r="D30" s="13">
        <v>1841</v>
      </c>
      <c r="E30" s="24">
        <v>587073713407</v>
      </c>
      <c r="F30" s="25">
        <v>45152</v>
      </c>
    </row>
    <row r="31" spans="1:6" x14ac:dyDescent="0.25">
      <c r="A31" s="13">
        <v>30</v>
      </c>
      <c r="B31" s="13" t="s">
        <v>395</v>
      </c>
      <c r="C31" s="13" t="s">
        <v>618</v>
      </c>
      <c r="D31" s="13">
        <v>479</v>
      </c>
      <c r="E31" s="24">
        <v>276821426166</v>
      </c>
      <c r="F31" s="25">
        <v>45147</v>
      </c>
    </row>
    <row r="32" spans="1:6" x14ac:dyDescent="0.25">
      <c r="A32" s="13">
        <v>31</v>
      </c>
      <c r="B32" s="13" t="s">
        <v>295</v>
      </c>
      <c r="C32" s="13" t="s">
        <v>649</v>
      </c>
      <c r="D32" s="13">
        <v>370</v>
      </c>
      <c r="E32" s="24">
        <v>697576024137</v>
      </c>
      <c r="F32" s="25">
        <v>45146</v>
      </c>
    </row>
    <row r="33" spans="1:6" x14ac:dyDescent="0.25">
      <c r="A33" s="13">
        <v>32</v>
      </c>
      <c r="B33" s="13" t="s">
        <v>198</v>
      </c>
      <c r="C33" s="13" t="s">
        <v>603</v>
      </c>
      <c r="D33" s="13">
        <v>453</v>
      </c>
      <c r="E33" s="24">
        <v>417897136549</v>
      </c>
      <c r="F33" s="25">
        <v>45146</v>
      </c>
    </row>
    <row r="34" spans="1:6" x14ac:dyDescent="0.25">
      <c r="A34" s="13">
        <v>33</v>
      </c>
      <c r="B34" s="13" t="s">
        <v>323</v>
      </c>
      <c r="C34" s="13" t="s">
        <v>652</v>
      </c>
      <c r="D34" s="13">
        <v>228</v>
      </c>
      <c r="E34" s="24">
        <v>194879828893</v>
      </c>
      <c r="F34" s="25">
        <v>45157</v>
      </c>
    </row>
    <row r="35" spans="1:6" x14ac:dyDescent="0.25">
      <c r="A35" s="13">
        <v>34</v>
      </c>
      <c r="B35" s="13" t="s">
        <v>218</v>
      </c>
      <c r="C35" s="13" t="s">
        <v>623</v>
      </c>
      <c r="D35" s="13">
        <v>713</v>
      </c>
      <c r="E35" s="24">
        <v>845267569900</v>
      </c>
      <c r="F35" s="25">
        <v>45157</v>
      </c>
    </row>
    <row r="36" spans="1:6" x14ac:dyDescent="0.25">
      <c r="A36" s="13">
        <v>35</v>
      </c>
      <c r="B36" s="13" t="s">
        <v>260</v>
      </c>
      <c r="C36" s="13" t="s">
        <v>628</v>
      </c>
      <c r="D36" s="13">
        <v>1461</v>
      </c>
      <c r="E36" s="24">
        <v>337539721976</v>
      </c>
      <c r="F36" s="25">
        <v>45152</v>
      </c>
    </row>
    <row r="37" spans="1:6" x14ac:dyDescent="0.25">
      <c r="A37" s="13">
        <v>36</v>
      </c>
      <c r="B37" s="13" t="s">
        <v>232</v>
      </c>
      <c r="C37" s="13" t="s">
        <v>591</v>
      </c>
      <c r="D37" s="13">
        <v>856</v>
      </c>
      <c r="E37" s="24">
        <v>835781964076</v>
      </c>
      <c r="F37" s="25">
        <v>45146</v>
      </c>
    </row>
    <row r="38" spans="1:6" x14ac:dyDescent="0.25">
      <c r="A38" s="13">
        <v>37</v>
      </c>
      <c r="B38" s="13" t="s">
        <v>511</v>
      </c>
      <c r="C38" s="13" t="s">
        <v>630</v>
      </c>
      <c r="D38" s="13">
        <v>466</v>
      </c>
      <c r="E38" s="24">
        <v>607465913688</v>
      </c>
      <c r="F38" s="25">
        <v>45146</v>
      </c>
    </row>
    <row r="39" spans="1:6" x14ac:dyDescent="0.25">
      <c r="A39" s="13">
        <v>38</v>
      </c>
      <c r="B39" s="13" t="s">
        <v>505</v>
      </c>
      <c r="C39" s="13" t="s">
        <v>610</v>
      </c>
      <c r="D39" s="13">
        <v>1389</v>
      </c>
      <c r="E39" s="24">
        <v>446751260544</v>
      </c>
      <c r="F39" s="25">
        <v>45149</v>
      </c>
    </row>
    <row r="40" spans="1:6" x14ac:dyDescent="0.25">
      <c r="A40" s="13">
        <v>39</v>
      </c>
      <c r="B40" s="13" t="s">
        <v>234</v>
      </c>
      <c r="C40" s="13" t="s">
        <v>644</v>
      </c>
      <c r="D40" s="13">
        <v>305</v>
      </c>
      <c r="E40" s="24">
        <v>146631271292</v>
      </c>
      <c r="F40" s="25">
        <v>45148</v>
      </c>
    </row>
    <row r="41" spans="1:6" x14ac:dyDescent="0.25">
      <c r="A41" s="13">
        <v>40</v>
      </c>
      <c r="B41" s="13" t="s">
        <v>250</v>
      </c>
      <c r="C41" s="13" t="s">
        <v>611</v>
      </c>
      <c r="D41" s="13">
        <v>227</v>
      </c>
      <c r="E41" s="24">
        <v>871785668518</v>
      </c>
      <c r="F41" s="25">
        <v>45148</v>
      </c>
    </row>
    <row r="42" spans="1:6" x14ac:dyDescent="0.25">
      <c r="A42" s="13">
        <v>41</v>
      </c>
      <c r="B42" s="13" t="s">
        <v>214</v>
      </c>
      <c r="C42" s="13" t="s">
        <v>595</v>
      </c>
      <c r="D42" s="13">
        <v>843</v>
      </c>
      <c r="E42" s="24">
        <v>139272538231</v>
      </c>
      <c r="F42" s="25">
        <v>45145</v>
      </c>
    </row>
    <row r="43" spans="1:6" x14ac:dyDescent="0.25">
      <c r="A43" s="13">
        <v>42</v>
      </c>
      <c r="B43" s="13" t="s">
        <v>299</v>
      </c>
      <c r="C43" s="13" t="s">
        <v>626</v>
      </c>
      <c r="D43" s="13">
        <v>2004</v>
      </c>
      <c r="E43" s="24">
        <v>132937258065</v>
      </c>
      <c r="F43" s="25">
        <v>45154</v>
      </c>
    </row>
    <row r="44" spans="1:6" x14ac:dyDescent="0.25">
      <c r="A44" s="13">
        <v>43</v>
      </c>
      <c r="B44" s="13" t="s">
        <v>465</v>
      </c>
      <c r="C44" s="13" t="s">
        <v>612</v>
      </c>
      <c r="D44" s="13">
        <v>200</v>
      </c>
      <c r="E44" s="24">
        <v>454452831487</v>
      </c>
      <c r="F44" s="25">
        <v>45156</v>
      </c>
    </row>
    <row r="45" spans="1:6" x14ac:dyDescent="0.25">
      <c r="A45" s="13">
        <v>44</v>
      </c>
      <c r="B45" s="13" t="s">
        <v>389</v>
      </c>
      <c r="C45" s="13" t="s">
        <v>645</v>
      </c>
      <c r="D45" s="13">
        <v>713</v>
      </c>
      <c r="E45" s="24">
        <v>139756805780</v>
      </c>
      <c r="F45" s="25">
        <v>45157</v>
      </c>
    </row>
    <row r="46" spans="1:6" x14ac:dyDescent="0.25">
      <c r="A46" s="13">
        <v>45</v>
      </c>
      <c r="B46" s="13" t="s">
        <v>353</v>
      </c>
      <c r="C46" s="13" t="s">
        <v>616</v>
      </c>
      <c r="D46" s="13">
        <v>3706</v>
      </c>
      <c r="E46" s="24">
        <v>152285008938</v>
      </c>
      <c r="F46" s="25">
        <v>45145</v>
      </c>
    </row>
    <row r="47" spans="1:6" x14ac:dyDescent="0.25">
      <c r="A47" s="13">
        <v>46</v>
      </c>
      <c r="B47" s="13" t="s">
        <v>230</v>
      </c>
      <c r="C47" s="13" t="s">
        <v>625</v>
      </c>
      <c r="D47" s="13">
        <v>930</v>
      </c>
      <c r="E47" s="24">
        <v>904812643708</v>
      </c>
      <c r="F47" s="25">
        <v>45154</v>
      </c>
    </row>
    <row r="48" spans="1:6" x14ac:dyDescent="0.25">
      <c r="A48" s="13">
        <v>47</v>
      </c>
      <c r="B48" s="13" t="s">
        <v>194</v>
      </c>
      <c r="C48" s="13" t="s">
        <v>629</v>
      </c>
      <c r="D48" s="13">
        <v>200</v>
      </c>
      <c r="E48" s="24">
        <v>234619909288</v>
      </c>
      <c r="F48" s="25">
        <v>45155</v>
      </c>
    </row>
    <row r="49" spans="1:6" x14ac:dyDescent="0.25">
      <c r="A49" s="13">
        <v>48</v>
      </c>
      <c r="B49" s="13" t="s">
        <v>258</v>
      </c>
      <c r="C49" s="13" t="s">
        <v>622</v>
      </c>
      <c r="D49" s="13">
        <v>682</v>
      </c>
      <c r="E49" s="24">
        <v>810992365614</v>
      </c>
      <c r="F49" s="25">
        <v>45145</v>
      </c>
    </row>
    <row r="50" spans="1:6" x14ac:dyDescent="0.25">
      <c r="A50" s="13">
        <v>49</v>
      </c>
      <c r="B50" s="13" t="s">
        <v>309</v>
      </c>
      <c r="C50" s="13" t="s">
        <v>653</v>
      </c>
      <c r="D50" s="13">
        <v>214</v>
      </c>
      <c r="E50" s="24">
        <v>816782314014</v>
      </c>
      <c r="F50" s="25">
        <v>45157</v>
      </c>
    </row>
    <row r="51" spans="1:6" x14ac:dyDescent="0.25">
      <c r="A51" s="13">
        <v>50</v>
      </c>
      <c r="B51" s="13" t="s">
        <v>307</v>
      </c>
      <c r="C51" s="13" t="s">
        <v>606</v>
      </c>
      <c r="D51" s="13">
        <v>1034</v>
      </c>
      <c r="E51" s="24">
        <v>706462991051</v>
      </c>
      <c r="F51" s="25">
        <v>45145</v>
      </c>
    </row>
    <row r="52" spans="1:6" x14ac:dyDescent="0.25">
      <c r="A52" s="13">
        <v>51</v>
      </c>
      <c r="B52" s="13" t="s">
        <v>523</v>
      </c>
      <c r="C52" s="13" t="s">
        <v>654</v>
      </c>
      <c r="D52" s="13">
        <v>400</v>
      </c>
      <c r="E52" s="24">
        <v>361930976801</v>
      </c>
      <c r="F52" s="25">
        <v>45156</v>
      </c>
    </row>
    <row r="53" spans="1:6" x14ac:dyDescent="0.25">
      <c r="A53" s="13">
        <v>52</v>
      </c>
      <c r="B53" s="13" t="s">
        <v>361</v>
      </c>
      <c r="C53" s="13" t="s">
        <v>632</v>
      </c>
      <c r="D53" s="13">
        <v>1093</v>
      </c>
      <c r="E53" s="24">
        <v>645978526380</v>
      </c>
      <c r="F53" s="25">
        <v>45154</v>
      </c>
    </row>
    <row r="54" spans="1:6" x14ac:dyDescent="0.25">
      <c r="A54" s="13">
        <v>53</v>
      </c>
      <c r="B54" s="13" t="s">
        <v>542</v>
      </c>
      <c r="C54" s="13" t="s">
        <v>656</v>
      </c>
      <c r="D54" s="13">
        <v>817</v>
      </c>
      <c r="E54" s="24">
        <v>205400292161</v>
      </c>
      <c r="F54" s="25">
        <v>45143</v>
      </c>
    </row>
    <row r="55" spans="1:6" x14ac:dyDescent="0.25">
      <c r="A55" s="13">
        <v>54</v>
      </c>
      <c r="B55" s="13" t="s">
        <v>529</v>
      </c>
      <c r="C55" s="13" t="s">
        <v>600</v>
      </c>
      <c r="D55" s="13">
        <v>1669</v>
      </c>
      <c r="E55" s="24">
        <v>188249134050</v>
      </c>
      <c r="F55" s="25">
        <v>45148</v>
      </c>
    </row>
    <row r="56" spans="1:6" x14ac:dyDescent="0.25">
      <c r="A56" s="13">
        <v>55</v>
      </c>
      <c r="B56" s="13" t="s">
        <v>513</v>
      </c>
      <c r="C56" s="13" t="s">
        <v>575</v>
      </c>
      <c r="D56" s="13">
        <v>279</v>
      </c>
      <c r="E56" s="24">
        <v>149148618087</v>
      </c>
      <c r="F56" s="25">
        <v>45146</v>
      </c>
    </row>
    <row r="57" spans="1:6" x14ac:dyDescent="0.25">
      <c r="A57" s="13">
        <v>56</v>
      </c>
      <c r="B57" s="13" t="s">
        <v>527</v>
      </c>
      <c r="C57" s="13" t="s">
        <v>608</v>
      </c>
      <c r="D57" s="13">
        <v>583</v>
      </c>
      <c r="E57" s="24">
        <v>723648234215</v>
      </c>
      <c r="F57" s="25">
        <v>45146</v>
      </c>
    </row>
    <row r="58" spans="1:6" x14ac:dyDescent="0.25">
      <c r="A58" s="13">
        <v>57</v>
      </c>
      <c r="B58" s="13" t="s">
        <v>507</v>
      </c>
      <c r="C58" s="13" t="s">
        <v>619</v>
      </c>
      <c r="D58" s="13">
        <v>752</v>
      </c>
      <c r="E58" s="24">
        <v>575962847325</v>
      </c>
      <c r="F58" s="25">
        <v>45146</v>
      </c>
    </row>
    <row r="59" spans="1:6" x14ac:dyDescent="0.25">
      <c r="A59" s="13">
        <v>58</v>
      </c>
      <c r="B59" s="13" t="s">
        <v>469</v>
      </c>
      <c r="C59" s="13" t="s">
        <v>587</v>
      </c>
      <c r="D59" s="13">
        <v>279</v>
      </c>
      <c r="E59" s="24">
        <v>341757041461</v>
      </c>
      <c r="F59" s="25">
        <v>45148</v>
      </c>
    </row>
    <row r="60" spans="1:6" x14ac:dyDescent="0.25">
      <c r="A60" s="13">
        <v>59</v>
      </c>
      <c r="B60" s="13" t="s">
        <v>268</v>
      </c>
      <c r="C60" s="13" t="s">
        <v>643</v>
      </c>
      <c r="D60" s="13">
        <v>214</v>
      </c>
      <c r="E60" s="24">
        <v>59082888203</v>
      </c>
      <c r="F60" s="25">
        <v>45147</v>
      </c>
    </row>
    <row r="61" spans="1:6" x14ac:dyDescent="0.25">
      <c r="A61" s="13">
        <v>60</v>
      </c>
      <c r="B61" s="13" t="s">
        <v>274</v>
      </c>
      <c r="C61" s="13" t="s">
        <v>576</v>
      </c>
      <c r="D61" s="13">
        <v>5306</v>
      </c>
      <c r="E61" s="24">
        <v>135240725870</v>
      </c>
      <c r="F61" s="25">
        <v>45145</v>
      </c>
    </row>
    <row r="62" spans="1:6" x14ac:dyDescent="0.25">
      <c r="A62" s="13">
        <v>61</v>
      </c>
      <c r="B62" s="13" t="s">
        <v>274</v>
      </c>
      <c r="C62" s="13" t="s">
        <v>576</v>
      </c>
      <c r="D62" s="13">
        <v>500</v>
      </c>
      <c r="E62" s="24">
        <v>135240761099</v>
      </c>
      <c r="F62" s="25">
        <v>45140</v>
      </c>
    </row>
    <row r="63" spans="1:6" x14ac:dyDescent="0.25">
      <c r="A63" s="13">
        <v>62</v>
      </c>
      <c r="B63" s="13" t="s">
        <v>280</v>
      </c>
      <c r="C63" s="13" t="s">
        <v>634</v>
      </c>
      <c r="D63" s="13">
        <v>1769</v>
      </c>
      <c r="E63" s="24">
        <v>757706104613</v>
      </c>
      <c r="F63" s="25">
        <v>45142</v>
      </c>
    </row>
    <row r="64" spans="1:6" x14ac:dyDescent="0.25">
      <c r="A64" s="13">
        <v>63</v>
      </c>
      <c r="B64" s="13" t="s">
        <v>493</v>
      </c>
      <c r="C64" s="13" t="s">
        <v>598</v>
      </c>
      <c r="D64" s="13">
        <v>386</v>
      </c>
      <c r="E64" s="24">
        <v>788378689363</v>
      </c>
      <c r="F64" s="25">
        <v>45145</v>
      </c>
    </row>
    <row r="65" spans="1:6" x14ac:dyDescent="0.25">
      <c r="A65" s="13">
        <v>64</v>
      </c>
      <c r="B65" s="13" t="s">
        <v>501</v>
      </c>
      <c r="C65" s="13" t="s">
        <v>642</v>
      </c>
      <c r="D65" s="13">
        <v>486</v>
      </c>
      <c r="E65" s="24">
        <v>75178281603</v>
      </c>
      <c r="F65" s="25">
        <v>45154</v>
      </c>
    </row>
    <row r="66" spans="1:6" x14ac:dyDescent="0.25">
      <c r="A66" s="13">
        <v>65</v>
      </c>
      <c r="B66" s="13" t="s">
        <v>272</v>
      </c>
      <c r="C66" s="13" t="s">
        <v>637</v>
      </c>
      <c r="D66" s="13">
        <v>6380</v>
      </c>
      <c r="E66" s="24">
        <v>609601327638</v>
      </c>
      <c r="F66" s="25">
        <v>45156</v>
      </c>
    </row>
    <row r="67" spans="1:6" x14ac:dyDescent="0.25">
      <c r="A67" s="13">
        <v>66</v>
      </c>
      <c r="B67" s="13" t="s">
        <v>455</v>
      </c>
      <c r="C67" s="13" t="s">
        <v>624</v>
      </c>
      <c r="D67" s="13">
        <v>596</v>
      </c>
      <c r="E67" s="24">
        <v>481531482563</v>
      </c>
      <c r="F67" s="25">
        <v>45145</v>
      </c>
    </row>
    <row r="68" spans="1:6" x14ac:dyDescent="0.25">
      <c r="A68" s="13">
        <v>67</v>
      </c>
      <c r="B68" s="13" t="s">
        <v>264</v>
      </c>
      <c r="C68" s="13" t="s">
        <v>657</v>
      </c>
      <c r="D68" s="13">
        <v>862</v>
      </c>
      <c r="E68" s="24">
        <v>531938309694</v>
      </c>
      <c r="F68" s="25">
        <v>45157</v>
      </c>
    </row>
    <row r="69" spans="1:6" x14ac:dyDescent="0.25">
      <c r="A69" s="13">
        <v>68</v>
      </c>
      <c r="B69" s="13" t="s">
        <v>453</v>
      </c>
      <c r="C69" s="13" t="s">
        <v>601</v>
      </c>
      <c r="D69" s="13">
        <v>331</v>
      </c>
      <c r="E69" s="24">
        <v>335949673789</v>
      </c>
      <c r="F69" s="25">
        <v>45146</v>
      </c>
    </row>
    <row r="70" spans="1:6" x14ac:dyDescent="0.25">
      <c r="A70" s="13">
        <v>69</v>
      </c>
      <c r="B70" s="13" t="s">
        <v>212</v>
      </c>
      <c r="C70" s="13" t="s">
        <v>631</v>
      </c>
      <c r="D70" s="13">
        <v>765</v>
      </c>
      <c r="E70" s="24">
        <v>539895418500</v>
      </c>
      <c r="F70" s="25">
        <v>45148</v>
      </c>
    </row>
    <row r="71" spans="1:6" x14ac:dyDescent="0.25">
      <c r="A71" s="13">
        <v>70</v>
      </c>
      <c r="B71" s="13" t="s">
        <v>315</v>
      </c>
      <c r="C71" s="13" t="s">
        <v>641</v>
      </c>
      <c r="D71" s="13">
        <v>903</v>
      </c>
      <c r="E71" s="24">
        <v>452984478043</v>
      </c>
      <c r="F71" s="25">
        <v>45148</v>
      </c>
    </row>
    <row r="72" spans="1:6" x14ac:dyDescent="0.25">
      <c r="A72" s="13">
        <v>71</v>
      </c>
      <c r="B72" s="13" t="s">
        <v>359</v>
      </c>
      <c r="C72" s="13" t="s">
        <v>588</v>
      </c>
      <c r="D72" s="13">
        <v>357</v>
      </c>
      <c r="E72" s="24">
        <v>807542932439</v>
      </c>
      <c r="F72" s="25">
        <v>45146</v>
      </c>
    </row>
    <row r="73" spans="1:6" x14ac:dyDescent="0.25">
      <c r="A73" s="13">
        <v>72</v>
      </c>
      <c r="B73" s="13" t="s">
        <v>321</v>
      </c>
      <c r="C73" s="13" t="s">
        <v>613</v>
      </c>
      <c r="D73" s="13">
        <v>2754</v>
      </c>
      <c r="E73" s="24">
        <v>885125285138</v>
      </c>
      <c r="F73" s="25">
        <v>45154</v>
      </c>
    </row>
    <row r="74" spans="1:6" x14ac:dyDescent="0.25">
      <c r="A74" s="13">
        <v>73</v>
      </c>
      <c r="B74" s="13" t="s">
        <v>437</v>
      </c>
      <c r="C74" s="13" t="s">
        <v>607</v>
      </c>
      <c r="D74" s="13">
        <v>268</v>
      </c>
      <c r="E74" s="24">
        <v>603811430525</v>
      </c>
      <c r="F74" s="25">
        <v>45154</v>
      </c>
    </row>
    <row r="75" spans="1:6" x14ac:dyDescent="0.25">
      <c r="A75" s="13">
        <v>74</v>
      </c>
      <c r="B75" s="13" t="s">
        <v>475</v>
      </c>
      <c r="C75" s="13" t="s">
        <v>615</v>
      </c>
      <c r="D75" s="13">
        <v>733</v>
      </c>
      <c r="E75" s="24">
        <v>721114357953</v>
      </c>
      <c r="F75" s="25">
        <v>45143</v>
      </c>
    </row>
    <row r="76" spans="1:6" x14ac:dyDescent="0.25">
      <c r="A76" s="13">
        <v>75</v>
      </c>
      <c r="B76" s="13" t="s">
        <v>461</v>
      </c>
      <c r="C76" s="13" t="s">
        <v>583</v>
      </c>
      <c r="D76" s="13">
        <v>1582</v>
      </c>
      <c r="E76" s="24">
        <v>391030732290</v>
      </c>
      <c r="F76" s="25">
        <v>45146</v>
      </c>
    </row>
    <row r="77" spans="1:6" x14ac:dyDescent="0.25">
      <c r="A77" s="13">
        <v>76</v>
      </c>
      <c r="B77" s="13" t="s">
        <v>544</v>
      </c>
      <c r="C77" s="13" t="s">
        <v>617</v>
      </c>
      <c r="D77" s="13">
        <v>5000</v>
      </c>
      <c r="E77" s="24">
        <v>56197025404</v>
      </c>
      <c r="F77" s="25">
        <v>45149</v>
      </c>
    </row>
    <row r="78" spans="1:6" x14ac:dyDescent="0.25">
      <c r="A78" s="13">
        <v>77</v>
      </c>
      <c r="B78" s="13" t="s">
        <v>385</v>
      </c>
      <c r="C78" s="13" t="s">
        <v>621</v>
      </c>
      <c r="D78" s="13">
        <v>414</v>
      </c>
      <c r="E78" s="24">
        <v>196589698398</v>
      </c>
      <c r="F78" s="25">
        <v>45157</v>
      </c>
    </row>
    <row r="79" spans="1:6" x14ac:dyDescent="0.25">
      <c r="A79" s="13">
        <v>78</v>
      </c>
      <c r="B79" s="13" t="s">
        <v>515</v>
      </c>
      <c r="C79" s="13" t="s">
        <v>627</v>
      </c>
      <c r="D79" s="13">
        <v>832</v>
      </c>
      <c r="E79" s="24">
        <v>92609945195</v>
      </c>
      <c r="F79" s="25">
        <v>45146</v>
      </c>
    </row>
    <row r="80" spans="1:6" x14ac:dyDescent="0.25">
      <c r="A80" s="13">
        <v>79</v>
      </c>
      <c r="B80" s="13" t="s">
        <v>196</v>
      </c>
      <c r="C80" s="13" t="s">
        <v>633</v>
      </c>
      <c r="D80" s="13">
        <v>200</v>
      </c>
      <c r="E80" s="24">
        <v>448164581553</v>
      </c>
      <c r="F80" s="25">
        <v>45143</v>
      </c>
    </row>
    <row r="81" spans="1:6" x14ac:dyDescent="0.25">
      <c r="A81" s="13">
        <v>80</v>
      </c>
      <c r="B81" s="13" t="s">
        <v>638</v>
      </c>
      <c r="C81" s="13" t="s">
        <v>639</v>
      </c>
      <c r="D81" s="13">
        <v>18000</v>
      </c>
      <c r="E81" s="24">
        <v>824559090738</v>
      </c>
      <c r="F81" s="25">
        <v>45146</v>
      </c>
    </row>
    <row r="82" spans="1:6" x14ac:dyDescent="0.25">
      <c r="A82" s="13">
        <v>81</v>
      </c>
      <c r="B82" s="13" t="s">
        <v>638</v>
      </c>
      <c r="C82" s="13" t="s">
        <v>639</v>
      </c>
      <c r="D82" s="13">
        <v>27000</v>
      </c>
      <c r="E82" s="24">
        <v>824559084285</v>
      </c>
      <c r="F82" s="25">
        <v>45157</v>
      </c>
    </row>
    <row r="83" spans="1:6" x14ac:dyDescent="0.25">
      <c r="A83" s="13">
        <v>82</v>
      </c>
      <c r="B83" s="13"/>
      <c r="C83" s="13" t="s">
        <v>584</v>
      </c>
      <c r="D83" s="13">
        <v>9000</v>
      </c>
      <c r="E83" s="24">
        <v>664247658453</v>
      </c>
      <c r="F83" s="25">
        <v>45140</v>
      </c>
    </row>
    <row r="84" spans="1:6" x14ac:dyDescent="0.25">
      <c r="A84" s="13">
        <v>83</v>
      </c>
      <c r="B84" s="13"/>
      <c r="C84" s="13" t="s">
        <v>593</v>
      </c>
      <c r="D84" s="13">
        <v>18000</v>
      </c>
      <c r="E84" s="24">
        <v>391409374668</v>
      </c>
      <c r="F84" s="25">
        <v>45147</v>
      </c>
    </row>
    <row r="85" spans="1:6" x14ac:dyDescent="0.25">
      <c r="A85" s="13">
        <v>84</v>
      </c>
      <c r="B85" s="13"/>
      <c r="C85" s="13" t="s">
        <v>596</v>
      </c>
      <c r="D85" s="13">
        <v>1080</v>
      </c>
      <c r="E85" s="24">
        <v>819639365348</v>
      </c>
      <c r="F85" s="25">
        <v>45156</v>
      </c>
    </row>
    <row r="86" spans="1:6" x14ac:dyDescent="0.25">
      <c r="A86" s="13">
        <v>85</v>
      </c>
      <c r="B86" s="13"/>
      <c r="C86" s="13" t="s">
        <v>605</v>
      </c>
      <c r="D86" s="13">
        <v>9000</v>
      </c>
      <c r="E86" s="24">
        <v>59104415701</v>
      </c>
      <c r="F86" s="25">
        <v>45146</v>
      </c>
    </row>
    <row r="87" spans="1:6" x14ac:dyDescent="0.25">
      <c r="A87" s="13">
        <v>86</v>
      </c>
      <c r="B87" s="13"/>
      <c r="C87" s="13" t="s">
        <v>647</v>
      </c>
      <c r="D87" s="13">
        <v>27000</v>
      </c>
      <c r="E87" s="24">
        <v>906609386441</v>
      </c>
      <c r="F87" s="25">
        <v>45142</v>
      </c>
    </row>
    <row r="88" spans="1:6" x14ac:dyDescent="0.25">
      <c r="A88" s="13">
        <v>87</v>
      </c>
      <c r="B88" s="13"/>
      <c r="C88" s="13" t="s">
        <v>648</v>
      </c>
      <c r="D88" s="13">
        <v>36000</v>
      </c>
      <c r="E88" s="24">
        <v>755665177880</v>
      </c>
      <c r="F88" s="25">
        <v>45155</v>
      </c>
    </row>
    <row r="89" spans="1:6" x14ac:dyDescent="0.25">
      <c r="A89" s="13">
        <v>88</v>
      </c>
      <c r="B89" s="13"/>
      <c r="C89" s="13" t="s">
        <v>655</v>
      </c>
      <c r="D89" s="13">
        <v>9000</v>
      </c>
      <c r="E89" s="24">
        <v>555361511633</v>
      </c>
      <c r="F89" s="25">
        <v>45145</v>
      </c>
    </row>
  </sheetData>
  <sortState ref="A2:M89">
    <sortCondition ref="B2"/>
  </sortState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4th</vt:lpstr>
      <vt:lpstr>5th</vt:lpstr>
      <vt:lpstr>6th</vt:lpstr>
      <vt:lpstr>Sheet4</vt:lpstr>
      <vt:lpstr>Sheet1</vt:lpstr>
      <vt:lpstr>print</vt:lpstr>
      <vt:lpstr>PRINT-COL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2023-08-21T07:52:55Z</dcterms:created>
  <dcterms:modified xsi:type="dcterms:W3CDTF">2023-08-21T09:52:04Z</dcterms:modified>
</cp:coreProperties>
</file>