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70" windowWidth="23655" windowHeight="9150" activeTab="1"/>
  </bookViews>
  <sheets>
    <sheet name="sheet1" sheetId="2" r:id="rId1"/>
    <sheet name="DCB" sheetId="3" r:id="rId2"/>
  </sheets>
  <definedNames>
    <definedName name="_xlnm._FilterDatabase" localSheetId="1" hidden="1">DCB!$A$2:$EA$2</definedName>
  </definedNames>
  <calcPr calcId="145621"/>
</workbook>
</file>

<file path=xl/calcChain.xml><?xml version="1.0" encoding="utf-8"?>
<calcChain xmlns="http://schemas.openxmlformats.org/spreadsheetml/2006/main">
  <c r="C30" i="3" l="1"/>
  <c r="D30" i="3"/>
  <c r="E30" i="3"/>
  <c r="F30" i="3"/>
  <c r="G30" i="3"/>
  <c r="H30" i="3"/>
  <c r="I30" i="3"/>
  <c r="J30" i="3"/>
  <c r="K30" i="3"/>
  <c r="L30" i="3"/>
  <c r="M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C31" i="3"/>
  <c r="D31" i="3"/>
  <c r="E31" i="3"/>
  <c r="F31" i="3"/>
  <c r="G31" i="3"/>
  <c r="H31" i="3"/>
  <c r="I31" i="3"/>
  <c r="J31" i="3"/>
  <c r="K31" i="3"/>
  <c r="L31" i="3"/>
  <c r="M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C32" i="3"/>
  <c r="D32" i="3"/>
  <c r="E32" i="3"/>
  <c r="F32" i="3"/>
  <c r="G32" i="3"/>
  <c r="H32" i="3"/>
  <c r="I32" i="3"/>
  <c r="J32" i="3"/>
  <c r="K32" i="3"/>
  <c r="L32" i="3"/>
  <c r="M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C33" i="3"/>
  <c r="D33" i="3"/>
  <c r="E33" i="3"/>
  <c r="F33" i="3"/>
  <c r="G33" i="3"/>
  <c r="H33" i="3"/>
  <c r="I33" i="3"/>
  <c r="J33" i="3"/>
  <c r="K33" i="3"/>
  <c r="L33" i="3"/>
  <c r="M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C34" i="3"/>
  <c r="D34" i="3"/>
  <c r="E34" i="3"/>
  <c r="F34" i="3"/>
  <c r="G34" i="3"/>
  <c r="H34" i="3"/>
  <c r="I34" i="3"/>
  <c r="J34" i="3"/>
  <c r="K34" i="3"/>
  <c r="L34" i="3"/>
  <c r="M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C35" i="3"/>
  <c r="D35" i="3"/>
  <c r="E35" i="3"/>
  <c r="F35" i="3"/>
  <c r="G35" i="3"/>
  <c r="H35" i="3"/>
  <c r="I35" i="3"/>
  <c r="J35" i="3"/>
  <c r="K35" i="3"/>
  <c r="L35" i="3"/>
  <c r="M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C36" i="3"/>
  <c r="D36" i="3"/>
  <c r="E36" i="3"/>
  <c r="F36" i="3"/>
  <c r="G36" i="3"/>
  <c r="H36" i="3"/>
  <c r="I36" i="3"/>
  <c r="J36" i="3"/>
  <c r="K36" i="3"/>
  <c r="L36" i="3"/>
  <c r="M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C37" i="3"/>
  <c r="D37" i="3"/>
  <c r="E37" i="3"/>
  <c r="F37" i="3"/>
  <c r="G37" i="3"/>
  <c r="H37" i="3"/>
  <c r="I37" i="3"/>
  <c r="J37" i="3"/>
  <c r="K37" i="3"/>
  <c r="L37" i="3"/>
  <c r="M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C38" i="3"/>
  <c r="D38" i="3"/>
  <c r="E38" i="3"/>
  <c r="F38" i="3"/>
  <c r="G38" i="3"/>
  <c r="H38" i="3"/>
  <c r="I38" i="3"/>
  <c r="J38" i="3"/>
  <c r="K38" i="3"/>
  <c r="L38" i="3"/>
  <c r="M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D29" i="3"/>
  <c r="E29" i="3"/>
  <c r="F29" i="3"/>
  <c r="G29" i="3"/>
  <c r="H29" i="3"/>
  <c r="I29" i="3"/>
  <c r="J29" i="3"/>
  <c r="K29" i="3"/>
  <c r="L29" i="3"/>
  <c r="M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C29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M26" i="3"/>
  <c r="L26" i="3"/>
  <c r="K26" i="3"/>
  <c r="J26" i="3"/>
  <c r="I26" i="3"/>
  <c r="H26" i="3"/>
  <c r="G26" i="3"/>
  <c r="F26" i="3"/>
  <c r="E26" i="3"/>
  <c r="D26" i="3"/>
  <c r="C26" i="3"/>
  <c r="O13" i="3"/>
  <c r="D13" i="3"/>
  <c r="D39" i="3" s="1"/>
  <c r="E13" i="3"/>
  <c r="E39" i="3" s="1"/>
  <c r="F13" i="3"/>
  <c r="F39" i="3" s="1"/>
  <c r="G13" i="3"/>
  <c r="G39" i="3" s="1"/>
  <c r="H13" i="3"/>
  <c r="H39" i="3" s="1"/>
  <c r="I13" i="3"/>
  <c r="I39" i="3" s="1"/>
  <c r="J13" i="3"/>
  <c r="J39" i="3" s="1"/>
  <c r="K13" i="3"/>
  <c r="P13" i="3" s="1"/>
  <c r="L13" i="3"/>
  <c r="L39" i="3" s="1"/>
  <c r="M13" i="3"/>
  <c r="M39" i="3" s="1"/>
  <c r="Q13" i="3"/>
  <c r="Q39" i="3" s="1"/>
  <c r="R13" i="3"/>
  <c r="R39" i="3" s="1"/>
  <c r="S13" i="3"/>
  <c r="S39" i="3" s="1"/>
  <c r="T13" i="3"/>
  <c r="T39" i="3" s="1"/>
  <c r="U13" i="3"/>
  <c r="U39" i="3" s="1"/>
  <c r="V13" i="3"/>
  <c r="V39" i="3" s="1"/>
  <c r="W13" i="3"/>
  <c r="W39" i="3" s="1"/>
  <c r="X13" i="3"/>
  <c r="X39" i="3" s="1"/>
  <c r="Y13" i="3"/>
  <c r="Y39" i="3" s="1"/>
  <c r="Z13" i="3"/>
  <c r="Z39" i="3" s="1"/>
  <c r="AA13" i="3"/>
  <c r="AA39" i="3" s="1"/>
  <c r="AB13" i="3"/>
  <c r="AB39" i="3" s="1"/>
  <c r="AC13" i="3"/>
  <c r="AC39" i="3" s="1"/>
  <c r="AD13" i="3"/>
  <c r="AD39" i="3" s="1"/>
  <c r="C13" i="3"/>
  <c r="C39" i="3" s="1"/>
  <c r="P4" i="3"/>
  <c r="P30" i="3" s="1"/>
  <c r="P5" i="3"/>
  <c r="P31" i="3" s="1"/>
  <c r="P6" i="3"/>
  <c r="P32" i="3" s="1"/>
  <c r="P7" i="3"/>
  <c r="P33" i="3" s="1"/>
  <c r="P8" i="3"/>
  <c r="P34" i="3" s="1"/>
  <c r="P9" i="3"/>
  <c r="P35" i="3" s="1"/>
  <c r="P10" i="3"/>
  <c r="P36" i="3" s="1"/>
  <c r="P11" i="3"/>
  <c r="P37" i="3" s="1"/>
  <c r="P12" i="3"/>
  <c r="P38" i="3" s="1"/>
  <c r="P14" i="3"/>
  <c r="P15" i="3"/>
  <c r="P16" i="3"/>
  <c r="P17" i="3"/>
  <c r="P18" i="3"/>
  <c r="P19" i="3"/>
  <c r="P20" i="3"/>
  <c r="P21" i="3"/>
  <c r="P22" i="3"/>
  <c r="P23" i="3"/>
  <c r="P24" i="3"/>
  <c r="P25" i="3"/>
  <c r="P3" i="3"/>
  <c r="P29" i="3" s="1"/>
  <c r="O4" i="3"/>
  <c r="O30" i="3" s="1"/>
  <c r="O5" i="3"/>
  <c r="O31" i="3" s="1"/>
  <c r="O6" i="3"/>
  <c r="O32" i="3" s="1"/>
  <c r="O7" i="3"/>
  <c r="O33" i="3" s="1"/>
  <c r="O8" i="3"/>
  <c r="O34" i="3" s="1"/>
  <c r="O9" i="3"/>
  <c r="O35" i="3" s="1"/>
  <c r="O10" i="3"/>
  <c r="O36" i="3" s="1"/>
  <c r="O11" i="3"/>
  <c r="O37" i="3" s="1"/>
  <c r="O12" i="3"/>
  <c r="O38" i="3" s="1"/>
  <c r="O16" i="3"/>
  <c r="O17" i="3"/>
  <c r="O18" i="3"/>
  <c r="O19" i="3"/>
  <c r="O20" i="3"/>
  <c r="O21" i="3"/>
  <c r="O22" i="3"/>
  <c r="O23" i="3"/>
  <c r="O24" i="3"/>
  <c r="O25" i="3"/>
  <c r="O3" i="3"/>
  <c r="O29" i="3" s="1"/>
  <c r="N4" i="3"/>
  <c r="N30" i="3" s="1"/>
  <c r="N5" i="3"/>
  <c r="N31" i="3" s="1"/>
  <c r="N6" i="3"/>
  <c r="N32" i="3" s="1"/>
  <c r="N7" i="3"/>
  <c r="N33" i="3" s="1"/>
  <c r="N8" i="3"/>
  <c r="N34" i="3" s="1"/>
  <c r="N9" i="3"/>
  <c r="N35" i="3" s="1"/>
  <c r="N10" i="3"/>
  <c r="N36" i="3" s="1"/>
  <c r="N11" i="3"/>
  <c r="N37" i="3" s="1"/>
  <c r="N12" i="3"/>
  <c r="N38" i="3" s="1"/>
  <c r="N16" i="3"/>
  <c r="N17" i="3"/>
  <c r="N18" i="3"/>
  <c r="N19" i="3"/>
  <c r="N20" i="3"/>
  <c r="N21" i="3"/>
  <c r="N22" i="3"/>
  <c r="N23" i="3"/>
  <c r="N24" i="3"/>
  <c r="N25" i="3"/>
  <c r="N3" i="3"/>
  <c r="N29" i="3" s="1"/>
  <c r="P26" i="3" l="1"/>
  <c r="P39" i="3" s="1"/>
  <c r="K39" i="3"/>
  <c r="N26" i="3"/>
  <c r="N13" i="3"/>
  <c r="N39" i="3" s="1"/>
  <c r="O26" i="3"/>
  <c r="O39" i="3" s="1"/>
</calcChain>
</file>

<file path=xl/sharedStrings.xml><?xml version="1.0" encoding="utf-8"?>
<sst xmlns="http://schemas.openxmlformats.org/spreadsheetml/2006/main" count="343" uniqueCount="90">
  <si>
    <t>01-09-2023 16:17:56</t>
  </si>
  <si>
    <t>Chamundeshwari Electricity Supply Corporation Ltd,(CESC)</t>
  </si>
  <si>
    <t>SO-WISE DEMAND COLLECTION</t>
  </si>
  <si>
    <t>SO-WISE DEMAND COLLECTION FROM 01-08-2023 TO 31-08-2023</t>
  </si>
  <si>
    <t xml:space="preserve">Generated By: </t>
  </si>
  <si>
    <t>ADMIN</t>
  </si>
  <si>
    <t xml:space="preserve">Generated On: </t>
  </si>
  <si>
    <t>SECTION</t>
  </si>
  <si>
    <t>SO CODE</t>
  </si>
  <si>
    <t>TARIFF</t>
  </si>
  <si>
    <t>SUB TARIFF</t>
  </si>
  <si>
    <t>TOTAL INSTALLATION</t>
  </si>
  <si>
    <t>LIVE INSTALLATION</t>
  </si>
  <si>
    <t>BILLED INSTALLATION</t>
  </si>
  <si>
    <t>UNITS</t>
  </si>
  <si>
    <t>OB</t>
  </si>
  <si>
    <t>DEMAND</t>
  </si>
  <si>
    <t>COLLECTION</t>
  </si>
  <si>
    <t>ADJ</t>
  </si>
  <si>
    <t>CB</t>
  </si>
  <si>
    <t>LD/PD INSTALLATION</t>
  </si>
  <si>
    <t>BILLING EFF</t>
  </si>
  <si>
    <t>COLL EFF</t>
  </si>
  <si>
    <t>NORMAL</t>
  </si>
  <si>
    <t>DISS</t>
  </si>
  <si>
    <t>IDLE/VACANT</t>
  </si>
  <si>
    <t>DL</t>
  </si>
  <si>
    <t>INVISIBLE</t>
  </si>
  <si>
    <t>MSNU</t>
  </si>
  <si>
    <t>STICKY</t>
  </si>
  <si>
    <t>MNR</t>
  </si>
  <si>
    <t>MBO</t>
  </si>
  <si>
    <t>DIAL OVER</t>
  </si>
  <si>
    <t>DC</t>
  </si>
  <si>
    <t>ABNORMAL CONSUMPTION</t>
  </si>
  <si>
    <t>SUBNORMAL CONSUMPTION</t>
  </si>
  <si>
    <t>ZERO CONSUMPTION</t>
  </si>
  <si>
    <t>ARAKERE</t>
  </si>
  <si>
    <t>133211~KODIYALA</t>
  </si>
  <si>
    <t>HT2</t>
  </si>
  <si>
    <t>HT2A(i) - Industrial - other than under BMA - 66 KV</t>
  </si>
  <si>
    <t>LT1</t>
  </si>
  <si>
    <t>LT1 - Bhagyajyothi &amp; Kutirajyothi  (BV/KJ) ( Metered) Upto 7 Units(FC) )</t>
  </si>
  <si>
    <t>LT1 - Bhagyajyothi &amp; Kutirajyothi (BV/KJ) ( Metered) 8 to 40 Units</t>
  </si>
  <si>
    <t>LT1 - Bhagyajyothi &amp; Kutirajyothi (BV/KJ) ( Metered) Above  40 Units</t>
  </si>
  <si>
    <t>LT2</t>
  </si>
  <si>
    <t>LT2(a)(i) - Ltng.,heating &amp; Motive Power , BMA &amp; Municipal Corp</t>
  </si>
  <si>
    <t>LT2(b)(ii) - Ltng ,heating &amp; Motive Power , Pvt. Institu. in Village Pan.</t>
  </si>
  <si>
    <t>LT2(b)(i) - Ltng. ,heating &amp; Motive Power , Pvt. Institu. in ULB's &amp; CC</t>
  </si>
  <si>
    <t>LT2(a)(ii) - Ltng. ,heating &amp; Motive Power , Rural Local  Bodies</t>
  </si>
  <si>
    <t>LT3</t>
  </si>
  <si>
    <t>LT3(i) - Comme. Ltng ,heating &amp; Motive Power , in ULB's &amp; CC</t>
  </si>
  <si>
    <t xml:space="preserve">LT3(ii) - Comme. Ltng ,heating &amp; Motive Power , in Village Pan. </t>
  </si>
  <si>
    <t>LT4</t>
  </si>
  <si>
    <t>LT4(a) - IP Sets -  &lt;=10HP, Urban feeders ( Un-Metered)</t>
  </si>
  <si>
    <t>LT4(a) - IP Sets - &lt;=10Hp,    Rural Feeder  (Un-Metered)</t>
  </si>
  <si>
    <t>LT4C(i) - IP Sets - Pvt Horticu. Nurseries,Coffee &amp; Tea 10 HP &amp; below</t>
  </si>
  <si>
    <t>LT5</t>
  </si>
  <si>
    <t>LT5B - Heating &amp; Motive Power - other than BMA ,       &lt;= 5 HP</t>
  </si>
  <si>
    <t>LT5B - Heating &amp; Motive Power - other than BMA ,    5&lt;x&lt;40 HP</t>
  </si>
  <si>
    <t>LT5B - Heating &amp; Motive Power -other than BMA ,  40&lt;x&lt;67 HP</t>
  </si>
  <si>
    <t>LT5B - Heating &amp; Motive Power -other than BMA ,  67&lt;x&lt;100 HP</t>
  </si>
  <si>
    <t>LT6</t>
  </si>
  <si>
    <t>LT6 - Water Supply ( Others )</t>
  </si>
  <si>
    <t>LT6 - Public Lighting  (Grampanchayath)</t>
  </si>
  <si>
    <t>LT6 - Public Lighting  (Others)</t>
  </si>
  <si>
    <t>LT6 - Water Supply ( Grampanchayath)</t>
  </si>
  <si>
    <t>LT7</t>
  </si>
  <si>
    <t>LT7(A) - Temporary Supply (28 days &amp; above renewal)</t>
  </si>
  <si>
    <t>133212~ARAKERE</t>
  </si>
  <si>
    <t>LT3(ii)(OL) - Comme. Ltng ,heating &amp; Motive Power , in Village Pan. ( Office Lighting)</t>
  </si>
  <si>
    <t>LT4C(ii) - IP Sets - Pvt Horticu. Nurseries,Coffee &amp; Tea Above 10 HP</t>
  </si>
  <si>
    <t xml:space="preserve">HT2 Total: </t>
  </si>
  <si>
    <t xml:space="preserve">LT1 Total: </t>
  </si>
  <si>
    <t xml:space="preserve">LT2 Total: </t>
  </si>
  <si>
    <t xml:space="preserve">LT3 Total: </t>
  </si>
  <si>
    <t xml:space="preserve">LT4 Total: </t>
  </si>
  <si>
    <t xml:space="preserve">LT5 Total: </t>
  </si>
  <si>
    <t xml:space="preserve">LT6 Total: </t>
  </si>
  <si>
    <t xml:space="preserve">LT7 Total: </t>
  </si>
  <si>
    <t>LT1B</t>
  </si>
  <si>
    <t>LT1A</t>
  </si>
  <si>
    <t>LT4A</t>
  </si>
  <si>
    <t>LT4C</t>
  </si>
  <si>
    <t>LT6SL</t>
  </si>
  <si>
    <t>LT6WS</t>
  </si>
  <si>
    <t>COLL</t>
  </si>
  <si>
    <t>CB%</t>
  </si>
  <si>
    <t>DIFFERENCE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</si>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</sst>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D8AA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Border="0"/>
  </cellStyleXfs>
  <cellXfs count="21">
    <xf numFmtId="0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right"/>
    </xf>
    <xf numFmtId="0" fontId="3" fillId="0" borderId="0" xfId="0" applyNumberFormat="1" applyFont="1" applyFill="1" applyAlignment="1" applyProtection="1"/>
    <xf numFmtId="0" fontId="0" fillId="0" borderId="1" xfId="0" applyNumberFormat="1" applyFill="1" applyBorder="1" applyAlignment="1" applyProtection="1"/>
    <xf numFmtId="2" fontId="0" fillId="0" borderId="1" xfId="0" applyNumberFormat="1" applyFill="1" applyBorder="1" applyAlignment="1" applyProtection="1"/>
    <xf numFmtId="1" fontId="0" fillId="0" borderId="1" xfId="0" applyNumberFormat="1" applyFill="1" applyBorder="1" applyAlignment="1" applyProtection="1"/>
    <xf numFmtId="0" fontId="3" fillId="0" borderId="1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0" fillId="0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center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7:AD59" totalsRowShown="0">
  <autoFilter ref="A7:AD59"/>
  <tableColumns count="30">
    <tableColumn id="1" name="SECTION"/>
    <tableColumn id="2" name="SO CODE"/>
    <tableColumn id="3" name="TARIFF"/>
    <tableColumn id="4" name="SUB TARIFF"/>
    <tableColumn id="5" name="TOTAL INSTALLATION"/>
    <tableColumn id="6" name="LIVE INSTALLATION"/>
    <tableColumn id="7" name="BILLED INSTALLATION"/>
    <tableColumn id="8" name="UNITS"/>
    <tableColumn id="9" name="OB"/>
    <tableColumn id="10" name="DEMAND"/>
    <tableColumn id="11" name="COLLECTION"/>
    <tableColumn id="12" name="ADJ"/>
    <tableColumn id="13" name="CB"/>
    <tableColumn id="14" name="LD/PD INSTALLATION"/>
    <tableColumn id="15" name="BILLING EFF"/>
    <tableColumn id="16" name="COLL EFF"/>
    <tableColumn id="17" name="NORMAL"/>
    <tableColumn id="18" name="DISS"/>
    <tableColumn id="19" name="IDLE/VACANT"/>
    <tableColumn id="20" name="DL"/>
    <tableColumn id="21" name="INVISIBLE"/>
    <tableColumn id="22" name="MSNU"/>
    <tableColumn id="23" name="STICKY"/>
    <tableColumn id="24" name="MNR"/>
    <tableColumn id="25" name="MBO"/>
    <tableColumn id="26" name="DIAL OVER"/>
    <tableColumn id="27" name="DC"/>
    <tableColumn id="28" name="ABNORMAL CONSUMPTION"/>
    <tableColumn id="29" name="SUBNORMAL CONSUMPTION"/>
    <tableColumn id="30" name="ZERO CON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59"/>
  <sheetViews>
    <sheetView workbookViewId="0">
      <selection activeCell="D19" sqref="D19"/>
    </sheetView>
  </sheetViews>
  <sheetFormatPr defaultRowHeight="15" x14ac:dyDescent="0.25"/>
  <cols>
    <col min="1" max="1" width="12" customWidth="1"/>
    <col min="2" max="2" width="17.85546875" customWidth="1"/>
    <col min="3" max="3" width="10.42578125" customWidth="1"/>
    <col min="4" max="4" width="73.140625" customWidth="1"/>
    <col min="5" max="5" width="22.85546875" customWidth="1"/>
    <col min="6" max="6" width="21" customWidth="1"/>
    <col min="7" max="7" width="23.140625" customWidth="1"/>
    <col min="8" max="8" width="9.7109375" customWidth="1"/>
    <col min="9" max="10" width="15.140625" customWidth="1"/>
    <col min="11" max="11" width="15.28515625" customWidth="1"/>
    <col min="12" max="13" width="15.140625" customWidth="1"/>
    <col min="14" max="14" width="22.7109375" customWidth="1"/>
    <col min="15" max="15" width="14.5703125" customWidth="1"/>
    <col min="16" max="17" width="12.28515625" customWidth="1"/>
    <col min="18" max="18" width="8.28515625" customWidth="1"/>
    <col min="19" max="19" width="16.140625" customWidth="1"/>
    <col min="20" max="20" width="6.7109375" customWidth="1"/>
    <col min="21" max="21" width="12.7109375" customWidth="1"/>
    <col min="22" max="22" width="10" customWidth="1"/>
    <col min="23" max="23" width="10.28515625" customWidth="1"/>
    <col min="24" max="25" width="8.85546875" customWidth="1"/>
    <col min="26" max="26" width="13.7109375" customWidth="1"/>
    <col min="27" max="27" width="7" customWidth="1"/>
    <col min="28" max="28" width="28.42578125" customWidth="1"/>
    <col min="29" max="29" width="29.5703125" customWidth="1"/>
    <col min="30" max="30" width="22.85546875" customWidth="1"/>
  </cols>
  <sheetData>
    <row r="1" spans="1:132" x14ac:dyDescent="0.25">
      <c r="A1" s="15"/>
      <c r="B1" s="16"/>
      <c r="C1" s="16"/>
      <c r="D1" s="15"/>
      <c r="E1" s="16" t="s">
        <v>0</v>
      </c>
      <c r="F1" s="16" t="s">
        <v>0</v>
      </c>
    </row>
    <row r="2" spans="1:132" ht="18.75" x14ac:dyDescent="0.3">
      <c r="A2" s="14" t="s">
        <v>1</v>
      </c>
      <c r="B2" s="14" t="s">
        <v>1</v>
      </c>
      <c r="C2" s="14" t="s">
        <v>1</v>
      </c>
      <c r="D2" s="14" t="s">
        <v>1</v>
      </c>
      <c r="E2" s="14" t="s">
        <v>1</v>
      </c>
      <c r="F2" s="14" t="s">
        <v>1</v>
      </c>
      <c r="G2" s="14" t="s">
        <v>1</v>
      </c>
      <c r="H2" s="14" t="s">
        <v>1</v>
      </c>
      <c r="I2" s="14" t="s">
        <v>1</v>
      </c>
      <c r="J2" s="14" t="s">
        <v>1</v>
      </c>
      <c r="K2" s="14" t="s">
        <v>1</v>
      </c>
      <c r="L2" s="14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132" ht="18.75" x14ac:dyDescent="0.3">
      <c r="A3" s="14" t="s">
        <v>2</v>
      </c>
      <c r="B3" s="14" t="s">
        <v>2</v>
      </c>
      <c r="C3" s="14" t="s">
        <v>2</v>
      </c>
      <c r="D3" s="14" t="s">
        <v>2</v>
      </c>
      <c r="E3" s="14" t="s">
        <v>2</v>
      </c>
      <c r="F3" s="14" t="s">
        <v>2</v>
      </c>
      <c r="G3" s="14" t="s">
        <v>2</v>
      </c>
      <c r="H3" s="14" t="s">
        <v>2</v>
      </c>
      <c r="I3" s="14" t="s">
        <v>2</v>
      </c>
      <c r="J3" s="14" t="s">
        <v>2</v>
      </c>
      <c r="K3" s="14" t="s">
        <v>2</v>
      </c>
      <c r="L3" s="14" t="s">
        <v>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132" ht="18.75" x14ac:dyDescent="0.3">
      <c r="A4" s="14" t="s">
        <v>3</v>
      </c>
      <c r="B4" s="14" t="s">
        <v>3</v>
      </c>
      <c r="C4" s="14" t="s">
        <v>3</v>
      </c>
      <c r="D4" s="14" t="s">
        <v>3</v>
      </c>
      <c r="E4" s="14" t="s">
        <v>3</v>
      </c>
      <c r="F4" s="14" t="s">
        <v>3</v>
      </c>
      <c r="G4" s="14" t="s">
        <v>3</v>
      </c>
      <c r="H4" s="14" t="s">
        <v>3</v>
      </c>
      <c r="I4" s="14" t="s">
        <v>3</v>
      </c>
      <c r="J4" s="14" t="s">
        <v>3</v>
      </c>
      <c r="K4" s="14" t="s">
        <v>3</v>
      </c>
      <c r="L4" s="14" t="s">
        <v>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EA4" s="15" t="s">
        <v>4</v>
      </c>
      <c r="EB4" s="16" t="s">
        <v>5</v>
      </c>
    </row>
    <row r="5" spans="1:13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EA5" s="15" t="s">
        <v>6</v>
      </c>
      <c r="EB5" s="16" t="s">
        <v>0</v>
      </c>
    </row>
    <row r="7" spans="1:132" x14ac:dyDescent="0.25">
      <c r="A7" t="s">
        <v>7</v>
      </c>
      <c r="B7" t="s">
        <v>8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t="s">
        <v>19</v>
      </c>
      <c r="N7" t="s">
        <v>20</v>
      </c>
      <c r="O7" t="s">
        <v>21</v>
      </c>
      <c r="P7" t="s">
        <v>22</v>
      </c>
      <c r="Q7" t="s">
        <v>23</v>
      </c>
      <c r="R7" t="s">
        <v>24</v>
      </c>
      <c r="S7" t="s">
        <v>25</v>
      </c>
      <c r="T7" t="s">
        <v>26</v>
      </c>
      <c r="U7" t="s">
        <v>27</v>
      </c>
      <c r="V7" t="s">
        <v>28</v>
      </c>
      <c r="W7" t="s">
        <v>29</v>
      </c>
      <c r="X7" t="s">
        <v>30</v>
      </c>
      <c r="Y7" t="s">
        <v>31</v>
      </c>
      <c r="Z7" t="s">
        <v>32</v>
      </c>
      <c r="AA7" t="s">
        <v>33</v>
      </c>
      <c r="AB7" t="s">
        <v>34</v>
      </c>
      <c r="AC7" t="s">
        <v>35</v>
      </c>
      <c r="AD7" t="s">
        <v>36</v>
      </c>
    </row>
    <row r="8" spans="1:132" x14ac:dyDescent="0.25">
      <c r="A8" t="s">
        <v>37</v>
      </c>
      <c r="B8" t="s">
        <v>38</v>
      </c>
      <c r="C8" t="s">
        <v>39</v>
      </c>
      <c r="D8" t="s">
        <v>40</v>
      </c>
      <c r="E8">
        <v>1</v>
      </c>
      <c r="F8">
        <v>0</v>
      </c>
      <c r="G8">
        <v>0</v>
      </c>
      <c r="H8">
        <v>0</v>
      </c>
      <c r="I8">
        <v>-1840</v>
      </c>
      <c r="J8">
        <v>0</v>
      </c>
      <c r="K8">
        <v>0</v>
      </c>
      <c r="L8">
        <v>0</v>
      </c>
      <c r="M8">
        <v>-1840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</row>
    <row r="9" spans="1:132" x14ac:dyDescent="0.25">
      <c r="A9" t="s">
        <v>37</v>
      </c>
      <c r="B9" t="s">
        <v>38</v>
      </c>
      <c r="C9" t="s">
        <v>41</v>
      </c>
      <c r="D9" t="s">
        <v>42</v>
      </c>
      <c r="E9">
        <v>372</v>
      </c>
      <c r="F9">
        <v>265</v>
      </c>
      <c r="G9">
        <v>265</v>
      </c>
      <c r="H9">
        <v>725</v>
      </c>
      <c r="I9">
        <v>1945534.71</v>
      </c>
      <c r="J9">
        <v>32843.25</v>
      </c>
      <c r="K9">
        <v>7528</v>
      </c>
      <c r="L9">
        <v>27261.25</v>
      </c>
      <c r="M9">
        <v>1943588.71</v>
      </c>
      <c r="N9">
        <v>67</v>
      </c>
      <c r="O9">
        <v>100</v>
      </c>
      <c r="P9">
        <v>22.92</v>
      </c>
      <c r="Q9">
        <v>189</v>
      </c>
      <c r="R9">
        <v>28</v>
      </c>
      <c r="S9">
        <v>0</v>
      </c>
      <c r="T9">
        <v>0</v>
      </c>
      <c r="U9">
        <v>1</v>
      </c>
      <c r="V9">
        <v>0</v>
      </c>
      <c r="W9">
        <v>0</v>
      </c>
      <c r="X9">
        <v>36</v>
      </c>
      <c r="Y9">
        <v>0</v>
      </c>
      <c r="Z9">
        <v>0</v>
      </c>
      <c r="AA9">
        <v>11</v>
      </c>
      <c r="AB9">
        <v>133</v>
      </c>
      <c r="AC9">
        <v>16</v>
      </c>
      <c r="AD9">
        <v>89</v>
      </c>
    </row>
    <row r="10" spans="1:132" x14ac:dyDescent="0.25">
      <c r="A10" t="s">
        <v>37</v>
      </c>
      <c r="B10" t="s">
        <v>38</v>
      </c>
      <c r="C10" t="s">
        <v>41</v>
      </c>
      <c r="D10" t="s">
        <v>43</v>
      </c>
      <c r="E10">
        <v>1650</v>
      </c>
      <c r="F10">
        <v>1650</v>
      </c>
      <c r="G10">
        <v>1650</v>
      </c>
      <c r="H10">
        <v>40752</v>
      </c>
      <c r="I10">
        <v>6680945.8899999997</v>
      </c>
      <c r="J10">
        <v>437748.47</v>
      </c>
      <c r="K10">
        <v>30366</v>
      </c>
      <c r="L10">
        <v>394556.85</v>
      </c>
      <c r="M10">
        <v>6693771.5099999998</v>
      </c>
      <c r="N10">
        <v>0</v>
      </c>
      <c r="O10">
        <v>100</v>
      </c>
      <c r="P10">
        <v>6.94</v>
      </c>
      <c r="Q10">
        <v>1542</v>
      </c>
      <c r="R10">
        <v>0</v>
      </c>
      <c r="S10">
        <v>0</v>
      </c>
      <c r="T10">
        <v>0</v>
      </c>
      <c r="U10">
        <v>4</v>
      </c>
      <c r="V10">
        <v>0</v>
      </c>
      <c r="W10">
        <v>0</v>
      </c>
      <c r="X10">
        <v>83</v>
      </c>
      <c r="Y10">
        <v>0</v>
      </c>
      <c r="Z10">
        <v>0</v>
      </c>
      <c r="AA10">
        <v>21</v>
      </c>
      <c r="AB10">
        <v>37</v>
      </c>
      <c r="AC10">
        <v>245</v>
      </c>
      <c r="AD10">
        <v>0</v>
      </c>
    </row>
    <row r="11" spans="1:132" x14ac:dyDescent="0.25">
      <c r="A11" t="s">
        <v>37</v>
      </c>
      <c r="B11" t="s">
        <v>38</v>
      </c>
      <c r="C11" t="s">
        <v>41</v>
      </c>
      <c r="D11" t="s">
        <v>44</v>
      </c>
      <c r="E11">
        <v>329</v>
      </c>
      <c r="F11">
        <v>329</v>
      </c>
      <c r="G11">
        <v>329</v>
      </c>
      <c r="H11">
        <v>17395</v>
      </c>
      <c r="I11">
        <v>2281341.91</v>
      </c>
      <c r="J11">
        <v>166345.59</v>
      </c>
      <c r="K11">
        <v>33536</v>
      </c>
      <c r="L11">
        <v>142193.59</v>
      </c>
      <c r="M11">
        <v>2271957.91</v>
      </c>
      <c r="N11">
        <v>0</v>
      </c>
      <c r="O11">
        <v>100</v>
      </c>
      <c r="P11">
        <v>20.16</v>
      </c>
      <c r="Q11">
        <v>326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3</v>
      </c>
      <c r="Y11">
        <v>0</v>
      </c>
      <c r="Z11">
        <v>0</v>
      </c>
      <c r="AA11">
        <v>0</v>
      </c>
      <c r="AB11">
        <v>0</v>
      </c>
      <c r="AC11">
        <v>130</v>
      </c>
      <c r="AD11">
        <v>0</v>
      </c>
    </row>
    <row r="12" spans="1:132" x14ac:dyDescent="0.25">
      <c r="A12" t="s">
        <v>37</v>
      </c>
      <c r="B12" t="s">
        <v>38</v>
      </c>
      <c r="C12" t="s">
        <v>45</v>
      </c>
      <c r="D12" t="s">
        <v>46</v>
      </c>
      <c r="E12">
        <v>74</v>
      </c>
      <c r="F12">
        <v>74</v>
      </c>
      <c r="G12">
        <v>74</v>
      </c>
      <c r="H12">
        <v>2175</v>
      </c>
      <c r="I12">
        <v>39347</v>
      </c>
      <c r="J12">
        <v>25048.27</v>
      </c>
      <c r="K12">
        <v>6329</v>
      </c>
      <c r="L12">
        <v>18161.27</v>
      </c>
      <c r="M12">
        <v>39905</v>
      </c>
      <c r="N12">
        <v>0</v>
      </c>
      <c r="O12">
        <v>100</v>
      </c>
      <c r="P12">
        <v>25.27</v>
      </c>
      <c r="Q12">
        <v>74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13</v>
      </c>
      <c r="AC12">
        <v>15</v>
      </c>
      <c r="AD12">
        <v>6</v>
      </c>
    </row>
    <row r="13" spans="1:132" x14ac:dyDescent="0.25">
      <c r="A13" t="s">
        <v>37</v>
      </c>
      <c r="B13" t="s">
        <v>38</v>
      </c>
      <c r="C13" t="s">
        <v>45</v>
      </c>
      <c r="D13" t="s">
        <v>47</v>
      </c>
      <c r="E13">
        <v>1</v>
      </c>
      <c r="F13">
        <v>1</v>
      </c>
      <c r="G13">
        <v>1</v>
      </c>
      <c r="H13">
        <v>49</v>
      </c>
      <c r="I13">
        <v>0</v>
      </c>
      <c r="J13">
        <v>1081</v>
      </c>
      <c r="K13">
        <v>0</v>
      </c>
      <c r="L13">
        <v>0</v>
      </c>
      <c r="M13">
        <v>1081</v>
      </c>
      <c r="N13">
        <v>0</v>
      </c>
      <c r="O13">
        <v>100</v>
      </c>
      <c r="P13">
        <v>0</v>
      </c>
      <c r="Q13">
        <v>1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1</v>
      </c>
      <c r="AD13">
        <v>0</v>
      </c>
    </row>
    <row r="14" spans="1:132" x14ac:dyDescent="0.25">
      <c r="A14" t="s">
        <v>37</v>
      </c>
      <c r="B14" t="s">
        <v>38</v>
      </c>
      <c r="C14" t="s">
        <v>45</v>
      </c>
      <c r="D14" t="s">
        <v>48</v>
      </c>
      <c r="E14">
        <v>1</v>
      </c>
      <c r="F14">
        <v>1</v>
      </c>
      <c r="G14">
        <v>1</v>
      </c>
      <c r="H14">
        <v>340</v>
      </c>
      <c r="I14">
        <v>0</v>
      </c>
      <c r="J14">
        <v>4022</v>
      </c>
      <c r="K14">
        <v>0</v>
      </c>
      <c r="L14">
        <v>0</v>
      </c>
      <c r="M14">
        <v>4022</v>
      </c>
      <c r="N14">
        <v>0</v>
      </c>
      <c r="O14">
        <v>100</v>
      </c>
      <c r="P14">
        <v>0</v>
      </c>
      <c r="Q14">
        <v>1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1</v>
      </c>
      <c r="AD14">
        <v>0</v>
      </c>
    </row>
    <row r="15" spans="1:132" x14ac:dyDescent="0.25">
      <c r="A15" t="s">
        <v>37</v>
      </c>
      <c r="B15" t="s">
        <v>38</v>
      </c>
      <c r="C15" t="s">
        <v>45</v>
      </c>
      <c r="D15" t="s">
        <v>49</v>
      </c>
      <c r="E15">
        <v>5019</v>
      </c>
      <c r="F15">
        <v>4515</v>
      </c>
      <c r="G15">
        <v>4512</v>
      </c>
      <c r="H15">
        <v>153056</v>
      </c>
      <c r="I15">
        <v>3568459.12</v>
      </c>
      <c r="J15">
        <v>1590391.92</v>
      </c>
      <c r="K15">
        <v>606807</v>
      </c>
      <c r="L15">
        <v>1183907.92</v>
      </c>
      <c r="M15">
        <v>3368136.12</v>
      </c>
      <c r="N15">
        <v>384</v>
      </c>
      <c r="O15">
        <v>0</v>
      </c>
      <c r="P15">
        <v>38.15</v>
      </c>
      <c r="Q15">
        <v>4447</v>
      </c>
      <c r="R15">
        <v>33</v>
      </c>
      <c r="S15">
        <v>1</v>
      </c>
      <c r="T15">
        <v>3</v>
      </c>
      <c r="U15">
        <v>13</v>
      </c>
      <c r="V15">
        <v>0</v>
      </c>
      <c r="W15">
        <v>1</v>
      </c>
      <c r="X15">
        <v>12</v>
      </c>
      <c r="Y15">
        <v>1</v>
      </c>
      <c r="Z15">
        <v>1</v>
      </c>
      <c r="AA15">
        <v>0</v>
      </c>
      <c r="AB15">
        <v>584</v>
      </c>
      <c r="AC15">
        <v>993</v>
      </c>
      <c r="AD15">
        <v>208</v>
      </c>
    </row>
    <row r="16" spans="1:132" x14ac:dyDescent="0.25">
      <c r="A16" t="s">
        <v>37</v>
      </c>
      <c r="B16" t="s">
        <v>38</v>
      </c>
      <c r="C16" t="s">
        <v>50</v>
      </c>
      <c r="D16" t="s">
        <v>51</v>
      </c>
      <c r="E16">
        <v>7</v>
      </c>
      <c r="F16">
        <v>7</v>
      </c>
      <c r="G16">
        <v>7</v>
      </c>
      <c r="H16">
        <v>258</v>
      </c>
      <c r="I16">
        <v>2685</v>
      </c>
      <c r="J16">
        <v>4880</v>
      </c>
      <c r="K16">
        <v>5525</v>
      </c>
      <c r="L16">
        <v>0</v>
      </c>
      <c r="M16">
        <v>2040</v>
      </c>
      <c r="N16">
        <v>0</v>
      </c>
      <c r="O16">
        <v>100</v>
      </c>
      <c r="P16">
        <v>113.22</v>
      </c>
      <c r="Q16">
        <v>7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2</v>
      </c>
      <c r="AC16">
        <v>0</v>
      </c>
      <c r="AD16">
        <v>0</v>
      </c>
    </row>
    <row r="17" spans="1:30" x14ac:dyDescent="0.25">
      <c r="A17" t="s">
        <v>37</v>
      </c>
      <c r="B17" t="s">
        <v>38</v>
      </c>
      <c r="C17" t="s">
        <v>50</v>
      </c>
      <c r="D17" t="s">
        <v>52</v>
      </c>
      <c r="E17">
        <v>584</v>
      </c>
      <c r="F17">
        <v>489</v>
      </c>
      <c r="G17">
        <v>486</v>
      </c>
      <c r="H17">
        <v>43390</v>
      </c>
      <c r="I17">
        <v>339252.07</v>
      </c>
      <c r="J17">
        <v>586589</v>
      </c>
      <c r="K17">
        <v>542082</v>
      </c>
      <c r="L17">
        <v>0</v>
      </c>
      <c r="M17">
        <v>383759.07</v>
      </c>
      <c r="N17">
        <v>77</v>
      </c>
      <c r="O17">
        <v>0</v>
      </c>
      <c r="P17">
        <v>92.41</v>
      </c>
      <c r="Q17">
        <v>474</v>
      </c>
      <c r="R17">
        <v>9</v>
      </c>
      <c r="S17">
        <v>0</v>
      </c>
      <c r="T17">
        <v>0</v>
      </c>
      <c r="U17">
        <v>2</v>
      </c>
      <c r="V17">
        <v>0</v>
      </c>
      <c r="W17">
        <v>0</v>
      </c>
      <c r="X17">
        <v>1</v>
      </c>
      <c r="Y17">
        <v>0</v>
      </c>
      <c r="Z17">
        <v>0</v>
      </c>
      <c r="AA17">
        <v>0</v>
      </c>
      <c r="AB17">
        <v>134</v>
      </c>
      <c r="AC17">
        <v>75</v>
      </c>
      <c r="AD17">
        <v>90</v>
      </c>
    </row>
    <row r="18" spans="1:30" x14ac:dyDescent="0.25">
      <c r="A18" t="s">
        <v>37</v>
      </c>
      <c r="B18" t="s">
        <v>38</v>
      </c>
      <c r="C18" t="s">
        <v>53</v>
      </c>
      <c r="D18" t="s">
        <v>54</v>
      </c>
      <c r="E18">
        <v>433</v>
      </c>
      <c r="F18">
        <v>432</v>
      </c>
      <c r="G18">
        <v>432</v>
      </c>
      <c r="H18">
        <v>308448</v>
      </c>
      <c r="I18">
        <v>-620183.25</v>
      </c>
      <c r="J18">
        <v>2458330.56</v>
      </c>
      <c r="K18">
        <v>0</v>
      </c>
      <c r="L18">
        <v>2458330.56</v>
      </c>
      <c r="M18">
        <v>-620183.25</v>
      </c>
      <c r="N18">
        <v>1</v>
      </c>
      <c r="O18">
        <v>100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432</v>
      </c>
      <c r="AB18">
        <v>0</v>
      </c>
      <c r="AC18">
        <v>0</v>
      </c>
      <c r="AD18">
        <v>0</v>
      </c>
    </row>
    <row r="19" spans="1:30" x14ac:dyDescent="0.25">
      <c r="A19" t="s">
        <v>37</v>
      </c>
      <c r="B19" t="s">
        <v>38</v>
      </c>
      <c r="C19" t="s">
        <v>53</v>
      </c>
      <c r="D19" t="s">
        <v>55</v>
      </c>
      <c r="E19">
        <v>2095</v>
      </c>
      <c r="F19">
        <v>2087</v>
      </c>
      <c r="G19">
        <v>2087</v>
      </c>
      <c r="H19">
        <v>1490118</v>
      </c>
      <c r="I19">
        <v>44165862.450000003</v>
      </c>
      <c r="J19">
        <v>11876240.460000001</v>
      </c>
      <c r="K19">
        <v>0</v>
      </c>
      <c r="L19">
        <v>11876240.460000001</v>
      </c>
      <c r="M19">
        <v>44165862.450000003</v>
      </c>
      <c r="N19">
        <v>8</v>
      </c>
      <c r="O19">
        <v>100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2087</v>
      </c>
      <c r="AB19">
        <v>0</v>
      </c>
      <c r="AC19">
        <v>0</v>
      </c>
      <c r="AD19">
        <v>0</v>
      </c>
    </row>
    <row r="20" spans="1:30" x14ac:dyDescent="0.25">
      <c r="A20" t="s">
        <v>37</v>
      </c>
      <c r="B20" t="s">
        <v>38</v>
      </c>
      <c r="C20" t="s">
        <v>53</v>
      </c>
      <c r="D20" t="s">
        <v>56</v>
      </c>
      <c r="E20">
        <v>3</v>
      </c>
      <c r="F20">
        <v>1</v>
      </c>
      <c r="G20">
        <v>1</v>
      </c>
      <c r="H20">
        <v>44</v>
      </c>
      <c r="I20">
        <v>82829.899999999994</v>
      </c>
      <c r="J20">
        <v>385</v>
      </c>
      <c r="K20">
        <v>0</v>
      </c>
      <c r="L20">
        <v>0</v>
      </c>
      <c r="M20">
        <v>83214.899999999994</v>
      </c>
      <c r="N20">
        <v>2</v>
      </c>
      <c r="O20">
        <v>100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x14ac:dyDescent="0.25">
      <c r="A21" t="s">
        <v>37</v>
      </c>
      <c r="B21" t="s">
        <v>38</v>
      </c>
      <c r="C21" t="s">
        <v>57</v>
      </c>
      <c r="D21" t="s">
        <v>58</v>
      </c>
      <c r="E21">
        <v>174</v>
      </c>
      <c r="F21">
        <v>126</v>
      </c>
      <c r="G21">
        <v>126</v>
      </c>
      <c r="H21">
        <v>12616</v>
      </c>
      <c r="I21">
        <v>58173.56</v>
      </c>
      <c r="J21">
        <v>155480.79999999999</v>
      </c>
      <c r="K21">
        <v>112848</v>
      </c>
      <c r="L21">
        <v>31503.8</v>
      </c>
      <c r="M21">
        <v>69302.559999999998</v>
      </c>
      <c r="N21">
        <v>36</v>
      </c>
      <c r="O21">
        <v>100</v>
      </c>
      <c r="P21">
        <v>72.58</v>
      </c>
      <c r="Q21">
        <v>121</v>
      </c>
      <c r="R21">
        <v>4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</v>
      </c>
      <c r="Z21">
        <v>0</v>
      </c>
      <c r="AA21">
        <v>0</v>
      </c>
      <c r="AB21">
        <v>41</v>
      </c>
      <c r="AC21">
        <v>30</v>
      </c>
      <c r="AD21">
        <v>21</v>
      </c>
    </row>
    <row r="22" spans="1:30" x14ac:dyDescent="0.25">
      <c r="A22" t="s">
        <v>37</v>
      </c>
      <c r="B22" t="s">
        <v>38</v>
      </c>
      <c r="C22" t="s">
        <v>57</v>
      </c>
      <c r="D22" t="s">
        <v>59</v>
      </c>
      <c r="E22">
        <v>151</v>
      </c>
      <c r="F22">
        <v>100</v>
      </c>
      <c r="G22">
        <v>100</v>
      </c>
      <c r="H22">
        <v>51361</v>
      </c>
      <c r="I22">
        <v>-1168619.79</v>
      </c>
      <c r="J22">
        <v>621866.44999999995</v>
      </c>
      <c r="K22">
        <v>556779</v>
      </c>
      <c r="L22">
        <v>61506.45</v>
      </c>
      <c r="M22">
        <v>-1165038.79</v>
      </c>
      <c r="N22">
        <v>42</v>
      </c>
      <c r="O22">
        <v>100</v>
      </c>
      <c r="P22">
        <v>89.53</v>
      </c>
      <c r="Q22">
        <v>97</v>
      </c>
      <c r="R22">
        <v>3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21</v>
      </c>
      <c r="AC22">
        <v>20</v>
      </c>
      <c r="AD22">
        <v>12</v>
      </c>
    </row>
    <row r="23" spans="1:30" x14ac:dyDescent="0.25">
      <c r="A23" t="s">
        <v>37</v>
      </c>
      <c r="B23" t="s">
        <v>38</v>
      </c>
      <c r="C23" t="s">
        <v>57</v>
      </c>
      <c r="D23" t="s">
        <v>60</v>
      </c>
      <c r="E23">
        <v>4</v>
      </c>
      <c r="F23">
        <v>3</v>
      </c>
      <c r="G23">
        <v>3</v>
      </c>
      <c r="H23">
        <v>4110</v>
      </c>
      <c r="I23">
        <v>254880</v>
      </c>
      <c r="J23">
        <v>59431</v>
      </c>
      <c r="K23">
        <v>31500</v>
      </c>
      <c r="L23">
        <v>0</v>
      </c>
      <c r="M23">
        <v>282811</v>
      </c>
      <c r="N23">
        <v>1</v>
      </c>
      <c r="O23">
        <v>100</v>
      </c>
      <c r="P23">
        <v>53</v>
      </c>
      <c r="Q23">
        <v>3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1</v>
      </c>
    </row>
    <row r="24" spans="1:30" x14ac:dyDescent="0.25">
      <c r="A24" t="s">
        <v>37</v>
      </c>
      <c r="B24" t="s">
        <v>38</v>
      </c>
      <c r="C24" t="s">
        <v>57</v>
      </c>
      <c r="D24" t="s">
        <v>61</v>
      </c>
      <c r="E24">
        <v>1</v>
      </c>
      <c r="F24">
        <v>1</v>
      </c>
      <c r="G24">
        <v>0</v>
      </c>
      <c r="H24">
        <v>0</v>
      </c>
      <c r="I24">
        <v>92309</v>
      </c>
      <c r="J24">
        <v>0</v>
      </c>
      <c r="K24">
        <v>0</v>
      </c>
      <c r="L24">
        <v>0</v>
      </c>
      <c r="M24">
        <v>92309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</row>
    <row r="25" spans="1:30" x14ac:dyDescent="0.25">
      <c r="A25" t="s">
        <v>37</v>
      </c>
      <c r="B25" t="s">
        <v>38</v>
      </c>
      <c r="C25" t="s">
        <v>62</v>
      </c>
      <c r="D25" t="s">
        <v>63</v>
      </c>
      <c r="E25">
        <v>4</v>
      </c>
      <c r="F25">
        <v>4</v>
      </c>
      <c r="G25">
        <v>4</v>
      </c>
      <c r="H25">
        <v>1752</v>
      </c>
      <c r="I25">
        <v>218406</v>
      </c>
      <c r="J25">
        <v>33191</v>
      </c>
      <c r="K25">
        <v>7836</v>
      </c>
      <c r="L25">
        <v>0</v>
      </c>
      <c r="M25">
        <v>243761</v>
      </c>
      <c r="N25">
        <v>0</v>
      </c>
      <c r="O25">
        <v>100</v>
      </c>
      <c r="P25">
        <v>23.61</v>
      </c>
      <c r="Q25">
        <v>4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2</v>
      </c>
      <c r="AC25">
        <v>1</v>
      </c>
      <c r="AD25">
        <v>1</v>
      </c>
    </row>
    <row r="26" spans="1:30" x14ac:dyDescent="0.25">
      <c r="A26" t="s">
        <v>37</v>
      </c>
      <c r="B26" t="s">
        <v>38</v>
      </c>
      <c r="C26" t="s">
        <v>62</v>
      </c>
      <c r="D26" t="s">
        <v>64</v>
      </c>
      <c r="E26">
        <v>36</v>
      </c>
      <c r="F26">
        <v>35</v>
      </c>
      <c r="G26">
        <v>35</v>
      </c>
      <c r="H26">
        <v>9057</v>
      </c>
      <c r="I26">
        <v>644546</v>
      </c>
      <c r="J26">
        <v>211841</v>
      </c>
      <c r="K26">
        <v>0</v>
      </c>
      <c r="L26">
        <v>0</v>
      </c>
      <c r="M26">
        <v>856387</v>
      </c>
      <c r="N26">
        <v>1</v>
      </c>
      <c r="O26">
        <v>100</v>
      </c>
      <c r="P26">
        <v>0</v>
      </c>
      <c r="Q26">
        <v>34</v>
      </c>
      <c r="R26">
        <v>0</v>
      </c>
      <c r="S26">
        <v>0</v>
      </c>
      <c r="T26">
        <v>0</v>
      </c>
      <c r="U26">
        <v>1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5</v>
      </c>
      <c r="AD26">
        <v>0</v>
      </c>
    </row>
    <row r="27" spans="1:30" x14ac:dyDescent="0.25">
      <c r="A27" t="s">
        <v>37</v>
      </c>
      <c r="B27" t="s">
        <v>38</v>
      </c>
      <c r="C27" t="s">
        <v>62</v>
      </c>
      <c r="D27" t="s">
        <v>65</v>
      </c>
      <c r="E27">
        <v>1</v>
      </c>
      <c r="F27">
        <v>1</v>
      </c>
      <c r="G27">
        <v>1</v>
      </c>
      <c r="H27">
        <v>0</v>
      </c>
      <c r="I27">
        <v>654</v>
      </c>
      <c r="J27">
        <v>455</v>
      </c>
      <c r="K27">
        <v>1109</v>
      </c>
      <c r="L27">
        <v>0</v>
      </c>
      <c r="M27">
        <v>0</v>
      </c>
      <c r="N27">
        <v>0</v>
      </c>
      <c r="O27">
        <v>100</v>
      </c>
      <c r="P27">
        <v>243.74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1</v>
      </c>
      <c r="AC27">
        <v>0</v>
      </c>
      <c r="AD27">
        <v>1</v>
      </c>
    </row>
    <row r="28" spans="1:30" x14ac:dyDescent="0.25">
      <c r="A28" t="s">
        <v>37</v>
      </c>
      <c r="B28" t="s">
        <v>38</v>
      </c>
      <c r="C28" t="s">
        <v>62</v>
      </c>
      <c r="D28" t="s">
        <v>66</v>
      </c>
      <c r="E28">
        <v>80</v>
      </c>
      <c r="F28">
        <v>68</v>
      </c>
      <c r="G28">
        <v>68</v>
      </c>
      <c r="H28">
        <v>131038</v>
      </c>
      <c r="I28">
        <v>18389133.800000001</v>
      </c>
      <c r="J28">
        <v>1436394</v>
      </c>
      <c r="K28">
        <v>85641</v>
      </c>
      <c r="L28">
        <v>0</v>
      </c>
      <c r="M28">
        <v>19739886.800000001</v>
      </c>
      <c r="N28">
        <v>9</v>
      </c>
      <c r="O28">
        <v>100</v>
      </c>
      <c r="P28">
        <v>5.96</v>
      </c>
      <c r="Q28">
        <v>67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1</v>
      </c>
      <c r="Y28">
        <v>0</v>
      </c>
      <c r="Z28">
        <v>0</v>
      </c>
      <c r="AA28">
        <v>0</v>
      </c>
      <c r="AB28">
        <v>18</v>
      </c>
      <c r="AC28">
        <v>17</v>
      </c>
      <c r="AD28">
        <v>15</v>
      </c>
    </row>
    <row r="29" spans="1:30" x14ac:dyDescent="0.25">
      <c r="A29" t="s">
        <v>37</v>
      </c>
      <c r="B29" t="s">
        <v>38</v>
      </c>
      <c r="C29" t="s">
        <v>67</v>
      </c>
      <c r="D29" t="s">
        <v>68</v>
      </c>
      <c r="E29">
        <v>77</v>
      </c>
      <c r="F29">
        <v>24</v>
      </c>
      <c r="G29">
        <v>24</v>
      </c>
      <c r="H29">
        <v>931</v>
      </c>
      <c r="I29">
        <v>-128268.35</v>
      </c>
      <c r="J29">
        <v>13808</v>
      </c>
      <c r="K29">
        <v>31926</v>
      </c>
      <c r="L29">
        <v>0</v>
      </c>
      <c r="M29">
        <v>-146386.35</v>
      </c>
      <c r="N29">
        <v>45</v>
      </c>
      <c r="O29">
        <v>100</v>
      </c>
      <c r="P29">
        <v>231.21</v>
      </c>
      <c r="Q29">
        <v>24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3</v>
      </c>
      <c r="AC29">
        <v>0</v>
      </c>
      <c r="AD29">
        <v>8</v>
      </c>
    </row>
    <row r="30" spans="1:30" x14ac:dyDescent="0.25">
      <c r="A30" t="s">
        <v>37</v>
      </c>
      <c r="B30" t="s">
        <v>69</v>
      </c>
      <c r="C30" t="s">
        <v>41</v>
      </c>
      <c r="D30" t="s">
        <v>43</v>
      </c>
      <c r="E30">
        <v>1813</v>
      </c>
      <c r="F30">
        <v>1813</v>
      </c>
      <c r="G30">
        <v>1813</v>
      </c>
      <c r="H30">
        <v>47115</v>
      </c>
      <c r="I30">
        <v>14541791.390000001</v>
      </c>
      <c r="J30">
        <v>548212.75</v>
      </c>
      <c r="K30">
        <v>114711</v>
      </c>
      <c r="L30">
        <v>455673.75</v>
      </c>
      <c r="M30">
        <v>14519619.390000001</v>
      </c>
      <c r="N30">
        <v>0</v>
      </c>
      <c r="O30">
        <v>100</v>
      </c>
      <c r="P30">
        <v>20.92</v>
      </c>
      <c r="Q30">
        <v>1634</v>
      </c>
      <c r="R30">
        <v>0</v>
      </c>
      <c r="S30">
        <v>0</v>
      </c>
      <c r="T30">
        <v>3</v>
      </c>
      <c r="U30">
        <v>88</v>
      </c>
      <c r="V30">
        <v>0</v>
      </c>
      <c r="W30">
        <v>1</v>
      </c>
      <c r="X30">
        <v>84</v>
      </c>
      <c r="Y30">
        <v>2</v>
      </c>
      <c r="Z30">
        <v>0</v>
      </c>
      <c r="AA30">
        <v>1</v>
      </c>
      <c r="AB30">
        <v>38</v>
      </c>
      <c r="AC30">
        <v>291</v>
      </c>
      <c r="AD30">
        <v>0</v>
      </c>
    </row>
    <row r="31" spans="1:30" x14ac:dyDescent="0.25">
      <c r="A31" t="s">
        <v>37</v>
      </c>
      <c r="B31" t="s">
        <v>69</v>
      </c>
      <c r="C31" t="s">
        <v>41</v>
      </c>
      <c r="D31" t="s">
        <v>44</v>
      </c>
      <c r="E31">
        <v>427</v>
      </c>
      <c r="F31">
        <v>427</v>
      </c>
      <c r="G31">
        <v>427</v>
      </c>
      <c r="H31">
        <v>27153</v>
      </c>
      <c r="I31">
        <v>5753319.5700000003</v>
      </c>
      <c r="J31">
        <v>272867.68</v>
      </c>
      <c r="K31">
        <v>77533</v>
      </c>
      <c r="L31">
        <v>200415.68</v>
      </c>
      <c r="M31">
        <v>5748238.5700000003</v>
      </c>
      <c r="N31">
        <v>0</v>
      </c>
      <c r="O31">
        <v>100</v>
      </c>
      <c r="P31">
        <v>28.41</v>
      </c>
      <c r="Q31">
        <v>420</v>
      </c>
      <c r="R31">
        <v>0</v>
      </c>
      <c r="S31">
        <v>0</v>
      </c>
      <c r="T31">
        <v>0</v>
      </c>
      <c r="U31">
        <v>5</v>
      </c>
      <c r="V31">
        <v>0</v>
      </c>
      <c r="W31">
        <v>0</v>
      </c>
      <c r="X31">
        <v>1</v>
      </c>
      <c r="Y31">
        <v>1</v>
      </c>
      <c r="Z31">
        <v>0</v>
      </c>
      <c r="AA31">
        <v>0</v>
      </c>
      <c r="AB31">
        <v>4</v>
      </c>
      <c r="AC31">
        <v>218</v>
      </c>
      <c r="AD31">
        <v>0</v>
      </c>
    </row>
    <row r="32" spans="1:30" x14ac:dyDescent="0.25">
      <c r="A32" t="s">
        <v>37</v>
      </c>
      <c r="B32" t="s">
        <v>69</v>
      </c>
      <c r="C32" t="s">
        <v>41</v>
      </c>
      <c r="D32" t="s">
        <v>42</v>
      </c>
      <c r="E32">
        <v>779</v>
      </c>
      <c r="F32">
        <v>331</v>
      </c>
      <c r="G32">
        <v>331</v>
      </c>
      <c r="H32">
        <v>789</v>
      </c>
      <c r="I32">
        <v>4236480.82</v>
      </c>
      <c r="J32">
        <v>46140.45</v>
      </c>
      <c r="K32">
        <v>2661</v>
      </c>
      <c r="L32">
        <v>33993.449999999997</v>
      </c>
      <c r="M32">
        <v>4245966.82</v>
      </c>
      <c r="N32">
        <v>345</v>
      </c>
      <c r="O32">
        <v>100</v>
      </c>
      <c r="P32">
        <v>5.77</v>
      </c>
      <c r="Q32">
        <v>228</v>
      </c>
      <c r="R32">
        <v>56</v>
      </c>
      <c r="S32">
        <v>1</v>
      </c>
      <c r="T32">
        <v>0</v>
      </c>
      <c r="U32">
        <v>3</v>
      </c>
      <c r="V32">
        <v>0</v>
      </c>
      <c r="W32">
        <v>0</v>
      </c>
      <c r="X32">
        <v>42</v>
      </c>
      <c r="Y32">
        <v>1</v>
      </c>
      <c r="Z32">
        <v>0</v>
      </c>
      <c r="AA32">
        <v>0</v>
      </c>
      <c r="AB32">
        <v>192</v>
      </c>
      <c r="AC32">
        <v>18</v>
      </c>
      <c r="AD32">
        <v>137</v>
      </c>
    </row>
    <row r="33" spans="1:30" x14ac:dyDescent="0.25">
      <c r="A33" t="s">
        <v>37</v>
      </c>
      <c r="B33" t="s">
        <v>69</v>
      </c>
      <c r="C33" t="s">
        <v>45</v>
      </c>
      <c r="D33" t="s">
        <v>49</v>
      </c>
      <c r="E33">
        <v>8553</v>
      </c>
      <c r="F33">
        <v>7505</v>
      </c>
      <c r="G33">
        <v>7478</v>
      </c>
      <c r="H33">
        <v>297995</v>
      </c>
      <c r="I33">
        <v>6571629.8799999999</v>
      </c>
      <c r="J33">
        <v>2895085.53</v>
      </c>
      <c r="K33">
        <v>1388696</v>
      </c>
      <c r="L33">
        <v>2146600.5299999998</v>
      </c>
      <c r="M33">
        <v>5931418.8799999999</v>
      </c>
      <c r="N33">
        <v>837</v>
      </c>
      <c r="O33">
        <v>0</v>
      </c>
      <c r="P33">
        <v>47.97</v>
      </c>
      <c r="Q33">
        <v>7125</v>
      </c>
      <c r="R33">
        <v>82</v>
      </c>
      <c r="S33">
        <v>0</v>
      </c>
      <c r="T33">
        <v>6</v>
      </c>
      <c r="U33">
        <v>237</v>
      </c>
      <c r="V33">
        <v>0</v>
      </c>
      <c r="W33">
        <v>0</v>
      </c>
      <c r="X33">
        <v>19</v>
      </c>
      <c r="Y33">
        <v>8</v>
      </c>
      <c r="Z33">
        <v>1</v>
      </c>
      <c r="AA33">
        <v>0</v>
      </c>
      <c r="AB33">
        <v>942</v>
      </c>
      <c r="AC33">
        <v>1603</v>
      </c>
      <c r="AD33">
        <v>407</v>
      </c>
    </row>
    <row r="34" spans="1:30" x14ac:dyDescent="0.25">
      <c r="A34" t="s">
        <v>37</v>
      </c>
      <c r="B34" t="s">
        <v>69</v>
      </c>
      <c r="C34" t="s">
        <v>45</v>
      </c>
      <c r="D34" t="s">
        <v>46</v>
      </c>
      <c r="E34">
        <v>165</v>
      </c>
      <c r="F34">
        <v>165</v>
      </c>
      <c r="G34">
        <v>165</v>
      </c>
      <c r="H34">
        <v>7551</v>
      </c>
      <c r="I34">
        <v>112186</v>
      </c>
      <c r="J34">
        <v>73232.479999999996</v>
      </c>
      <c r="K34">
        <v>30131</v>
      </c>
      <c r="L34">
        <v>52448.480000000003</v>
      </c>
      <c r="M34">
        <v>102839</v>
      </c>
      <c r="N34">
        <v>0</v>
      </c>
      <c r="O34">
        <v>100</v>
      </c>
      <c r="P34">
        <v>41.14</v>
      </c>
      <c r="Q34">
        <v>160</v>
      </c>
      <c r="R34">
        <v>2</v>
      </c>
      <c r="S34">
        <v>0</v>
      </c>
      <c r="T34">
        <v>0</v>
      </c>
      <c r="U34">
        <v>3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25</v>
      </c>
      <c r="AC34">
        <v>40</v>
      </c>
      <c r="AD34">
        <v>11</v>
      </c>
    </row>
    <row r="35" spans="1:30" x14ac:dyDescent="0.25">
      <c r="A35" t="s">
        <v>37</v>
      </c>
      <c r="B35" t="s">
        <v>69</v>
      </c>
      <c r="C35" t="s">
        <v>45</v>
      </c>
      <c r="D35" t="s">
        <v>48</v>
      </c>
      <c r="E35">
        <v>1</v>
      </c>
      <c r="F35">
        <v>1</v>
      </c>
      <c r="G35">
        <v>1</v>
      </c>
      <c r="H35">
        <v>4</v>
      </c>
      <c r="I35">
        <v>1686</v>
      </c>
      <c r="J35">
        <v>234</v>
      </c>
      <c r="K35">
        <v>0</v>
      </c>
      <c r="L35">
        <v>0</v>
      </c>
      <c r="M35">
        <v>1920</v>
      </c>
      <c r="N35">
        <v>0</v>
      </c>
      <c r="O35">
        <v>100</v>
      </c>
      <c r="P35">
        <v>0</v>
      </c>
      <c r="Q35">
        <v>1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1</v>
      </c>
      <c r="AD35">
        <v>0</v>
      </c>
    </row>
    <row r="36" spans="1:30" x14ac:dyDescent="0.25">
      <c r="A36" t="s">
        <v>37</v>
      </c>
      <c r="B36" t="s">
        <v>69</v>
      </c>
      <c r="C36" t="s">
        <v>45</v>
      </c>
      <c r="D36" t="s">
        <v>47</v>
      </c>
      <c r="E36">
        <v>12</v>
      </c>
      <c r="F36">
        <v>11</v>
      </c>
      <c r="G36">
        <v>11</v>
      </c>
      <c r="H36">
        <v>1586</v>
      </c>
      <c r="I36">
        <v>11557.62</v>
      </c>
      <c r="J36">
        <v>20795</v>
      </c>
      <c r="K36">
        <v>8123</v>
      </c>
      <c r="L36">
        <v>0</v>
      </c>
      <c r="M36">
        <v>24229.62</v>
      </c>
      <c r="N36">
        <v>0</v>
      </c>
      <c r="O36">
        <v>100</v>
      </c>
      <c r="P36">
        <v>39.06</v>
      </c>
      <c r="Q36">
        <v>11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2</v>
      </c>
      <c r="AC36">
        <v>0</v>
      </c>
      <c r="AD36">
        <v>0</v>
      </c>
    </row>
    <row r="37" spans="1:30" x14ac:dyDescent="0.25">
      <c r="A37" t="s">
        <v>37</v>
      </c>
      <c r="B37" t="s">
        <v>69</v>
      </c>
      <c r="C37" t="s">
        <v>50</v>
      </c>
      <c r="D37" t="s">
        <v>52</v>
      </c>
      <c r="E37">
        <v>928</v>
      </c>
      <c r="F37">
        <v>756</v>
      </c>
      <c r="G37">
        <v>756</v>
      </c>
      <c r="H37">
        <v>63013</v>
      </c>
      <c r="I37">
        <v>655493.34</v>
      </c>
      <c r="J37">
        <v>878647</v>
      </c>
      <c r="K37">
        <v>849202</v>
      </c>
      <c r="L37">
        <v>0</v>
      </c>
      <c r="M37">
        <v>684938.34</v>
      </c>
      <c r="N37">
        <v>148</v>
      </c>
      <c r="O37">
        <v>100</v>
      </c>
      <c r="P37">
        <v>96.65</v>
      </c>
      <c r="Q37">
        <v>721</v>
      </c>
      <c r="R37">
        <v>23</v>
      </c>
      <c r="S37">
        <v>0</v>
      </c>
      <c r="T37">
        <v>0</v>
      </c>
      <c r="U37">
        <v>11</v>
      </c>
      <c r="V37">
        <v>0</v>
      </c>
      <c r="W37">
        <v>0</v>
      </c>
      <c r="X37">
        <v>1</v>
      </c>
      <c r="Y37">
        <v>0</v>
      </c>
      <c r="Z37">
        <v>0</v>
      </c>
      <c r="AA37">
        <v>0</v>
      </c>
      <c r="AB37">
        <v>234</v>
      </c>
      <c r="AC37">
        <v>103</v>
      </c>
      <c r="AD37">
        <v>144</v>
      </c>
    </row>
    <row r="38" spans="1:30" x14ac:dyDescent="0.25">
      <c r="A38" t="s">
        <v>37</v>
      </c>
      <c r="B38" t="s">
        <v>69</v>
      </c>
      <c r="C38" t="s">
        <v>50</v>
      </c>
      <c r="D38" t="s">
        <v>70</v>
      </c>
      <c r="E38">
        <v>1</v>
      </c>
      <c r="F38">
        <v>1</v>
      </c>
      <c r="G38">
        <v>1</v>
      </c>
      <c r="H38">
        <v>37</v>
      </c>
      <c r="I38">
        <v>-440.44</v>
      </c>
      <c r="J38">
        <v>570.1</v>
      </c>
      <c r="K38">
        <v>0</v>
      </c>
      <c r="L38">
        <v>570.1</v>
      </c>
      <c r="M38">
        <v>-440.44</v>
      </c>
      <c r="N38">
        <v>0</v>
      </c>
      <c r="O38">
        <v>100</v>
      </c>
      <c r="P38">
        <v>0</v>
      </c>
      <c r="Q38">
        <v>1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x14ac:dyDescent="0.25">
      <c r="A39" t="s">
        <v>37</v>
      </c>
      <c r="B39" t="s">
        <v>69</v>
      </c>
      <c r="C39" t="s">
        <v>50</v>
      </c>
      <c r="D39" t="s">
        <v>51</v>
      </c>
      <c r="E39">
        <v>23</v>
      </c>
      <c r="F39">
        <v>22</v>
      </c>
      <c r="G39">
        <v>22</v>
      </c>
      <c r="H39">
        <v>615</v>
      </c>
      <c r="I39">
        <v>13101</v>
      </c>
      <c r="J39">
        <v>13185</v>
      </c>
      <c r="K39">
        <v>15231</v>
      </c>
      <c r="L39">
        <v>0</v>
      </c>
      <c r="M39">
        <v>11055</v>
      </c>
      <c r="N39">
        <v>0</v>
      </c>
      <c r="O39">
        <v>100</v>
      </c>
      <c r="P39">
        <v>115.52</v>
      </c>
      <c r="Q39">
        <v>20</v>
      </c>
      <c r="R39">
        <v>2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8</v>
      </c>
      <c r="AC39">
        <v>0</v>
      </c>
      <c r="AD39">
        <v>6</v>
      </c>
    </row>
    <row r="40" spans="1:30" x14ac:dyDescent="0.25">
      <c r="A40" t="s">
        <v>37</v>
      </c>
      <c r="B40" t="s">
        <v>69</v>
      </c>
      <c r="C40" t="s">
        <v>53</v>
      </c>
      <c r="D40" t="s">
        <v>56</v>
      </c>
      <c r="E40">
        <v>6</v>
      </c>
      <c r="F40">
        <v>4</v>
      </c>
      <c r="G40">
        <v>4</v>
      </c>
      <c r="H40">
        <v>934</v>
      </c>
      <c r="I40">
        <v>6695.67</v>
      </c>
      <c r="J40">
        <v>6727</v>
      </c>
      <c r="K40">
        <v>2030</v>
      </c>
      <c r="L40">
        <v>0</v>
      </c>
      <c r="M40">
        <v>11392.67</v>
      </c>
      <c r="N40">
        <v>1</v>
      </c>
      <c r="O40">
        <v>100</v>
      </c>
      <c r="P40">
        <v>30.18</v>
      </c>
      <c r="Q40">
        <v>3</v>
      </c>
      <c r="R40">
        <v>0</v>
      </c>
      <c r="S40">
        <v>0</v>
      </c>
      <c r="T40">
        <v>0</v>
      </c>
      <c r="U40">
        <v>1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1</v>
      </c>
      <c r="AD40">
        <v>0</v>
      </c>
    </row>
    <row r="41" spans="1:30" x14ac:dyDescent="0.25">
      <c r="A41" t="s">
        <v>37</v>
      </c>
      <c r="B41" t="s">
        <v>69</v>
      </c>
      <c r="C41" t="s">
        <v>53</v>
      </c>
      <c r="D41" t="s">
        <v>55</v>
      </c>
      <c r="E41">
        <v>547</v>
      </c>
      <c r="F41">
        <v>546</v>
      </c>
      <c r="G41">
        <v>546</v>
      </c>
      <c r="H41">
        <v>389844</v>
      </c>
      <c r="I41">
        <v>4392564.96</v>
      </c>
      <c r="J41">
        <v>3107056.68</v>
      </c>
      <c r="K41">
        <v>0</v>
      </c>
      <c r="L41">
        <v>3107056.68</v>
      </c>
      <c r="M41">
        <v>4392564.96</v>
      </c>
      <c r="N41">
        <v>1</v>
      </c>
      <c r="O41">
        <v>100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546</v>
      </c>
      <c r="AB41">
        <v>0</v>
      </c>
      <c r="AC41">
        <v>0</v>
      </c>
      <c r="AD41">
        <v>0</v>
      </c>
    </row>
    <row r="42" spans="1:30" x14ac:dyDescent="0.25">
      <c r="A42" t="s">
        <v>37</v>
      </c>
      <c r="B42" t="s">
        <v>69</v>
      </c>
      <c r="C42" t="s">
        <v>53</v>
      </c>
      <c r="D42" t="s">
        <v>71</v>
      </c>
      <c r="E42">
        <v>5</v>
      </c>
      <c r="F42">
        <v>5</v>
      </c>
      <c r="G42">
        <v>4</v>
      </c>
      <c r="H42">
        <v>816</v>
      </c>
      <c r="I42">
        <v>1578</v>
      </c>
      <c r="J42">
        <v>8568</v>
      </c>
      <c r="K42">
        <v>7982</v>
      </c>
      <c r="L42">
        <v>0</v>
      </c>
      <c r="M42">
        <v>2164</v>
      </c>
      <c r="N42">
        <v>0</v>
      </c>
      <c r="O42">
        <v>0</v>
      </c>
      <c r="P42">
        <v>93.16</v>
      </c>
      <c r="Q42">
        <v>3</v>
      </c>
      <c r="R42">
        <v>0</v>
      </c>
      <c r="S42">
        <v>0</v>
      </c>
      <c r="T42">
        <v>0</v>
      </c>
      <c r="U42">
        <v>1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0</v>
      </c>
    </row>
    <row r="43" spans="1:30" x14ac:dyDescent="0.25">
      <c r="A43" t="s">
        <v>37</v>
      </c>
      <c r="B43" t="s">
        <v>69</v>
      </c>
      <c r="C43" t="s">
        <v>53</v>
      </c>
      <c r="D43" t="s">
        <v>54</v>
      </c>
      <c r="E43">
        <v>989</v>
      </c>
      <c r="F43">
        <v>988</v>
      </c>
      <c r="G43">
        <v>988</v>
      </c>
      <c r="H43">
        <v>705432</v>
      </c>
      <c r="I43">
        <v>14036167.32</v>
      </c>
      <c r="J43">
        <v>5622293.04</v>
      </c>
      <c r="K43">
        <v>0</v>
      </c>
      <c r="L43">
        <v>5622293.04</v>
      </c>
      <c r="M43">
        <v>14036167.32</v>
      </c>
      <c r="N43">
        <v>1</v>
      </c>
      <c r="O43">
        <v>100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988</v>
      </c>
      <c r="AB43">
        <v>0</v>
      </c>
      <c r="AC43">
        <v>0</v>
      </c>
      <c r="AD43">
        <v>0</v>
      </c>
    </row>
    <row r="44" spans="1:30" x14ac:dyDescent="0.25">
      <c r="A44" t="s">
        <v>37</v>
      </c>
      <c r="B44" t="s">
        <v>69</v>
      </c>
      <c r="C44" t="s">
        <v>57</v>
      </c>
      <c r="D44" t="s">
        <v>59</v>
      </c>
      <c r="E44">
        <v>122</v>
      </c>
      <c r="F44">
        <v>67</v>
      </c>
      <c r="G44">
        <v>67</v>
      </c>
      <c r="H44">
        <v>22482</v>
      </c>
      <c r="I44">
        <v>309721.3</v>
      </c>
      <c r="J44">
        <v>310740</v>
      </c>
      <c r="K44">
        <v>305715</v>
      </c>
      <c r="L44">
        <v>19215</v>
      </c>
      <c r="M44">
        <v>295531.3</v>
      </c>
      <c r="N44">
        <v>40</v>
      </c>
      <c r="O44">
        <v>100</v>
      </c>
      <c r="P44">
        <v>98.38</v>
      </c>
      <c r="Q44">
        <v>61</v>
      </c>
      <c r="R44">
        <v>5</v>
      </c>
      <c r="S44">
        <v>0</v>
      </c>
      <c r="T44">
        <v>0</v>
      </c>
      <c r="U44">
        <v>1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15</v>
      </c>
      <c r="AC44">
        <v>14</v>
      </c>
      <c r="AD44">
        <v>12</v>
      </c>
    </row>
    <row r="45" spans="1:30" x14ac:dyDescent="0.25">
      <c r="A45" t="s">
        <v>37</v>
      </c>
      <c r="B45" t="s">
        <v>69</v>
      </c>
      <c r="C45" t="s">
        <v>57</v>
      </c>
      <c r="D45" t="s">
        <v>58</v>
      </c>
      <c r="E45">
        <v>105</v>
      </c>
      <c r="F45">
        <v>73</v>
      </c>
      <c r="G45">
        <v>73</v>
      </c>
      <c r="H45">
        <v>8139</v>
      </c>
      <c r="I45">
        <v>228924.75</v>
      </c>
      <c r="J45">
        <v>95865</v>
      </c>
      <c r="K45">
        <v>85757</v>
      </c>
      <c r="L45">
        <v>0</v>
      </c>
      <c r="M45">
        <v>239032.75</v>
      </c>
      <c r="N45">
        <v>21</v>
      </c>
      <c r="O45">
        <v>100</v>
      </c>
      <c r="P45">
        <v>89.46</v>
      </c>
      <c r="Q45">
        <v>67</v>
      </c>
      <c r="R45">
        <v>3</v>
      </c>
      <c r="S45">
        <v>0</v>
      </c>
      <c r="T45">
        <v>0</v>
      </c>
      <c r="U45">
        <v>3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24</v>
      </c>
      <c r="AC45">
        <v>16</v>
      </c>
      <c r="AD45">
        <v>10</v>
      </c>
    </row>
    <row r="46" spans="1:30" x14ac:dyDescent="0.25">
      <c r="A46" t="s">
        <v>37</v>
      </c>
      <c r="B46" t="s">
        <v>69</v>
      </c>
      <c r="C46" t="s">
        <v>57</v>
      </c>
      <c r="D46" t="s">
        <v>60</v>
      </c>
      <c r="E46">
        <v>16</v>
      </c>
      <c r="F46">
        <v>8</v>
      </c>
      <c r="G46">
        <v>8</v>
      </c>
      <c r="H46">
        <v>12070</v>
      </c>
      <c r="I46">
        <v>-146604.79999999999</v>
      </c>
      <c r="J46">
        <v>172150</v>
      </c>
      <c r="K46">
        <v>99212</v>
      </c>
      <c r="L46">
        <v>0</v>
      </c>
      <c r="M46">
        <v>-73666.8</v>
      </c>
      <c r="N46">
        <v>5</v>
      </c>
      <c r="O46">
        <v>100</v>
      </c>
      <c r="P46">
        <v>57.63</v>
      </c>
      <c r="Q46">
        <v>8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1</v>
      </c>
      <c r="AC46">
        <v>0</v>
      </c>
      <c r="AD46">
        <v>0</v>
      </c>
    </row>
    <row r="47" spans="1:30" x14ac:dyDescent="0.25">
      <c r="A47" t="s">
        <v>37</v>
      </c>
      <c r="B47" t="s">
        <v>69</v>
      </c>
      <c r="C47" t="s">
        <v>62</v>
      </c>
      <c r="D47" t="s">
        <v>64</v>
      </c>
      <c r="E47">
        <v>51</v>
      </c>
      <c r="F47">
        <v>51</v>
      </c>
      <c r="G47">
        <v>51</v>
      </c>
      <c r="H47">
        <v>6180</v>
      </c>
      <c r="I47">
        <v>4712509</v>
      </c>
      <c r="J47">
        <v>231459</v>
      </c>
      <c r="K47">
        <v>20000</v>
      </c>
      <c r="L47">
        <v>0</v>
      </c>
      <c r="M47">
        <v>4923968</v>
      </c>
      <c r="N47">
        <v>0</v>
      </c>
      <c r="O47">
        <v>100</v>
      </c>
      <c r="P47">
        <v>8.64</v>
      </c>
      <c r="Q47">
        <v>48</v>
      </c>
      <c r="R47">
        <v>0</v>
      </c>
      <c r="S47">
        <v>0</v>
      </c>
      <c r="T47">
        <v>0</v>
      </c>
      <c r="U47">
        <v>3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5</v>
      </c>
      <c r="AC47">
        <v>4</v>
      </c>
      <c r="AD47">
        <v>1</v>
      </c>
    </row>
    <row r="48" spans="1:30" x14ac:dyDescent="0.25">
      <c r="A48" t="s">
        <v>37</v>
      </c>
      <c r="B48" t="s">
        <v>69</v>
      </c>
      <c r="C48" t="s">
        <v>62</v>
      </c>
      <c r="D48" t="s">
        <v>63</v>
      </c>
      <c r="E48">
        <v>12</v>
      </c>
      <c r="F48">
        <v>10</v>
      </c>
      <c r="G48">
        <v>9</v>
      </c>
      <c r="H48">
        <v>264</v>
      </c>
      <c r="I48">
        <v>55125</v>
      </c>
      <c r="J48">
        <v>249013</v>
      </c>
      <c r="K48">
        <v>0</v>
      </c>
      <c r="L48">
        <v>0</v>
      </c>
      <c r="M48">
        <v>304138</v>
      </c>
      <c r="N48">
        <v>1</v>
      </c>
      <c r="O48">
        <v>0</v>
      </c>
      <c r="P48">
        <v>0</v>
      </c>
      <c r="Q48">
        <v>5</v>
      </c>
      <c r="R48">
        <v>0</v>
      </c>
      <c r="S48">
        <v>4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3</v>
      </c>
      <c r="AC48">
        <v>0</v>
      </c>
      <c r="AD48">
        <v>6</v>
      </c>
    </row>
    <row r="49" spans="1:30" x14ac:dyDescent="0.25">
      <c r="A49" t="s">
        <v>37</v>
      </c>
      <c r="B49" t="s">
        <v>69</v>
      </c>
      <c r="C49" t="s">
        <v>62</v>
      </c>
      <c r="D49" t="s">
        <v>65</v>
      </c>
      <c r="E49">
        <v>23</v>
      </c>
      <c r="F49">
        <v>22</v>
      </c>
      <c r="G49">
        <v>22</v>
      </c>
      <c r="H49">
        <v>8976</v>
      </c>
      <c r="I49">
        <v>702623</v>
      </c>
      <c r="J49">
        <v>93751</v>
      </c>
      <c r="K49">
        <v>278</v>
      </c>
      <c r="L49">
        <v>0</v>
      </c>
      <c r="M49">
        <v>796096</v>
      </c>
      <c r="N49">
        <v>0</v>
      </c>
      <c r="O49">
        <v>100</v>
      </c>
      <c r="P49">
        <v>0.3</v>
      </c>
      <c r="Q49">
        <v>21</v>
      </c>
      <c r="R49">
        <v>0</v>
      </c>
      <c r="S49">
        <v>0</v>
      </c>
      <c r="T49">
        <v>0</v>
      </c>
      <c r="U49">
        <v>1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4</v>
      </c>
      <c r="AC49">
        <v>2</v>
      </c>
      <c r="AD49">
        <v>2</v>
      </c>
    </row>
    <row r="50" spans="1:30" x14ac:dyDescent="0.25">
      <c r="A50" t="s">
        <v>37</v>
      </c>
      <c r="B50" t="s">
        <v>69</v>
      </c>
      <c r="C50" t="s">
        <v>62</v>
      </c>
      <c r="D50" t="s">
        <v>66</v>
      </c>
      <c r="E50">
        <v>98</v>
      </c>
      <c r="F50">
        <v>95</v>
      </c>
      <c r="G50">
        <v>95</v>
      </c>
      <c r="H50">
        <v>155922</v>
      </c>
      <c r="I50">
        <v>34217989.759999998</v>
      </c>
      <c r="J50">
        <v>1711824</v>
      </c>
      <c r="K50">
        <v>169079</v>
      </c>
      <c r="L50">
        <v>0</v>
      </c>
      <c r="M50">
        <v>35760734.759999998</v>
      </c>
      <c r="N50">
        <v>3</v>
      </c>
      <c r="O50">
        <v>100</v>
      </c>
      <c r="P50">
        <v>9.8800000000000008</v>
      </c>
      <c r="Q50">
        <v>78</v>
      </c>
      <c r="R50">
        <v>2</v>
      </c>
      <c r="S50">
        <v>11</v>
      </c>
      <c r="T50">
        <v>0</v>
      </c>
      <c r="U50">
        <v>1</v>
      </c>
      <c r="V50">
        <v>0</v>
      </c>
      <c r="W50">
        <v>0</v>
      </c>
      <c r="X50">
        <v>0</v>
      </c>
      <c r="Y50">
        <v>3</v>
      </c>
      <c r="Z50">
        <v>0</v>
      </c>
      <c r="AA50">
        <v>0</v>
      </c>
      <c r="AB50">
        <v>19</v>
      </c>
      <c r="AC50">
        <v>13</v>
      </c>
      <c r="AD50">
        <v>26</v>
      </c>
    </row>
    <row r="51" spans="1:30" x14ac:dyDescent="0.25">
      <c r="A51" t="s">
        <v>37</v>
      </c>
      <c r="B51" t="s">
        <v>69</v>
      </c>
      <c r="C51" t="s">
        <v>67</v>
      </c>
      <c r="D51" t="s">
        <v>68</v>
      </c>
      <c r="E51">
        <v>268</v>
      </c>
      <c r="F51">
        <v>46</v>
      </c>
      <c r="G51">
        <v>42</v>
      </c>
      <c r="H51">
        <v>3146</v>
      </c>
      <c r="I51">
        <v>-229368.03</v>
      </c>
      <c r="J51">
        <v>48933</v>
      </c>
      <c r="K51">
        <v>32824</v>
      </c>
      <c r="L51">
        <v>6993</v>
      </c>
      <c r="M51">
        <v>-220252.03</v>
      </c>
      <c r="N51">
        <v>156</v>
      </c>
      <c r="O51">
        <v>0</v>
      </c>
      <c r="P51">
        <v>67.08</v>
      </c>
      <c r="Q51">
        <v>40</v>
      </c>
      <c r="R51">
        <v>0</v>
      </c>
      <c r="S51">
        <v>0</v>
      </c>
      <c r="T51">
        <v>2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24</v>
      </c>
    </row>
    <row r="52" spans="1:30" x14ac:dyDescent="0.25">
      <c r="A52" s="3"/>
      <c r="B52" s="3"/>
      <c r="C52" s="3" t="s">
        <v>72</v>
      </c>
      <c r="D52" s="4"/>
      <c r="E52" s="4">
        <v>1</v>
      </c>
      <c r="F52" s="4">
        <v>0</v>
      </c>
      <c r="G52" s="4">
        <v>0</v>
      </c>
      <c r="H52" s="4">
        <v>0</v>
      </c>
      <c r="I52" s="4">
        <v>-1840</v>
      </c>
      <c r="J52" s="4">
        <v>0</v>
      </c>
      <c r="K52" s="4">
        <v>0</v>
      </c>
      <c r="L52" s="4">
        <v>0</v>
      </c>
      <c r="M52" s="4">
        <v>-1840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/>
    </row>
    <row r="53" spans="1:30" x14ac:dyDescent="0.25">
      <c r="A53" s="3"/>
      <c r="B53" s="3"/>
      <c r="C53" s="3" t="s">
        <v>73</v>
      </c>
      <c r="D53" s="4"/>
      <c r="E53" s="4">
        <v>5370</v>
      </c>
      <c r="F53" s="4">
        <v>4815</v>
      </c>
      <c r="G53" s="4">
        <v>4815</v>
      </c>
      <c r="H53" s="4">
        <v>133929</v>
      </c>
      <c r="I53" s="4">
        <v>35439414.289999999</v>
      </c>
      <c r="J53" s="4">
        <v>1504158.19</v>
      </c>
      <c r="K53" s="4">
        <v>266335</v>
      </c>
      <c r="L53" s="4">
        <v>1254094.57</v>
      </c>
      <c r="M53" s="4">
        <v>35423142.909999996</v>
      </c>
      <c r="N53" s="4">
        <v>412</v>
      </c>
      <c r="O53" s="4">
        <v>100</v>
      </c>
      <c r="P53" s="4">
        <v>17.71</v>
      </c>
      <c r="Q53" s="4">
        <v>4339</v>
      </c>
      <c r="R53" s="4">
        <v>84</v>
      </c>
      <c r="S53" s="4">
        <v>1</v>
      </c>
      <c r="T53" s="4">
        <v>3</v>
      </c>
      <c r="U53" s="4">
        <v>101</v>
      </c>
      <c r="V53" s="4">
        <v>0</v>
      </c>
      <c r="W53" s="4">
        <v>1</v>
      </c>
      <c r="X53" s="4">
        <v>249</v>
      </c>
      <c r="Y53" s="4">
        <v>4</v>
      </c>
      <c r="Z53" s="4">
        <v>0</v>
      </c>
      <c r="AA53" s="4">
        <v>33</v>
      </c>
      <c r="AB53" s="4">
        <v>404</v>
      </c>
      <c r="AC53" s="4">
        <v>918</v>
      </c>
      <c r="AD53" s="4">
        <v>226</v>
      </c>
    </row>
    <row r="54" spans="1:30" x14ac:dyDescent="0.25">
      <c r="A54" s="3"/>
      <c r="B54" s="3"/>
      <c r="C54" s="3" t="s">
        <v>74</v>
      </c>
      <c r="D54" s="4"/>
      <c r="E54" s="4">
        <v>13826</v>
      </c>
      <c r="F54" s="4">
        <v>12273</v>
      </c>
      <c r="G54" s="4">
        <v>12243</v>
      </c>
      <c r="H54" s="4">
        <v>462756</v>
      </c>
      <c r="I54" s="4">
        <v>10304865.619999999</v>
      </c>
      <c r="J54" s="4">
        <v>4609890.2</v>
      </c>
      <c r="K54" s="4">
        <v>2040086</v>
      </c>
      <c r="L54" s="4">
        <v>3401118.2</v>
      </c>
      <c r="M54" s="4">
        <v>9473551.6199999992</v>
      </c>
      <c r="N54" s="4">
        <v>1221</v>
      </c>
      <c r="O54" s="4">
        <v>0</v>
      </c>
      <c r="P54" s="4">
        <v>44.25</v>
      </c>
      <c r="Q54" s="4">
        <v>11820</v>
      </c>
      <c r="R54" s="4">
        <v>117</v>
      </c>
      <c r="S54" s="4">
        <v>1</v>
      </c>
      <c r="T54" s="4">
        <v>9</v>
      </c>
      <c r="U54" s="4">
        <v>253</v>
      </c>
      <c r="V54" s="4">
        <v>0</v>
      </c>
      <c r="W54" s="4">
        <v>1</v>
      </c>
      <c r="X54" s="4">
        <v>31</v>
      </c>
      <c r="Y54" s="4">
        <v>9</v>
      </c>
      <c r="Z54" s="4">
        <v>2</v>
      </c>
      <c r="AA54" s="4">
        <v>0</v>
      </c>
      <c r="AB54" s="4">
        <v>1566</v>
      </c>
      <c r="AC54" s="4">
        <v>2654</v>
      </c>
      <c r="AD54" s="4">
        <v>632</v>
      </c>
    </row>
    <row r="55" spans="1:30" x14ac:dyDescent="0.25">
      <c r="A55" s="3"/>
      <c r="B55" s="3"/>
      <c r="C55" s="3" t="s">
        <v>75</v>
      </c>
      <c r="D55" s="4"/>
      <c r="E55" s="4">
        <v>1543</v>
      </c>
      <c r="F55" s="4">
        <v>1275</v>
      </c>
      <c r="G55" s="4">
        <v>1272</v>
      </c>
      <c r="H55" s="4">
        <v>107313</v>
      </c>
      <c r="I55" s="4">
        <v>1010090.97</v>
      </c>
      <c r="J55" s="4">
        <v>1483871.1</v>
      </c>
      <c r="K55" s="4">
        <v>1412040</v>
      </c>
      <c r="L55" s="4">
        <v>570.1</v>
      </c>
      <c r="M55" s="4">
        <v>1081351.97</v>
      </c>
      <c r="N55" s="4">
        <v>225</v>
      </c>
      <c r="O55" s="4">
        <v>0</v>
      </c>
      <c r="P55" s="4">
        <v>95.16</v>
      </c>
      <c r="Q55" s="4">
        <v>1223</v>
      </c>
      <c r="R55" s="4">
        <v>34</v>
      </c>
      <c r="S55" s="4">
        <v>0</v>
      </c>
      <c r="T55" s="4">
        <v>0</v>
      </c>
      <c r="U55" s="4">
        <v>13</v>
      </c>
      <c r="V55" s="4">
        <v>0</v>
      </c>
      <c r="W55" s="4">
        <v>0</v>
      </c>
      <c r="X55" s="4">
        <v>2</v>
      </c>
      <c r="Y55" s="4">
        <v>0</v>
      </c>
      <c r="Z55" s="4">
        <v>0</v>
      </c>
      <c r="AA55" s="4">
        <v>0</v>
      </c>
      <c r="AB55" s="4">
        <v>378</v>
      </c>
      <c r="AC55" s="4">
        <v>178</v>
      </c>
      <c r="AD55" s="4">
        <v>240</v>
      </c>
    </row>
    <row r="56" spans="1:30" x14ac:dyDescent="0.25">
      <c r="A56" s="3"/>
      <c r="B56" s="3"/>
      <c r="C56" s="3" t="s">
        <v>76</v>
      </c>
      <c r="D56" s="4"/>
      <c r="E56" s="4">
        <v>4078</v>
      </c>
      <c r="F56" s="4">
        <v>4063</v>
      </c>
      <c r="G56" s="4">
        <v>4062</v>
      </c>
      <c r="H56" s="4">
        <v>2895636</v>
      </c>
      <c r="I56" s="4">
        <v>62065515.049999997</v>
      </c>
      <c r="J56" s="4">
        <v>23079600.739999998</v>
      </c>
      <c r="K56" s="4">
        <v>10012</v>
      </c>
      <c r="L56" s="4">
        <v>23063920.739999998</v>
      </c>
      <c r="M56" s="4">
        <v>62071183.049999997</v>
      </c>
      <c r="N56" s="4">
        <v>14</v>
      </c>
      <c r="O56" s="4">
        <v>0</v>
      </c>
      <c r="P56" s="4">
        <v>0.04</v>
      </c>
      <c r="Q56" s="4">
        <v>7</v>
      </c>
      <c r="R56" s="4">
        <v>0</v>
      </c>
      <c r="S56" s="4">
        <v>0</v>
      </c>
      <c r="T56" s="4">
        <v>0</v>
      </c>
      <c r="U56" s="4">
        <v>2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4053</v>
      </c>
      <c r="AB56" s="4">
        <v>0</v>
      </c>
      <c r="AC56" s="4">
        <v>2</v>
      </c>
      <c r="AD56" s="4">
        <v>0</v>
      </c>
    </row>
    <row r="57" spans="1:30" x14ac:dyDescent="0.25">
      <c r="A57" s="3"/>
      <c r="B57" s="3"/>
      <c r="C57" s="3" t="s">
        <v>77</v>
      </c>
      <c r="D57" s="4"/>
      <c r="E57" s="4">
        <v>573</v>
      </c>
      <c r="F57" s="4">
        <v>378</v>
      </c>
      <c r="G57" s="4">
        <v>377</v>
      </c>
      <c r="H57" s="4">
        <v>110778</v>
      </c>
      <c r="I57" s="4">
        <v>-371215.98</v>
      </c>
      <c r="J57" s="4">
        <v>1415533.25</v>
      </c>
      <c r="K57" s="4">
        <v>1191811</v>
      </c>
      <c r="L57" s="4">
        <v>112225.25</v>
      </c>
      <c r="M57" s="4">
        <v>-259718.98</v>
      </c>
      <c r="N57" s="4">
        <v>145</v>
      </c>
      <c r="O57" s="4">
        <v>0</v>
      </c>
      <c r="P57" s="4">
        <v>84.2</v>
      </c>
      <c r="Q57" s="4">
        <v>357</v>
      </c>
      <c r="R57" s="4">
        <v>15</v>
      </c>
      <c r="S57" s="4">
        <v>0</v>
      </c>
      <c r="T57" s="4">
        <v>0</v>
      </c>
      <c r="U57" s="4">
        <v>4</v>
      </c>
      <c r="V57" s="4">
        <v>0</v>
      </c>
      <c r="W57" s="4">
        <v>0</v>
      </c>
      <c r="X57" s="4">
        <v>0</v>
      </c>
      <c r="Y57" s="4">
        <v>1</v>
      </c>
      <c r="Z57" s="4">
        <v>0</v>
      </c>
      <c r="AA57" s="4">
        <v>0</v>
      </c>
      <c r="AB57" s="4">
        <v>102</v>
      </c>
      <c r="AC57" s="4">
        <v>80</v>
      </c>
      <c r="AD57" s="4">
        <v>56</v>
      </c>
    </row>
    <row r="58" spans="1:30" x14ac:dyDescent="0.25">
      <c r="A58" s="3"/>
      <c r="B58" s="3"/>
      <c r="C58" s="3" t="s">
        <v>78</v>
      </c>
      <c r="D58" s="4"/>
      <c r="E58" s="4">
        <v>305</v>
      </c>
      <c r="F58" s="4">
        <v>286</v>
      </c>
      <c r="G58" s="4">
        <v>285</v>
      </c>
      <c r="H58" s="4">
        <v>313189</v>
      </c>
      <c r="I58" s="4">
        <v>58940986.560000002</v>
      </c>
      <c r="J58" s="4">
        <v>3967928</v>
      </c>
      <c r="K58" s="4">
        <v>283943</v>
      </c>
      <c r="L58" s="4">
        <v>0</v>
      </c>
      <c r="M58" s="4">
        <v>62624971.560000002</v>
      </c>
      <c r="N58" s="4">
        <v>14</v>
      </c>
      <c r="O58" s="4">
        <v>0</v>
      </c>
      <c r="P58" s="4">
        <v>7.16</v>
      </c>
      <c r="Q58" s="4">
        <v>258</v>
      </c>
      <c r="R58" s="4">
        <v>2</v>
      </c>
      <c r="S58" s="4">
        <v>15</v>
      </c>
      <c r="T58" s="4">
        <v>0</v>
      </c>
      <c r="U58" s="4">
        <v>6</v>
      </c>
      <c r="V58" s="4">
        <v>0</v>
      </c>
      <c r="W58" s="4">
        <v>0</v>
      </c>
      <c r="X58" s="4">
        <v>1</v>
      </c>
      <c r="Y58" s="4">
        <v>3</v>
      </c>
      <c r="Z58" s="4">
        <v>0</v>
      </c>
      <c r="AA58" s="4">
        <v>0</v>
      </c>
      <c r="AB58" s="4">
        <v>52</v>
      </c>
      <c r="AC58" s="4">
        <v>42</v>
      </c>
      <c r="AD58" s="4">
        <v>52</v>
      </c>
    </row>
    <row r="59" spans="1:30" x14ac:dyDescent="0.25">
      <c r="A59" s="3"/>
      <c r="B59" s="3"/>
      <c r="C59" s="3" t="s">
        <v>79</v>
      </c>
      <c r="D59" s="4"/>
      <c r="E59" s="4">
        <v>345</v>
      </c>
      <c r="F59" s="4">
        <v>70</v>
      </c>
      <c r="G59" s="4">
        <v>66</v>
      </c>
      <c r="H59" s="4">
        <v>4077</v>
      </c>
      <c r="I59" s="4">
        <v>-357636.38</v>
      </c>
      <c r="J59" s="4">
        <v>62741</v>
      </c>
      <c r="K59" s="4">
        <v>64750</v>
      </c>
      <c r="L59" s="4">
        <v>6993</v>
      </c>
      <c r="M59" s="4">
        <v>-366638.38</v>
      </c>
      <c r="N59" s="4">
        <v>201</v>
      </c>
      <c r="O59" s="4">
        <v>0</v>
      </c>
      <c r="P59" s="4">
        <v>103.2</v>
      </c>
      <c r="Q59" s="4">
        <v>64</v>
      </c>
      <c r="R59" s="4">
        <v>0</v>
      </c>
      <c r="S59" s="4">
        <v>0</v>
      </c>
      <c r="T59" s="4">
        <v>2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3</v>
      </c>
      <c r="AC59" s="4">
        <v>0</v>
      </c>
      <c r="AD59" s="4">
        <v>32</v>
      </c>
    </row>
  </sheetData>
  <mergeCells count="11">
    <mergeCell ref="A1"/>
    <mergeCell ref="B1:C1"/>
    <mergeCell ref="D1"/>
    <mergeCell ref="E1:F1"/>
    <mergeCell ref="A2:L2"/>
    <mergeCell ref="A3:L3"/>
    <mergeCell ref="A4:L4"/>
    <mergeCell ref="EA4"/>
    <mergeCell ref="EB4"/>
    <mergeCell ref="EA5"/>
    <mergeCell ref="EB5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9"/>
  <sheetViews>
    <sheetView tabSelected="1" workbookViewId="0">
      <selection activeCell="M42" sqref="M42"/>
    </sheetView>
  </sheetViews>
  <sheetFormatPr defaultRowHeight="15" x14ac:dyDescent="0.25"/>
  <cols>
    <col min="12" max="12" width="12.140625" customWidth="1"/>
    <col min="16" max="16" width="13" customWidth="1"/>
  </cols>
  <sheetData>
    <row r="1" spans="1:130" x14ac:dyDescent="0.25">
      <c r="A1" s="17" t="s">
        <v>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DY1" t="s">
        <v>4</v>
      </c>
      <c r="DZ1" t="s">
        <v>5</v>
      </c>
    </row>
    <row r="2" spans="1:130" s="5" customFormat="1" x14ac:dyDescent="0.25">
      <c r="A2" s="9" t="s">
        <v>8</v>
      </c>
      <c r="B2" s="9" t="s">
        <v>9</v>
      </c>
      <c r="C2" s="9" t="s">
        <v>11</v>
      </c>
      <c r="D2" s="9" t="s">
        <v>12</v>
      </c>
      <c r="E2" s="9" t="s">
        <v>13</v>
      </c>
      <c r="F2" s="9" t="s">
        <v>14</v>
      </c>
      <c r="G2" s="9" t="s">
        <v>15</v>
      </c>
      <c r="H2" s="9" t="s">
        <v>16</v>
      </c>
      <c r="I2" s="9" t="s">
        <v>17</v>
      </c>
      <c r="J2" s="9" t="s">
        <v>18</v>
      </c>
      <c r="K2" s="9" t="s">
        <v>86</v>
      </c>
      <c r="L2" s="9" t="s">
        <v>19</v>
      </c>
      <c r="M2" s="9" t="s">
        <v>20</v>
      </c>
      <c r="N2" s="9" t="s">
        <v>22</v>
      </c>
      <c r="O2" s="9" t="s">
        <v>87</v>
      </c>
      <c r="P2" s="9" t="s">
        <v>88</v>
      </c>
      <c r="Q2" s="9" t="s">
        <v>23</v>
      </c>
      <c r="R2" s="9" t="s">
        <v>24</v>
      </c>
      <c r="S2" s="9" t="s">
        <v>25</v>
      </c>
      <c r="T2" s="9" t="s">
        <v>26</v>
      </c>
      <c r="U2" s="9" t="s">
        <v>27</v>
      </c>
      <c r="V2" s="9" t="s">
        <v>28</v>
      </c>
      <c r="W2" s="9" t="s">
        <v>29</v>
      </c>
      <c r="X2" s="9" t="s">
        <v>30</v>
      </c>
      <c r="Y2" s="9" t="s">
        <v>31</v>
      </c>
      <c r="Z2" s="9" t="s">
        <v>32</v>
      </c>
      <c r="AA2" s="9" t="s">
        <v>33</v>
      </c>
      <c r="AB2" s="9" t="s">
        <v>34</v>
      </c>
      <c r="AC2" s="9" t="s">
        <v>35</v>
      </c>
      <c r="AD2" s="9" t="s">
        <v>36</v>
      </c>
    </row>
    <row r="3" spans="1:130" x14ac:dyDescent="0.25">
      <c r="A3" s="6" t="s">
        <v>38</v>
      </c>
      <c r="B3" s="6" t="s">
        <v>80</v>
      </c>
      <c r="C3" s="6">
        <v>2022</v>
      </c>
      <c r="D3" s="6">
        <v>1915</v>
      </c>
      <c r="E3" s="6">
        <v>1915</v>
      </c>
      <c r="F3" s="6">
        <v>41477</v>
      </c>
      <c r="G3" s="6">
        <v>8626480.5999999996</v>
      </c>
      <c r="H3" s="6">
        <v>470591.72</v>
      </c>
      <c r="I3" s="6">
        <v>37894</v>
      </c>
      <c r="J3" s="6">
        <v>421818.1</v>
      </c>
      <c r="K3" s="6">
        <v>459712.1</v>
      </c>
      <c r="L3" s="6">
        <v>8637360.2199999988</v>
      </c>
      <c r="M3" s="6">
        <v>67</v>
      </c>
      <c r="N3" s="7">
        <f>K3/H3*100</f>
        <v>97.688097869635271</v>
      </c>
      <c r="O3" s="7">
        <f>L3/H3</f>
        <v>18.354254554245024</v>
      </c>
      <c r="P3" s="8">
        <f>H3-K3</f>
        <v>10879.619999999995</v>
      </c>
      <c r="Q3" s="6">
        <v>1731</v>
      </c>
      <c r="R3" s="6">
        <v>28</v>
      </c>
      <c r="S3" s="6">
        <v>0</v>
      </c>
      <c r="T3" s="6">
        <v>0</v>
      </c>
      <c r="U3" s="6">
        <v>5</v>
      </c>
      <c r="V3" s="6">
        <v>0</v>
      </c>
      <c r="W3" s="6">
        <v>0</v>
      </c>
      <c r="X3" s="6">
        <v>119</v>
      </c>
      <c r="Y3" s="6">
        <v>0</v>
      </c>
      <c r="Z3" s="6">
        <v>0</v>
      </c>
      <c r="AA3" s="6">
        <v>32</v>
      </c>
      <c r="AB3" s="6">
        <v>170</v>
      </c>
      <c r="AC3" s="6">
        <v>261</v>
      </c>
      <c r="AD3" s="6">
        <v>89</v>
      </c>
    </row>
    <row r="4" spans="1:130" x14ac:dyDescent="0.25">
      <c r="A4" s="6" t="s">
        <v>38</v>
      </c>
      <c r="B4" s="6" t="s">
        <v>81</v>
      </c>
      <c r="C4" s="6">
        <v>329</v>
      </c>
      <c r="D4" s="6">
        <v>329</v>
      </c>
      <c r="E4" s="6">
        <v>329</v>
      </c>
      <c r="F4" s="6">
        <v>17395</v>
      </c>
      <c r="G4" s="6">
        <v>2281341.91</v>
      </c>
      <c r="H4" s="6">
        <v>166345.59</v>
      </c>
      <c r="I4" s="6">
        <v>33536</v>
      </c>
      <c r="J4" s="6">
        <v>142193.59</v>
      </c>
      <c r="K4" s="6">
        <v>175729.59</v>
      </c>
      <c r="L4" s="6">
        <v>2271957.91</v>
      </c>
      <c r="M4" s="6">
        <v>0</v>
      </c>
      <c r="N4" s="7">
        <f t="shared" ref="N4:N26" si="0">K4/H4*100</f>
        <v>105.64126767652813</v>
      </c>
      <c r="O4" s="7">
        <f t="shared" ref="O4:O26" si="1">L4/H4</f>
        <v>13.658059164658349</v>
      </c>
      <c r="P4" s="8">
        <f t="shared" ref="P4:P26" si="2">H4-K4</f>
        <v>-9384</v>
      </c>
      <c r="Q4" s="6">
        <v>326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3</v>
      </c>
      <c r="Y4" s="6">
        <v>0</v>
      </c>
      <c r="Z4" s="6">
        <v>0</v>
      </c>
      <c r="AA4" s="6">
        <v>0</v>
      </c>
      <c r="AB4" s="6">
        <v>0</v>
      </c>
      <c r="AC4" s="6">
        <v>130</v>
      </c>
      <c r="AD4" s="6">
        <v>0</v>
      </c>
    </row>
    <row r="5" spans="1:130" x14ac:dyDescent="0.25">
      <c r="A5" s="6" t="s">
        <v>38</v>
      </c>
      <c r="B5" s="6" t="s">
        <v>45</v>
      </c>
      <c r="C5" s="6">
        <v>5095</v>
      </c>
      <c r="D5" s="6">
        <v>4591</v>
      </c>
      <c r="E5" s="6">
        <v>4588</v>
      </c>
      <c r="F5" s="6">
        <v>155620</v>
      </c>
      <c r="G5" s="6">
        <v>3607806.12</v>
      </c>
      <c r="H5" s="6">
        <v>1620543.19</v>
      </c>
      <c r="I5" s="6">
        <v>613136</v>
      </c>
      <c r="J5" s="6">
        <v>1202069.19</v>
      </c>
      <c r="K5" s="6">
        <v>1815205.19</v>
      </c>
      <c r="L5" s="6">
        <v>3413144.12</v>
      </c>
      <c r="M5" s="6">
        <v>384</v>
      </c>
      <c r="N5" s="7">
        <f t="shared" si="0"/>
        <v>112.01214513758192</v>
      </c>
      <c r="O5" s="7">
        <f t="shared" si="1"/>
        <v>2.1061728814521756</v>
      </c>
      <c r="P5" s="8">
        <f t="shared" si="2"/>
        <v>-194662</v>
      </c>
      <c r="Q5" s="6">
        <v>4523</v>
      </c>
      <c r="R5" s="6">
        <v>33</v>
      </c>
      <c r="S5" s="6">
        <v>1</v>
      </c>
      <c r="T5" s="6">
        <v>3</v>
      </c>
      <c r="U5" s="6">
        <v>13</v>
      </c>
      <c r="V5" s="6">
        <v>0</v>
      </c>
      <c r="W5" s="6">
        <v>1</v>
      </c>
      <c r="X5" s="6">
        <v>12</v>
      </c>
      <c r="Y5" s="6">
        <v>1</v>
      </c>
      <c r="Z5" s="6">
        <v>1</v>
      </c>
      <c r="AA5" s="6">
        <v>0</v>
      </c>
      <c r="AB5" s="6">
        <v>597</v>
      </c>
      <c r="AC5" s="6">
        <v>1010</v>
      </c>
      <c r="AD5" s="6">
        <v>214</v>
      </c>
    </row>
    <row r="6" spans="1:130" x14ac:dyDescent="0.25">
      <c r="A6" s="6" t="s">
        <v>38</v>
      </c>
      <c r="B6" s="6" t="s">
        <v>50</v>
      </c>
      <c r="C6" s="6">
        <v>591</v>
      </c>
      <c r="D6" s="6">
        <v>496</v>
      </c>
      <c r="E6" s="6">
        <v>493</v>
      </c>
      <c r="F6" s="6">
        <v>43648</v>
      </c>
      <c r="G6" s="6">
        <v>341937.07</v>
      </c>
      <c r="H6" s="6">
        <v>591469</v>
      </c>
      <c r="I6" s="6">
        <v>547607</v>
      </c>
      <c r="J6" s="6">
        <v>0</v>
      </c>
      <c r="K6" s="6">
        <v>547607</v>
      </c>
      <c r="L6" s="6">
        <v>385799.07</v>
      </c>
      <c r="M6" s="6">
        <v>77</v>
      </c>
      <c r="N6" s="7">
        <f t="shared" si="0"/>
        <v>92.584226730395002</v>
      </c>
      <c r="O6" s="7">
        <f t="shared" si="1"/>
        <v>0.65227268039406971</v>
      </c>
      <c r="P6" s="8">
        <f t="shared" si="2"/>
        <v>43862</v>
      </c>
      <c r="Q6" s="6">
        <v>481</v>
      </c>
      <c r="R6" s="6">
        <v>9</v>
      </c>
      <c r="S6" s="6">
        <v>0</v>
      </c>
      <c r="T6" s="6">
        <v>0</v>
      </c>
      <c r="U6" s="6">
        <v>2</v>
      </c>
      <c r="V6" s="6">
        <v>0</v>
      </c>
      <c r="W6" s="6">
        <v>0</v>
      </c>
      <c r="X6" s="6">
        <v>1</v>
      </c>
      <c r="Y6" s="6">
        <v>0</v>
      </c>
      <c r="Z6" s="6">
        <v>0</v>
      </c>
      <c r="AA6" s="6">
        <v>0</v>
      </c>
      <c r="AB6" s="6">
        <v>136</v>
      </c>
      <c r="AC6" s="6">
        <v>75</v>
      </c>
      <c r="AD6" s="6">
        <v>90</v>
      </c>
    </row>
    <row r="7" spans="1:130" x14ac:dyDescent="0.25">
      <c r="A7" s="6" t="s">
        <v>38</v>
      </c>
      <c r="B7" s="6" t="s">
        <v>82</v>
      </c>
      <c r="C7" s="6">
        <v>2528</v>
      </c>
      <c r="D7" s="6">
        <v>2519</v>
      </c>
      <c r="E7" s="6">
        <v>2519</v>
      </c>
      <c r="F7" s="6">
        <v>1798566</v>
      </c>
      <c r="G7" s="6">
        <v>43545679.200000003</v>
      </c>
      <c r="H7" s="6">
        <v>14334571.020000001</v>
      </c>
      <c r="I7" s="6">
        <v>0</v>
      </c>
      <c r="J7" s="6">
        <v>14334571.020000001</v>
      </c>
      <c r="K7" s="6">
        <v>14334571.020000001</v>
      </c>
      <c r="L7" s="6">
        <v>43545679.200000003</v>
      </c>
      <c r="M7" s="6">
        <v>9</v>
      </c>
      <c r="N7" s="7">
        <f t="shared" si="0"/>
        <v>100</v>
      </c>
      <c r="O7" s="7">
        <f t="shared" si="1"/>
        <v>3.0378083264050129</v>
      </c>
      <c r="P7" s="8">
        <f t="shared" si="2"/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2519</v>
      </c>
      <c r="AB7" s="6">
        <v>0</v>
      </c>
      <c r="AC7" s="6">
        <v>0</v>
      </c>
      <c r="AD7" s="6">
        <v>0</v>
      </c>
    </row>
    <row r="8" spans="1:130" x14ac:dyDescent="0.25">
      <c r="A8" s="6" t="s">
        <v>38</v>
      </c>
      <c r="B8" s="6" t="s">
        <v>83</v>
      </c>
      <c r="C8" s="6">
        <v>3</v>
      </c>
      <c r="D8" s="6">
        <v>1</v>
      </c>
      <c r="E8" s="6">
        <v>1</v>
      </c>
      <c r="F8" s="6">
        <v>44</v>
      </c>
      <c r="G8" s="6">
        <v>82829.899999999994</v>
      </c>
      <c r="H8" s="6">
        <v>385</v>
      </c>
      <c r="I8" s="6">
        <v>0</v>
      </c>
      <c r="J8" s="6">
        <v>0</v>
      </c>
      <c r="K8" s="6">
        <v>0</v>
      </c>
      <c r="L8" s="6">
        <v>83214.899999999994</v>
      </c>
      <c r="M8" s="6">
        <v>2</v>
      </c>
      <c r="N8" s="7">
        <f t="shared" si="0"/>
        <v>0</v>
      </c>
      <c r="O8" s="7">
        <f t="shared" si="1"/>
        <v>216.14259740259737</v>
      </c>
      <c r="P8" s="8">
        <f t="shared" si="2"/>
        <v>385</v>
      </c>
      <c r="Q8" s="6">
        <v>1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</row>
    <row r="9" spans="1:130" x14ac:dyDescent="0.25">
      <c r="A9" s="6" t="s">
        <v>38</v>
      </c>
      <c r="B9" s="6" t="s">
        <v>57</v>
      </c>
      <c r="C9" s="6">
        <v>330</v>
      </c>
      <c r="D9" s="6">
        <v>230</v>
      </c>
      <c r="E9" s="6">
        <v>229</v>
      </c>
      <c r="F9" s="6">
        <v>68087</v>
      </c>
      <c r="G9" s="6">
        <v>-763257.23</v>
      </c>
      <c r="H9" s="6">
        <v>836778.25</v>
      </c>
      <c r="I9" s="6">
        <v>701127</v>
      </c>
      <c r="J9" s="6">
        <v>93010.25</v>
      </c>
      <c r="K9" s="6">
        <v>794137.25</v>
      </c>
      <c r="L9" s="6">
        <v>-720616.23</v>
      </c>
      <c r="M9" s="6">
        <v>79</v>
      </c>
      <c r="N9" s="7">
        <f t="shared" si="0"/>
        <v>94.904145751876328</v>
      </c>
      <c r="O9" s="7">
        <f t="shared" si="1"/>
        <v>-0.86117944628699417</v>
      </c>
      <c r="P9" s="8">
        <f t="shared" si="2"/>
        <v>42641</v>
      </c>
      <c r="Q9" s="6">
        <v>221</v>
      </c>
      <c r="R9" s="6">
        <v>7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1</v>
      </c>
      <c r="Z9" s="6">
        <v>0</v>
      </c>
      <c r="AA9" s="6">
        <v>0</v>
      </c>
      <c r="AB9" s="6">
        <v>62</v>
      </c>
      <c r="AC9" s="6">
        <v>50</v>
      </c>
      <c r="AD9" s="6">
        <v>34</v>
      </c>
    </row>
    <row r="10" spans="1:130" x14ac:dyDescent="0.25">
      <c r="A10" s="6" t="s">
        <v>38</v>
      </c>
      <c r="B10" s="6" t="s">
        <v>84</v>
      </c>
      <c r="C10" s="6">
        <v>37</v>
      </c>
      <c r="D10" s="6">
        <v>36</v>
      </c>
      <c r="E10" s="6">
        <v>36</v>
      </c>
      <c r="F10" s="6">
        <v>9057</v>
      </c>
      <c r="G10" s="6">
        <v>645200</v>
      </c>
      <c r="H10" s="6">
        <v>212296</v>
      </c>
      <c r="I10" s="6">
        <v>1109</v>
      </c>
      <c r="J10" s="6">
        <v>0</v>
      </c>
      <c r="K10" s="6">
        <v>1109</v>
      </c>
      <c r="L10" s="6">
        <v>856387</v>
      </c>
      <c r="M10" s="6">
        <v>1</v>
      </c>
      <c r="N10" s="7">
        <f t="shared" si="0"/>
        <v>0.52238384142894823</v>
      </c>
      <c r="O10" s="7">
        <f t="shared" si="1"/>
        <v>4.0339290424690057</v>
      </c>
      <c r="P10" s="8">
        <f t="shared" si="2"/>
        <v>211187</v>
      </c>
      <c r="Q10" s="6">
        <v>35</v>
      </c>
      <c r="R10" s="6">
        <v>0</v>
      </c>
      <c r="S10" s="6">
        <v>0</v>
      </c>
      <c r="T10" s="6">
        <v>0</v>
      </c>
      <c r="U10" s="6">
        <v>1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1</v>
      </c>
      <c r="AC10" s="6">
        <v>5</v>
      </c>
      <c r="AD10" s="6">
        <v>1</v>
      </c>
    </row>
    <row r="11" spans="1:130" x14ac:dyDescent="0.25">
      <c r="A11" s="6" t="s">
        <v>38</v>
      </c>
      <c r="B11" s="6" t="s">
        <v>85</v>
      </c>
      <c r="C11" s="6">
        <v>84</v>
      </c>
      <c r="D11" s="6">
        <v>72</v>
      </c>
      <c r="E11" s="6">
        <v>72</v>
      </c>
      <c r="F11" s="6">
        <v>132790</v>
      </c>
      <c r="G11" s="6">
        <v>18607539.800000001</v>
      </c>
      <c r="H11" s="6">
        <v>1469585</v>
      </c>
      <c r="I11" s="6">
        <v>93477</v>
      </c>
      <c r="J11" s="6">
        <v>0</v>
      </c>
      <c r="K11" s="6">
        <v>93477</v>
      </c>
      <c r="L11" s="6">
        <v>19983647.800000001</v>
      </c>
      <c r="M11" s="6">
        <v>9</v>
      </c>
      <c r="N11" s="7">
        <f t="shared" si="0"/>
        <v>6.3607753209239339</v>
      </c>
      <c r="O11" s="7">
        <f t="shared" si="1"/>
        <v>13.598157166819204</v>
      </c>
      <c r="P11" s="8">
        <f t="shared" si="2"/>
        <v>1376108</v>
      </c>
      <c r="Q11" s="6">
        <v>71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1</v>
      </c>
      <c r="Y11" s="6">
        <v>0</v>
      </c>
      <c r="Z11" s="6">
        <v>0</v>
      </c>
      <c r="AA11" s="6">
        <v>0</v>
      </c>
      <c r="AB11" s="6">
        <v>20</v>
      </c>
      <c r="AC11" s="6">
        <v>18</v>
      </c>
      <c r="AD11" s="6">
        <v>16</v>
      </c>
    </row>
    <row r="12" spans="1:130" x14ac:dyDescent="0.25">
      <c r="A12" s="6" t="s">
        <v>38</v>
      </c>
      <c r="B12" s="6" t="s">
        <v>67</v>
      </c>
      <c r="C12" s="6">
        <v>77</v>
      </c>
      <c r="D12" s="6">
        <v>24</v>
      </c>
      <c r="E12" s="6">
        <v>24</v>
      </c>
      <c r="F12" s="6">
        <v>931</v>
      </c>
      <c r="G12" s="6">
        <v>-128268.35</v>
      </c>
      <c r="H12" s="6">
        <v>13808</v>
      </c>
      <c r="I12" s="6">
        <v>31926</v>
      </c>
      <c r="J12" s="6">
        <v>0</v>
      </c>
      <c r="K12" s="6">
        <v>31926</v>
      </c>
      <c r="L12" s="6">
        <v>-146386.35</v>
      </c>
      <c r="M12" s="6">
        <v>45</v>
      </c>
      <c r="N12" s="7">
        <f t="shared" si="0"/>
        <v>231.2137891077636</v>
      </c>
      <c r="O12" s="7">
        <f t="shared" si="1"/>
        <v>-10.601560689455388</v>
      </c>
      <c r="P12" s="8">
        <f t="shared" si="2"/>
        <v>-18118</v>
      </c>
      <c r="Q12" s="6">
        <v>24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3</v>
      </c>
      <c r="AC12" s="6">
        <v>0</v>
      </c>
      <c r="AD12" s="6">
        <v>8</v>
      </c>
    </row>
    <row r="13" spans="1:130" s="5" customFormat="1" x14ac:dyDescent="0.25">
      <c r="A13" s="9"/>
      <c r="B13" s="9" t="s">
        <v>89</v>
      </c>
      <c r="C13" s="9">
        <f>SUM(C3:C12)</f>
        <v>11096</v>
      </c>
      <c r="D13" s="9">
        <f t="shared" ref="D13:AD13" si="3">SUM(D3:D12)</f>
        <v>10213</v>
      </c>
      <c r="E13" s="9">
        <f t="shared" si="3"/>
        <v>10206</v>
      </c>
      <c r="F13" s="9">
        <f t="shared" si="3"/>
        <v>2267615</v>
      </c>
      <c r="G13" s="9">
        <f t="shared" si="3"/>
        <v>76847289.020000011</v>
      </c>
      <c r="H13" s="9">
        <f t="shared" si="3"/>
        <v>19716372.770000003</v>
      </c>
      <c r="I13" s="9">
        <f t="shared" si="3"/>
        <v>2059812</v>
      </c>
      <c r="J13" s="9">
        <f t="shared" si="3"/>
        <v>16193662.150000002</v>
      </c>
      <c r="K13" s="9">
        <f t="shared" si="3"/>
        <v>18253474.150000002</v>
      </c>
      <c r="L13" s="9">
        <f t="shared" si="3"/>
        <v>78310187.640000015</v>
      </c>
      <c r="M13" s="9">
        <f t="shared" si="3"/>
        <v>673</v>
      </c>
      <c r="N13" s="10">
        <f t="shared" ref="N13" si="4">K13/H13*100</f>
        <v>92.580285242801281</v>
      </c>
      <c r="O13" s="10">
        <f t="shared" ref="O13" si="5">L13/H13</f>
        <v>3.9718354158506814</v>
      </c>
      <c r="P13" s="11">
        <f t="shared" ref="P13" si="6">H13-K13</f>
        <v>1462898.620000001</v>
      </c>
      <c r="Q13" s="9">
        <f t="shared" si="3"/>
        <v>7413</v>
      </c>
      <c r="R13" s="9">
        <f t="shared" si="3"/>
        <v>77</v>
      </c>
      <c r="S13" s="9">
        <f t="shared" si="3"/>
        <v>1</v>
      </c>
      <c r="T13" s="9">
        <f t="shared" si="3"/>
        <v>3</v>
      </c>
      <c r="U13" s="9">
        <f t="shared" si="3"/>
        <v>21</v>
      </c>
      <c r="V13" s="9">
        <f t="shared" si="3"/>
        <v>0</v>
      </c>
      <c r="W13" s="9">
        <f t="shared" si="3"/>
        <v>1</v>
      </c>
      <c r="X13" s="9">
        <f t="shared" si="3"/>
        <v>136</v>
      </c>
      <c r="Y13" s="9">
        <f t="shared" si="3"/>
        <v>2</v>
      </c>
      <c r="Z13" s="9">
        <f t="shared" si="3"/>
        <v>1</v>
      </c>
      <c r="AA13" s="9">
        <f t="shared" si="3"/>
        <v>2551</v>
      </c>
      <c r="AB13" s="9">
        <f t="shared" si="3"/>
        <v>989</v>
      </c>
      <c r="AC13" s="9">
        <f t="shared" si="3"/>
        <v>1549</v>
      </c>
      <c r="AD13" s="9">
        <f t="shared" si="3"/>
        <v>452</v>
      </c>
    </row>
    <row r="14" spans="1:130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  <c r="O14" s="7"/>
      <c r="P14" s="8">
        <f t="shared" si="2"/>
        <v>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13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  <c r="O15" s="7"/>
      <c r="P15" s="8">
        <f t="shared" si="2"/>
        <v>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130" x14ac:dyDescent="0.25">
      <c r="A16" s="6" t="s">
        <v>69</v>
      </c>
      <c r="B16" s="6" t="s">
        <v>80</v>
      </c>
      <c r="C16" s="6">
        <v>2592</v>
      </c>
      <c r="D16" s="6">
        <v>2144</v>
      </c>
      <c r="E16" s="6">
        <v>2144</v>
      </c>
      <c r="F16" s="6">
        <v>47904</v>
      </c>
      <c r="G16" s="6">
        <v>18778272.210000001</v>
      </c>
      <c r="H16" s="6">
        <v>594353.19999999995</v>
      </c>
      <c r="I16" s="6">
        <v>117372</v>
      </c>
      <c r="J16" s="6">
        <v>489667.2</v>
      </c>
      <c r="K16" s="6">
        <v>607039.19999999995</v>
      </c>
      <c r="L16" s="6">
        <v>18765586.210000001</v>
      </c>
      <c r="M16" s="6">
        <v>345</v>
      </c>
      <c r="N16" s="7">
        <f t="shared" si="0"/>
        <v>102.13442108160602</v>
      </c>
      <c r="O16" s="7">
        <f t="shared" si="1"/>
        <v>31.573122194008551</v>
      </c>
      <c r="P16" s="8">
        <f t="shared" si="2"/>
        <v>-12686</v>
      </c>
      <c r="Q16" s="6">
        <v>1862</v>
      </c>
      <c r="R16" s="6">
        <v>56</v>
      </c>
      <c r="S16" s="6">
        <v>1</v>
      </c>
      <c r="T16" s="6">
        <v>3</v>
      </c>
      <c r="U16" s="6">
        <v>91</v>
      </c>
      <c r="V16" s="6">
        <v>0</v>
      </c>
      <c r="W16" s="6">
        <v>1</v>
      </c>
      <c r="X16" s="6">
        <v>126</v>
      </c>
      <c r="Y16" s="6">
        <v>3</v>
      </c>
      <c r="Z16" s="6">
        <v>0</v>
      </c>
      <c r="AA16" s="6">
        <v>1</v>
      </c>
      <c r="AB16" s="6">
        <v>230</v>
      </c>
      <c r="AC16" s="6">
        <v>309</v>
      </c>
      <c r="AD16" s="6">
        <v>137</v>
      </c>
    </row>
    <row r="17" spans="1:30" x14ac:dyDescent="0.25">
      <c r="A17" s="6" t="s">
        <v>69</v>
      </c>
      <c r="B17" s="6" t="s">
        <v>81</v>
      </c>
      <c r="C17" s="6">
        <v>427</v>
      </c>
      <c r="D17" s="6">
        <v>427</v>
      </c>
      <c r="E17" s="6">
        <v>427</v>
      </c>
      <c r="F17" s="6">
        <v>27153</v>
      </c>
      <c r="G17" s="6">
        <v>5753319.5700000003</v>
      </c>
      <c r="H17" s="6">
        <v>272867.68</v>
      </c>
      <c r="I17" s="6">
        <v>77533</v>
      </c>
      <c r="J17" s="6">
        <v>200415.68</v>
      </c>
      <c r="K17" s="6">
        <v>277948.68</v>
      </c>
      <c r="L17" s="6">
        <v>5748238.5700000003</v>
      </c>
      <c r="M17" s="6">
        <v>0</v>
      </c>
      <c r="N17" s="7">
        <f t="shared" si="0"/>
        <v>101.86207468762882</v>
      </c>
      <c r="O17" s="7">
        <f t="shared" si="1"/>
        <v>21.066029402969235</v>
      </c>
      <c r="P17" s="8">
        <f t="shared" si="2"/>
        <v>-5081</v>
      </c>
      <c r="Q17" s="6">
        <v>420</v>
      </c>
      <c r="R17" s="6">
        <v>0</v>
      </c>
      <c r="S17" s="6">
        <v>0</v>
      </c>
      <c r="T17" s="6">
        <v>0</v>
      </c>
      <c r="U17" s="6">
        <v>5</v>
      </c>
      <c r="V17" s="6">
        <v>0</v>
      </c>
      <c r="W17" s="6">
        <v>0</v>
      </c>
      <c r="X17" s="6">
        <v>1</v>
      </c>
      <c r="Y17" s="6">
        <v>1</v>
      </c>
      <c r="Z17" s="6">
        <v>0</v>
      </c>
      <c r="AA17" s="6">
        <v>0</v>
      </c>
      <c r="AB17" s="6">
        <v>4</v>
      </c>
      <c r="AC17" s="6">
        <v>218</v>
      </c>
      <c r="AD17" s="6">
        <v>0</v>
      </c>
    </row>
    <row r="18" spans="1:30" x14ac:dyDescent="0.25">
      <c r="A18" s="6" t="s">
        <v>69</v>
      </c>
      <c r="B18" s="6" t="s">
        <v>45</v>
      </c>
      <c r="C18" s="6">
        <v>8731</v>
      </c>
      <c r="D18" s="6">
        <v>7682</v>
      </c>
      <c r="E18" s="6">
        <v>7655</v>
      </c>
      <c r="F18" s="6">
        <v>307136</v>
      </c>
      <c r="G18" s="6">
        <v>6697059.5</v>
      </c>
      <c r="H18" s="6">
        <v>2989347.01</v>
      </c>
      <c r="I18" s="6">
        <v>1426950</v>
      </c>
      <c r="J18" s="6">
        <v>2199049.0099999998</v>
      </c>
      <c r="K18" s="6">
        <v>3625999.01</v>
      </c>
      <c r="L18" s="6">
        <v>6060407.5</v>
      </c>
      <c r="M18" s="6">
        <v>837</v>
      </c>
      <c r="N18" s="7">
        <f t="shared" si="0"/>
        <v>121.29736018837104</v>
      </c>
      <c r="O18" s="7">
        <f t="shared" si="1"/>
        <v>2.0273348927798116</v>
      </c>
      <c r="P18" s="8">
        <f t="shared" si="2"/>
        <v>-636652</v>
      </c>
      <c r="Q18" s="6">
        <v>7297</v>
      </c>
      <c r="R18" s="6">
        <v>84</v>
      </c>
      <c r="S18" s="6">
        <v>0</v>
      </c>
      <c r="T18" s="6">
        <v>6</v>
      </c>
      <c r="U18" s="6">
        <v>240</v>
      </c>
      <c r="V18" s="6">
        <v>0</v>
      </c>
      <c r="W18" s="6">
        <v>0</v>
      </c>
      <c r="X18" s="6">
        <v>19</v>
      </c>
      <c r="Y18" s="6">
        <v>8</v>
      </c>
      <c r="Z18" s="6">
        <v>1</v>
      </c>
      <c r="AA18" s="6">
        <v>0</v>
      </c>
      <c r="AB18" s="6">
        <v>969</v>
      </c>
      <c r="AC18" s="6">
        <v>1644</v>
      </c>
      <c r="AD18" s="6">
        <v>418</v>
      </c>
    </row>
    <row r="19" spans="1:30" x14ac:dyDescent="0.25">
      <c r="A19" s="6" t="s">
        <v>69</v>
      </c>
      <c r="B19" s="6" t="s">
        <v>50</v>
      </c>
      <c r="C19" s="6">
        <v>952</v>
      </c>
      <c r="D19" s="6">
        <v>779</v>
      </c>
      <c r="E19" s="6">
        <v>779</v>
      </c>
      <c r="F19" s="6">
        <v>63665</v>
      </c>
      <c r="G19" s="6">
        <v>668153.9</v>
      </c>
      <c r="H19" s="6">
        <v>892402.1</v>
      </c>
      <c r="I19" s="6">
        <v>864433</v>
      </c>
      <c r="J19" s="6">
        <v>570.1</v>
      </c>
      <c r="K19" s="6">
        <v>865003.1</v>
      </c>
      <c r="L19" s="6">
        <v>695552.9</v>
      </c>
      <c r="M19" s="6">
        <v>148</v>
      </c>
      <c r="N19" s="7">
        <f t="shared" si="0"/>
        <v>96.929747251827408</v>
      </c>
      <c r="O19" s="7">
        <f t="shared" si="1"/>
        <v>0.77941647604818509</v>
      </c>
      <c r="P19" s="8">
        <f t="shared" si="2"/>
        <v>27399</v>
      </c>
      <c r="Q19" s="6">
        <v>742</v>
      </c>
      <c r="R19" s="6">
        <v>25</v>
      </c>
      <c r="S19" s="6">
        <v>0</v>
      </c>
      <c r="T19" s="6">
        <v>0</v>
      </c>
      <c r="U19" s="6">
        <v>11</v>
      </c>
      <c r="V19" s="6">
        <v>0</v>
      </c>
      <c r="W19" s="6">
        <v>0</v>
      </c>
      <c r="X19" s="6">
        <v>1</v>
      </c>
      <c r="Y19" s="6">
        <v>0</v>
      </c>
      <c r="Z19" s="6">
        <v>0</v>
      </c>
      <c r="AA19" s="6">
        <v>0</v>
      </c>
      <c r="AB19" s="6">
        <v>242</v>
      </c>
      <c r="AC19" s="6">
        <v>103</v>
      </c>
      <c r="AD19" s="6">
        <v>150</v>
      </c>
    </row>
    <row r="20" spans="1:30" x14ac:dyDescent="0.25">
      <c r="A20" s="6" t="s">
        <v>69</v>
      </c>
      <c r="B20" s="6" t="s">
        <v>82</v>
      </c>
      <c r="C20" s="6">
        <v>1536</v>
      </c>
      <c r="D20" s="6">
        <v>1534</v>
      </c>
      <c r="E20" s="6">
        <v>1534</v>
      </c>
      <c r="F20" s="6">
        <v>1095276</v>
      </c>
      <c r="G20" s="6">
        <v>18428732.280000001</v>
      </c>
      <c r="H20" s="6">
        <v>8729349.7200000007</v>
      </c>
      <c r="I20" s="6">
        <v>0</v>
      </c>
      <c r="J20" s="6">
        <v>8729349.7200000007</v>
      </c>
      <c r="K20" s="6">
        <v>8729349.7200000007</v>
      </c>
      <c r="L20" s="6">
        <v>18428732.280000001</v>
      </c>
      <c r="M20" s="6">
        <v>2</v>
      </c>
      <c r="N20" s="7">
        <f t="shared" si="0"/>
        <v>100</v>
      </c>
      <c r="O20" s="7">
        <f t="shared" si="1"/>
        <v>2.11112315019039</v>
      </c>
      <c r="P20" s="8">
        <f t="shared" si="2"/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1534</v>
      </c>
      <c r="AB20" s="6">
        <v>0</v>
      </c>
      <c r="AC20" s="6">
        <v>0</v>
      </c>
      <c r="AD20" s="6">
        <v>0</v>
      </c>
    </row>
    <row r="21" spans="1:30" x14ac:dyDescent="0.25">
      <c r="A21" s="6" t="s">
        <v>69</v>
      </c>
      <c r="B21" s="6" t="s">
        <v>83</v>
      </c>
      <c r="C21" s="6">
        <v>11</v>
      </c>
      <c r="D21" s="6">
        <v>9</v>
      </c>
      <c r="E21" s="6">
        <v>8</v>
      </c>
      <c r="F21" s="6">
        <v>1750</v>
      </c>
      <c r="G21" s="6">
        <v>8273.67</v>
      </c>
      <c r="H21" s="6">
        <v>15295</v>
      </c>
      <c r="I21" s="6">
        <v>10012</v>
      </c>
      <c r="J21" s="6">
        <v>0</v>
      </c>
      <c r="K21" s="6">
        <v>10012</v>
      </c>
      <c r="L21" s="6">
        <v>13556.67</v>
      </c>
      <c r="M21" s="6">
        <v>1</v>
      </c>
      <c r="N21" s="7">
        <f t="shared" si="0"/>
        <v>65.459300424975481</v>
      </c>
      <c r="O21" s="7">
        <f t="shared" si="1"/>
        <v>0.88634651847008827</v>
      </c>
      <c r="P21" s="8">
        <f t="shared" si="2"/>
        <v>5283</v>
      </c>
      <c r="Q21" s="6">
        <v>6</v>
      </c>
      <c r="R21" s="6">
        <v>0</v>
      </c>
      <c r="S21" s="6">
        <v>0</v>
      </c>
      <c r="T21" s="6">
        <v>0</v>
      </c>
      <c r="U21" s="6">
        <v>2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2</v>
      </c>
      <c r="AD21" s="6">
        <v>0</v>
      </c>
    </row>
    <row r="22" spans="1:30" x14ac:dyDescent="0.25">
      <c r="A22" s="6" t="s">
        <v>69</v>
      </c>
      <c r="B22" s="6" t="s">
        <v>57</v>
      </c>
      <c r="C22" s="6">
        <v>243</v>
      </c>
      <c r="D22" s="6">
        <v>148</v>
      </c>
      <c r="E22" s="6">
        <v>148</v>
      </c>
      <c r="F22" s="6">
        <v>42691</v>
      </c>
      <c r="G22" s="6">
        <v>392041.25000000006</v>
      </c>
      <c r="H22" s="6">
        <v>578755</v>
      </c>
      <c r="I22" s="6">
        <v>490684</v>
      </c>
      <c r="J22" s="6">
        <v>19215</v>
      </c>
      <c r="K22" s="6">
        <v>509899</v>
      </c>
      <c r="L22" s="6">
        <v>460897.25000000006</v>
      </c>
      <c r="M22" s="6">
        <v>66</v>
      </c>
      <c r="N22" s="7">
        <f t="shared" si="0"/>
        <v>88.102737773323767</v>
      </c>
      <c r="O22" s="7">
        <f t="shared" si="1"/>
        <v>0.79635985866212833</v>
      </c>
      <c r="P22" s="8">
        <f t="shared" si="2"/>
        <v>68856</v>
      </c>
      <c r="Q22" s="6">
        <v>136</v>
      </c>
      <c r="R22" s="6">
        <v>8</v>
      </c>
      <c r="S22" s="6">
        <v>0</v>
      </c>
      <c r="T22" s="6">
        <v>0</v>
      </c>
      <c r="U22" s="6">
        <v>4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40</v>
      </c>
      <c r="AC22" s="6">
        <v>30</v>
      </c>
      <c r="AD22" s="6">
        <v>22</v>
      </c>
    </row>
    <row r="23" spans="1:30" x14ac:dyDescent="0.25">
      <c r="A23" s="6" t="s">
        <v>69</v>
      </c>
      <c r="B23" s="6" t="s">
        <v>84</v>
      </c>
      <c r="C23" s="6">
        <v>74</v>
      </c>
      <c r="D23" s="6">
        <v>73</v>
      </c>
      <c r="E23" s="6">
        <v>73</v>
      </c>
      <c r="F23" s="6">
        <v>15156</v>
      </c>
      <c r="G23" s="6">
        <v>5415132</v>
      </c>
      <c r="H23" s="6">
        <v>325210</v>
      </c>
      <c r="I23" s="6">
        <v>20278</v>
      </c>
      <c r="J23" s="6">
        <v>0</v>
      </c>
      <c r="K23" s="6">
        <v>20278</v>
      </c>
      <c r="L23" s="6">
        <v>5720064</v>
      </c>
      <c r="M23" s="6">
        <v>0</v>
      </c>
      <c r="N23" s="7">
        <f t="shared" si="0"/>
        <v>6.2353556163709607</v>
      </c>
      <c r="O23" s="7">
        <f t="shared" si="1"/>
        <v>17.58883183173949</v>
      </c>
      <c r="P23" s="8">
        <f t="shared" si="2"/>
        <v>304932</v>
      </c>
      <c r="Q23" s="6">
        <v>69</v>
      </c>
      <c r="R23" s="6">
        <v>0</v>
      </c>
      <c r="S23" s="6">
        <v>0</v>
      </c>
      <c r="T23" s="6">
        <v>0</v>
      </c>
      <c r="U23" s="6">
        <v>4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9</v>
      </c>
      <c r="AC23" s="6">
        <v>6</v>
      </c>
      <c r="AD23" s="6">
        <v>3</v>
      </c>
    </row>
    <row r="24" spans="1:30" x14ac:dyDescent="0.25">
      <c r="A24" s="6" t="s">
        <v>69</v>
      </c>
      <c r="B24" s="6" t="s">
        <v>85</v>
      </c>
      <c r="C24" s="6">
        <v>110</v>
      </c>
      <c r="D24" s="6">
        <v>105</v>
      </c>
      <c r="E24" s="6">
        <v>104</v>
      </c>
      <c r="F24" s="6">
        <v>156186</v>
      </c>
      <c r="G24" s="6">
        <v>34273114.759999998</v>
      </c>
      <c r="H24" s="6">
        <v>1960837</v>
      </c>
      <c r="I24" s="6">
        <v>169079</v>
      </c>
      <c r="J24" s="6">
        <v>0</v>
      </c>
      <c r="K24" s="6">
        <v>169079</v>
      </c>
      <c r="L24" s="6">
        <v>36064872.759999998</v>
      </c>
      <c r="M24" s="6">
        <v>4</v>
      </c>
      <c r="N24" s="7">
        <f t="shared" si="0"/>
        <v>8.6227973054364035</v>
      </c>
      <c r="O24" s="7">
        <f t="shared" si="1"/>
        <v>18.392590898682553</v>
      </c>
      <c r="P24" s="8">
        <f t="shared" si="2"/>
        <v>1791758</v>
      </c>
      <c r="Q24" s="6">
        <v>83</v>
      </c>
      <c r="R24" s="6">
        <v>2</v>
      </c>
      <c r="S24" s="6">
        <v>15</v>
      </c>
      <c r="T24" s="6">
        <v>0</v>
      </c>
      <c r="U24" s="6">
        <v>1</v>
      </c>
      <c r="V24" s="6">
        <v>0</v>
      </c>
      <c r="W24" s="6">
        <v>0</v>
      </c>
      <c r="X24" s="6">
        <v>0</v>
      </c>
      <c r="Y24" s="6">
        <v>3</v>
      </c>
      <c r="Z24" s="6">
        <v>0</v>
      </c>
      <c r="AA24" s="6">
        <v>0</v>
      </c>
      <c r="AB24" s="6">
        <v>22</v>
      </c>
      <c r="AC24" s="6">
        <v>13</v>
      </c>
      <c r="AD24" s="6">
        <v>32</v>
      </c>
    </row>
    <row r="25" spans="1:30" x14ac:dyDescent="0.25">
      <c r="A25" s="6" t="s">
        <v>69</v>
      </c>
      <c r="B25" s="6" t="s">
        <v>67</v>
      </c>
      <c r="C25" s="6">
        <v>268</v>
      </c>
      <c r="D25" s="6">
        <v>46</v>
      </c>
      <c r="E25" s="6">
        <v>42</v>
      </c>
      <c r="F25" s="6">
        <v>3146</v>
      </c>
      <c r="G25" s="6">
        <v>-229368.03</v>
      </c>
      <c r="H25" s="6">
        <v>48933</v>
      </c>
      <c r="I25" s="6">
        <v>32824</v>
      </c>
      <c r="J25" s="6">
        <v>6993</v>
      </c>
      <c r="K25" s="6">
        <v>39817</v>
      </c>
      <c r="L25" s="6">
        <v>-220252.03</v>
      </c>
      <c r="M25" s="6">
        <v>156</v>
      </c>
      <c r="N25" s="7">
        <f t="shared" si="0"/>
        <v>81.370445302760913</v>
      </c>
      <c r="O25" s="7">
        <f t="shared" si="1"/>
        <v>-4.5010939447816405</v>
      </c>
      <c r="P25" s="8">
        <f t="shared" si="2"/>
        <v>9116</v>
      </c>
      <c r="Q25" s="6">
        <v>40</v>
      </c>
      <c r="R25" s="6">
        <v>0</v>
      </c>
      <c r="S25" s="6">
        <v>0</v>
      </c>
      <c r="T25" s="6">
        <v>2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24</v>
      </c>
    </row>
    <row r="26" spans="1:30" s="5" customFormat="1" x14ac:dyDescent="0.25">
      <c r="A26" s="9"/>
      <c r="B26" s="9" t="s">
        <v>89</v>
      </c>
      <c r="C26" s="9">
        <f>SUM(C16:C25)</f>
        <v>14944</v>
      </c>
      <c r="D26" s="9">
        <f t="shared" ref="D26" si="7">SUM(D16:D25)</f>
        <v>12947</v>
      </c>
      <c r="E26" s="9">
        <f t="shared" ref="E26" si="8">SUM(E16:E25)</f>
        <v>12914</v>
      </c>
      <c r="F26" s="9">
        <f t="shared" ref="F26" si="9">SUM(F16:F25)</f>
        <v>1760063</v>
      </c>
      <c r="G26" s="9">
        <f t="shared" ref="G26" si="10">SUM(G16:G25)</f>
        <v>90184731.109999999</v>
      </c>
      <c r="H26" s="9">
        <f t="shared" ref="H26" si="11">SUM(H16:H25)</f>
        <v>16407349.710000001</v>
      </c>
      <c r="I26" s="9">
        <f t="shared" ref="I26" si="12">SUM(I16:I25)</f>
        <v>3209165</v>
      </c>
      <c r="J26" s="9">
        <f t="shared" ref="J26" si="13">SUM(J16:J25)</f>
        <v>11645259.710000001</v>
      </c>
      <c r="K26" s="9">
        <f t="shared" ref="K26" si="14">SUM(K16:K25)</f>
        <v>14854424.710000001</v>
      </c>
      <c r="L26" s="9">
        <f t="shared" ref="L26" si="15">SUM(L16:L25)</f>
        <v>91737656.109999999</v>
      </c>
      <c r="M26" s="9">
        <f t="shared" ref="M26" si="16">SUM(M16:M25)</f>
        <v>1559</v>
      </c>
      <c r="N26" s="10">
        <f t="shared" si="0"/>
        <v>90.535186806839874</v>
      </c>
      <c r="O26" s="10">
        <f t="shared" si="1"/>
        <v>5.5912537814737657</v>
      </c>
      <c r="P26" s="11">
        <f t="shared" si="2"/>
        <v>1552925</v>
      </c>
      <c r="Q26" s="9">
        <f t="shared" ref="Q26" si="17">SUM(Q16:Q25)</f>
        <v>10655</v>
      </c>
      <c r="R26" s="9">
        <f t="shared" ref="R26" si="18">SUM(R16:R25)</f>
        <v>175</v>
      </c>
      <c r="S26" s="9">
        <f t="shared" ref="S26" si="19">SUM(S16:S25)</f>
        <v>16</v>
      </c>
      <c r="T26" s="9">
        <f t="shared" ref="T26" si="20">SUM(T16:T25)</f>
        <v>11</v>
      </c>
      <c r="U26" s="9">
        <f t="shared" ref="U26" si="21">SUM(U16:U25)</f>
        <v>358</v>
      </c>
      <c r="V26" s="9">
        <f t="shared" ref="V26" si="22">SUM(V16:V25)</f>
        <v>0</v>
      </c>
      <c r="W26" s="9">
        <f t="shared" ref="W26" si="23">SUM(W16:W25)</f>
        <v>1</v>
      </c>
      <c r="X26" s="9">
        <f t="shared" ref="X26" si="24">SUM(X16:X25)</f>
        <v>147</v>
      </c>
      <c r="Y26" s="9">
        <f t="shared" ref="Y26" si="25">SUM(Y16:Y25)</f>
        <v>15</v>
      </c>
      <c r="Z26" s="9">
        <f t="shared" ref="Z26" si="26">SUM(Z16:Z25)</f>
        <v>1</v>
      </c>
      <c r="AA26" s="9">
        <f t="shared" ref="AA26" si="27">SUM(AA16:AA25)</f>
        <v>1535</v>
      </c>
      <c r="AB26" s="9">
        <f t="shared" ref="AB26" si="28">SUM(AB16:AB25)</f>
        <v>1516</v>
      </c>
      <c r="AC26" s="9">
        <f t="shared" ref="AC26" si="29">SUM(AC16:AC25)</f>
        <v>2325</v>
      </c>
      <c r="AD26" s="9">
        <f t="shared" ref="AD26" si="30">SUM(AD16:AD25)</f>
        <v>786</v>
      </c>
    </row>
    <row r="27" spans="1:3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9" spans="1:30" x14ac:dyDescent="0.25">
      <c r="A29" s="18" t="s">
        <v>37</v>
      </c>
      <c r="B29" s="6" t="s">
        <v>80</v>
      </c>
      <c r="C29" s="6">
        <f>C3+C16</f>
        <v>4614</v>
      </c>
      <c r="D29" s="6">
        <f t="shared" ref="D29:AD29" si="31">D3+D16</f>
        <v>4059</v>
      </c>
      <c r="E29" s="6">
        <f t="shared" si="31"/>
        <v>4059</v>
      </c>
      <c r="F29" s="6">
        <f t="shared" si="31"/>
        <v>89381</v>
      </c>
      <c r="G29" s="6">
        <f t="shared" si="31"/>
        <v>27404752.810000002</v>
      </c>
      <c r="H29" s="6">
        <f t="shared" si="31"/>
        <v>1064944.92</v>
      </c>
      <c r="I29" s="6">
        <f t="shared" si="31"/>
        <v>155266</v>
      </c>
      <c r="J29" s="6">
        <f t="shared" si="31"/>
        <v>911485.3</v>
      </c>
      <c r="K29" s="6">
        <f t="shared" si="31"/>
        <v>1066751.2999999998</v>
      </c>
      <c r="L29" s="6">
        <f t="shared" si="31"/>
        <v>27402946.43</v>
      </c>
      <c r="M29" s="6">
        <f t="shared" si="31"/>
        <v>412</v>
      </c>
      <c r="N29" s="6">
        <f t="shared" si="31"/>
        <v>199.82251895124131</v>
      </c>
      <c r="O29" s="6">
        <f t="shared" si="31"/>
        <v>49.927376748253579</v>
      </c>
      <c r="P29" s="6">
        <f t="shared" si="31"/>
        <v>-1806.3800000000047</v>
      </c>
      <c r="Q29" s="6">
        <f t="shared" si="31"/>
        <v>3593</v>
      </c>
      <c r="R29" s="6">
        <f t="shared" si="31"/>
        <v>84</v>
      </c>
      <c r="S29" s="6">
        <f t="shared" si="31"/>
        <v>1</v>
      </c>
      <c r="T29" s="6">
        <f t="shared" si="31"/>
        <v>3</v>
      </c>
      <c r="U29" s="6">
        <f t="shared" si="31"/>
        <v>96</v>
      </c>
      <c r="V29" s="6">
        <f t="shared" si="31"/>
        <v>0</v>
      </c>
      <c r="W29" s="6">
        <f t="shared" si="31"/>
        <v>1</v>
      </c>
      <c r="X29" s="6">
        <f t="shared" si="31"/>
        <v>245</v>
      </c>
      <c r="Y29" s="6">
        <f t="shared" si="31"/>
        <v>3</v>
      </c>
      <c r="Z29" s="6">
        <f t="shared" si="31"/>
        <v>0</v>
      </c>
      <c r="AA29" s="6">
        <f t="shared" si="31"/>
        <v>33</v>
      </c>
      <c r="AB29" s="6">
        <f t="shared" si="31"/>
        <v>400</v>
      </c>
      <c r="AC29" s="6">
        <f t="shared" si="31"/>
        <v>570</v>
      </c>
      <c r="AD29" s="6">
        <f t="shared" si="31"/>
        <v>226</v>
      </c>
    </row>
    <row r="30" spans="1:30" x14ac:dyDescent="0.25">
      <c r="A30" s="19"/>
      <c r="B30" s="6" t="s">
        <v>81</v>
      </c>
      <c r="C30" s="6">
        <f t="shared" ref="C30:AD30" si="32">C4+C17</f>
        <v>756</v>
      </c>
      <c r="D30" s="6">
        <f t="shared" si="32"/>
        <v>756</v>
      </c>
      <c r="E30" s="6">
        <f t="shared" si="32"/>
        <v>756</v>
      </c>
      <c r="F30" s="6">
        <f t="shared" si="32"/>
        <v>44548</v>
      </c>
      <c r="G30" s="6">
        <f t="shared" si="32"/>
        <v>8034661.4800000004</v>
      </c>
      <c r="H30" s="6">
        <f t="shared" si="32"/>
        <v>439213.27</v>
      </c>
      <c r="I30" s="6">
        <f t="shared" si="32"/>
        <v>111069</v>
      </c>
      <c r="J30" s="6">
        <f t="shared" si="32"/>
        <v>342609.27</v>
      </c>
      <c r="K30" s="6">
        <f t="shared" si="32"/>
        <v>453678.27</v>
      </c>
      <c r="L30" s="6">
        <f t="shared" si="32"/>
        <v>8020196.4800000004</v>
      </c>
      <c r="M30" s="6">
        <f t="shared" si="32"/>
        <v>0</v>
      </c>
      <c r="N30" s="6">
        <f t="shared" si="32"/>
        <v>207.50334236415694</v>
      </c>
      <c r="O30" s="6">
        <f t="shared" si="32"/>
        <v>34.724088567627582</v>
      </c>
      <c r="P30" s="6">
        <f t="shared" si="32"/>
        <v>-14465</v>
      </c>
      <c r="Q30" s="6">
        <f t="shared" si="32"/>
        <v>746</v>
      </c>
      <c r="R30" s="6">
        <f t="shared" si="32"/>
        <v>0</v>
      </c>
      <c r="S30" s="6">
        <f t="shared" si="32"/>
        <v>0</v>
      </c>
      <c r="T30" s="6">
        <f t="shared" si="32"/>
        <v>0</v>
      </c>
      <c r="U30" s="6">
        <f t="shared" si="32"/>
        <v>5</v>
      </c>
      <c r="V30" s="6">
        <f t="shared" si="32"/>
        <v>0</v>
      </c>
      <c r="W30" s="6">
        <f t="shared" si="32"/>
        <v>0</v>
      </c>
      <c r="X30" s="6">
        <f t="shared" si="32"/>
        <v>4</v>
      </c>
      <c r="Y30" s="6">
        <f t="shared" si="32"/>
        <v>1</v>
      </c>
      <c r="Z30" s="6">
        <f t="shared" si="32"/>
        <v>0</v>
      </c>
      <c r="AA30" s="6">
        <f t="shared" si="32"/>
        <v>0</v>
      </c>
      <c r="AB30" s="6">
        <f t="shared" si="32"/>
        <v>4</v>
      </c>
      <c r="AC30" s="6">
        <f t="shared" si="32"/>
        <v>348</v>
      </c>
      <c r="AD30" s="6">
        <f t="shared" si="32"/>
        <v>0</v>
      </c>
    </row>
    <row r="31" spans="1:30" x14ac:dyDescent="0.25">
      <c r="A31" s="19"/>
      <c r="B31" s="6" t="s">
        <v>45</v>
      </c>
      <c r="C31" s="6">
        <f t="shared" ref="C31:AD31" si="33">C5+C18</f>
        <v>13826</v>
      </c>
      <c r="D31" s="6">
        <f t="shared" si="33"/>
        <v>12273</v>
      </c>
      <c r="E31" s="6">
        <f t="shared" si="33"/>
        <v>12243</v>
      </c>
      <c r="F31" s="6">
        <f t="shared" si="33"/>
        <v>462756</v>
      </c>
      <c r="G31" s="6">
        <f t="shared" si="33"/>
        <v>10304865.620000001</v>
      </c>
      <c r="H31" s="6">
        <f t="shared" si="33"/>
        <v>4609890.1999999993</v>
      </c>
      <c r="I31" s="6">
        <f t="shared" si="33"/>
        <v>2040086</v>
      </c>
      <c r="J31" s="6">
        <f t="shared" si="33"/>
        <v>3401118.1999999997</v>
      </c>
      <c r="K31" s="6">
        <f t="shared" si="33"/>
        <v>5441204.1999999993</v>
      </c>
      <c r="L31" s="6">
        <f t="shared" si="33"/>
        <v>9473551.620000001</v>
      </c>
      <c r="M31" s="6">
        <f t="shared" si="33"/>
        <v>1221</v>
      </c>
      <c r="N31" s="6">
        <f t="shared" si="33"/>
        <v>233.30950532595295</v>
      </c>
      <c r="O31" s="6">
        <f t="shared" si="33"/>
        <v>4.1335077742319868</v>
      </c>
      <c r="P31" s="6">
        <f t="shared" si="33"/>
        <v>-831314</v>
      </c>
      <c r="Q31" s="6">
        <f t="shared" si="33"/>
        <v>11820</v>
      </c>
      <c r="R31" s="6">
        <f t="shared" si="33"/>
        <v>117</v>
      </c>
      <c r="S31" s="6">
        <f t="shared" si="33"/>
        <v>1</v>
      </c>
      <c r="T31" s="6">
        <f t="shared" si="33"/>
        <v>9</v>
      </c>
      <c r="U31" s="6">
        <f t="shared" si="33"/>
        <v>253</v>
      </c>
      <c r="V31" s="6">
        <f t="shared" si="33"/>
        <v>0</v>
      </c>
      <c r="W31" s="6">
        <f t="shared" si="33"/>
        <v>1</v>
      </c>
      <c r="X31" s="6">
        <f t="shared" si="33"/>
        <v>31</v>
      </c>
      <c r="Y31" s="6">
        <f t="shared" si="33"/>
        <v>9</v>
      </c>
      <c r="Z31" s="6">
        <f t="shared" si="33"/>
        <v>2</v>
      </c>
      <c r="AA31" s="6">
        <f t="shared" si="33"/>
        <v>0</v>
      </c>
      <c r="AB31" s="6">
        <f t="shared" si="33"/>
        <v>1566</v>
      </c>
      <c r="AC31" s="6">
        <f t="shared" si="33"/>
        <v>2654</v>
      </c>
      <c r="AD31" s="6">
        <f t="shared" si="33"/>
        <v>632</v>
      </c>
    </row>
    <row r="32" spans="1:30" x14ac:dyDescent="0.25">
      <c r="A32" s="19"/>
      <c r="B32" s="6" t="s">
        <v>50</v>
      </c>
      <c r="C32" s="6">
        <f t="shared" ref="C32:AD32" si="34">C6+C19</f>
        <v>1543</v>
      </c>
      <c r="D32" s="6">
        <f t="shared" si="34"/>
        <v>1275</v>
      </c>
      <c r="E32" s="6">
        <f t="shared" si="34"/>
        <v>1272</v>
      </c>
      <c r="F32" s="6">
        <f t="shared" si="34"/>
        <v>107313</v>
      </c>
      <c r="G32" s="6">
        <f t="shared" si="34"/>
        <v>1010090.97</v>
      </c>
      <c r="H32" s="6">
        <f t="shared" si="34"/>
        <v>1483871.1</v>
      </c>
      <c r="I32" s="6">
        <f t="shared" si="34"/>
        <v>1412040</v>
      </c>
      <c r="J32" s="6">
        <f t="shared" si="34"/>
        <v>570.1</v>
      </c>
      <c r="K32" s="6">
        <f t="shared" si="34"/>
        <v>1412610.1</v>
      </c>
      <c r="L32" s="6">
        <f t="shared" si="34"/>
        <v>1081351.97</v>
      </c>
      <c r="M32" s="6">
        <f t="shared" si="34"/>
        <v>225</v>
      </c>
      <c r="N32" s="6">
        <f t="shared" si="34"/>
        <v>189.51397398222241</v>
      </c>
      <c r="O32" s="6">
        <f t="shared" si="34"/>
        <v>1.4316891564422547</v>
      </c>
      <c r="P32" s="6">
        <f t="shared" si="34"/>
        <v>71261</v>
      </c>
      <c r="Q32" s="6">
        <f t="shared" si="34"/>
        <v>1223</v>
      </c>
      <c r="R32" s="6">
        <f t="shared" si="34"/>
        <v>34</v>
      </c>
      <c r="S32" s="6">
        <f t="shared" si="34"/>
        <v>0</v>
      </c>
      <c r="T32" s="6">
        <f t="shared" si="34"/>
        <v>0</v>
      </c>
      <c r="U32" s="6">
        <f t="shared" si="34"/>
        <v>13</v>
      </c>
      <c r="V32" s="6">
        <f t="shared" si="34"/>
        <v>0</v>
      </c>
      <c r="W32" s="6">
        <f t="shared" si="34"/>
        <v>0</v>
      </c>
      <c r="X32" s="6">
        <f t="shared" si="34"/>
        <v>2</v>
      </c>
      <c r="Y32" s="6">
        <f t="shared" si="34"/>
        <v>0</v>
      </c>
      <c r="Z32" s="6">
        <f t="shared" si="34"/>
        <v>0</v>
      </c>
      <c r="AA32" s="6">
        <f t="shared" si="34"/>
        <v>0</v>
      </c>
      <c r="AB32" s="6">
        <f t="shared" si="34"/>
        <v>378</v>
      </c>
      <c r="AC32" s="6">
        <f t="shared" si="34"/>
        <v>178</v>
      </c>
      <c r="AD32" s="6">
        <f t="shared" si="34"/>
        <v>240</v>
      </c>
    </row>
    <row r="33" spans="1:30" x14ac:dyDescent="0.25">
      <c r="A33" s="19"/>
      <c r="B33" s="6" t="s">
        <v>82</v>
      </c>
      <c r="C33" s="6">
        <f t="shared" ref="C33:AD33" si="35">C7+C20</f>
        <v>4064</v>
      </c>
      <c r="D33" s="6">
        <f t="shared" si="35"/>
        <v>4053</v>
      </c>
      <c r="E33" s="6">
        <f t="shared" si="35"/>
        <v>4053</v>
      </c>
      <c r="F33" s="6">
        <f t="shared" si="35"/>
        <v>2893842</v>
      </c>
      <c r="G33" s="6">
        <f t="shared" si="35"/>
        <v>61974411.480000004</v>
      </c>
      <c r="H33" s="6">
        <f t="shared" si="35"/>
        <v>23063920.740000002</v>
      </c>
      <c r="I33" s="6">
        <f t="shared" si="35"/>
        <v>0</v>
      </c>
      <c r="J33" s="6">
        <f t="shared" si="35"/>
        <v>23063920.740000002</v>
      </c>
      <c r="K33" s="6">
        <f t="shared" si="35"/>
        <v>23063920.740000002</v>
      </c>
      <c r="L33" s="6">
        <f t="shared" si="35"/>
        <v>61974411.480000004</v>
      </c>
      <c r="M33" s="6">
        <f t="shared" si="35"/>
        <v>11</v>
      </c>
      <c r="N33" s="6">
        <f t="shared" si="35"/>
        <v>200</v>
      </c>
      <c r="O33" s="6">
        <f t="shared" si="35"/>
        <v>5.1489314765954024</v>
      </c>
      <c r="P33" s="6">
        <f t="shared" si="35"/>
        <v>0</v>
      </c>
      <c r="Q33" s="6">
        <f t="shared" si="35"/>
        <v>0</v>
      </c>
      <c r="R33" s="6">
        <f t="shared" si="35"/>
        <v>0</v>
      </c>
      <c r="S33" s="6">
        <f t="shared" si="35"/>
        <v>0</v>
      </c>
      <c r="T33" s="6">
        <f t="shared" si="35"/>
        <v>0</v>
      </c>
      <c r="U33" s="6">
        <f t="shared" si="35"/>
        <v>0</v>
      </c>
      <c r="V33" s="6">
        <f t="shared" si="35"/>
        <v>0</v>
      </c>
      <c r="W33" s="6">
        <f t="shared" si="35"/>
        <v>0</v>
      </c>
      <c r="X33" s="6">
        <f t="shared" si="35"/>
        <v>0</v>
      </c>
      <c r="Y33" s="6">
        <f t="shared" si="35"/>
        <v>0</v>
      </c>
      <c r="Z33" s="6">
        <f t="shared" si="35"/>
        <v>0</v>
      </c>
      <c r="AA33" s="6">
        <f t="shared" si="35"/>
        <v>4053</v>
      </c>
      <c r="AB33" s="6">
        <f t="shared" si="35"/>
        <v>0</v>
      </c>
      <c r="AC33" s="6">
        <f t="shared" si="35"/>
        <v>0</v>
      </c>
      <c r="AD33" s="6">
        <f t="shared" si="35"/>
        <v>0</v>
      </c>
    </row>
    <row r="34" spans="1:30" x14ac:dyDescent="0.25">
      <c r="A34" s="19"/>
      <c r="B34" s="6" t="s">
        <v>83</v>
      </c>
      <c r="C34" s="6">
        <f t="shared" ref="C34:AD34" si="36">C8+C21</f>
        <v>14</v>
      </c>
      <c r="D34" s="6">
        <f t="shared" si="36"/>
        <v>10</v>
      </c>
      <c r="E34" s="6">
        <f t="shared" si="36"/>
        <v>9</v>
      </c>
      <c r="F34" s="6">
        <f t="shared" si="36"/>
        <v>1794</v>
      </c>
      <c r="G34" s="6">
        <f t="shared" si="36"/>
        <v>91103.569999999992</v>
      </c>
      <c r="H34" s="6">
        <f t="shared" si="36"/>
        <v>15680</v>
      </c>
      <c r="I34" s="6">
        <f t="shared" si="36"/>
        <v>10012</v>
      </c>
      <c r="J34" s="6">
        <f t="shared" si="36"/>
        <v>0</v>
      </c>
      <c r="K34" s="6">
        <f t="shared" si="36"/>
        <v>10012</v>
      </c>
      <c r="L34" s="6">
        <f t="shared" si="36"/>
        <v>96771.569999999992</v>
      </c>
      <c r="M34" s="6">
        <f t="shared" si="36"/>
        <v>3</v>
      </c>
      <c r="N34" s="6">
        <f t="shared" si="36"/>
        <v>65.459300424975481</v>
      </c>
      <c r="O34" s="6">
        <f t="shared" si="36"/>
        <v>217.02894392106745</v>
      </c>
      <c r="P34" s="6">
        <f t="shared" si="36"/>
        <v>5668</v>
      </c>
      <c r="Q34" s="6">
        <f t="shared" si="36"/>
        <v>7</v>
      </c>
      <c r="R34" s="6">
        <f t="shared" si="36"/>
        <v>0</v>
      </c>
      <c r="S34" s="6">
        <f t="shared" si="36"/>
        <v>0</v>
      </c>
      <c r="T34" s="6">
        <f t="shared" si="36"/>
        <v>0</v>
      </c>
      <c r="U34" s="6">
        <f t="shared" si="36"/>
        <v>2</v>
      </c>
      <c r="V34" s="6">
        <f t="shared" si="36"/>
        <v>0</v>
      </c>
      <c r="W34" s="6">
        <f t="shared" si="36"/>
        <v>0</v>
      </c>
      <c r="X34" s="6">
        <f t="shared" si="36"/>
        <v>0</v>
      </c>
      <c r="Y34" s="6">
        <f t="shared" si="36"/>
        <v>0</v>
      </c>
      <c r="Z34" s="6">
        <f t="shared" si="36"/>
        <v>0</v>
      </c>
      <c r="AA34" s="6">
        <f t="shared" si="36"/>
        <v>0</v>
      </c>
      <c r="AB34" s="6">
        <f t="shared" si="36"/>
        <v>0</v>
      </c>
      <c r="AC34" s="6">
        <f t="shared" si="36"/>
        <v>2</v>
      </c>
      <c r="AD34" s="6">
        <f t="shared" si="36"/>
        <v>0</v>
      </c>
    </row>
    <row r="35" spans="1:30" x14ac:dyDescent="0.25">
      <c r="A35" s="19"/>
      <c r="B35" s="6" t="s">
        <v>57</v>
      </c>
      <c r="C35" s="6">
        <f t="shared" ref="C35:AD35" si="37">C9+C22</f>
        <v>573</v>
      </c>
      <c r="D35" s="6">
        <f t="shared" si="37"/>
        <v>378</v>
      </c>
      <c r="E35" s="6">
        <f t="shared" si="37"/>
        <v>377</v>
      </c>
      <c r="F35" s="6">
        <f t="shared" si="37"/>
        <v>110778</v>
      </c>
      <c r="G35" s="6">
        <f t="shared" si="37"/>
        <v>-371215.97999999992</v>
      </c>
      <c r="H35" s="6">
        <f t="shared" si="37"/>
        <v>1415533.25</v>
      </c>
      <c r="I35" s="6">
        <f t="shared" si="37"/>
        <v>1191811</v>
      </c>
      <c r="J35" s="6">
        <f t="shared" si="37"/>
        <v>112225.25</v>
      </c>
      <c r="K35" s="6">
        <f t="shared" si="37"/>
        <v>1304036.25</v>
      </c>
      <c r="L35" s="6">
        <f t="shared" si="37"/>
        <v>-259718.97999999992</v>
      </c>
      <c r="M35" s="6">
        <f t="shared" si="37"/>
        <v>145</v>
      </c>
      <c r="N35" s="6">
        <f t="shared" si="37"/>
        <v>183.0068835252001</v>
      </c>
      <c r="O35" s="6">
        <f t="shared" si="37"/>
        <v>-6.4819587624865838E-2</v>
      </c>
      <c r="P35" s="6">
        <f t="shared" si="37"/>
        <v>111497</v>
      </c>
      <c r="Q35" s="6">
        <f t="shared" si="37"/>
        <v>357</v>
      </c>
      <c r="R35" s="6">
        <f t="shared" si="37"/>
        <v>15</v>
      </c>
      <c r="S35" s="6">
        <f t="shared" si="37"/>
        <v>0</v>
      </c>
      <c r="T35" s="6">
        <f t="shared" si="37"/>
        <v>0</v>
      </c>
      <c r="U35" s="6">
        <f t="shared" si="37"/>
        <v>4</v>
      </c>
      <c r="V35" s="6">
        <f t="shared" si="37"/>
        <v>0</v>
      </c>
      <c r="W35" s="6">
        <f t="shared" si="37"/>
        <v>0</v>
      </c>
      <c r="X35" s="6">
        <f t="shared" si="37"/>
        <v>0</v>
      </c>
      <c r="Y35" s="6">
        <f t="shared" si="37"/>
        <v>1</v>
      </c>
      <c r="Z35" s="6">
        <f t="shared" si="37"/>
        <v>0</v>
      </c>
      <c r="AA35" s="6">
        <f t="shared" si="37"/>
        <v>0</v>
      </c>
      <c r="AB35" s="6">
        <f t="shared" si="37"/>
        <v>102</v>
      </c>
      <c r="AC35" s="6">
        <f t="shared" si="37"/>
        <v>80</v>
      </c>
      <c r="AD35" s="6">
        <f t="shared" si="37"/>
        <v>56</v>
      </c>
    </row>
    <row r="36" spans="1:30" x14ac:dyDescent="0.25">
      <c r="A36" s="19"/>
      <c r="B36" s="6" t="s">
        <v>84</v>
      </c>
      <c r="C36" s="6">
        <f t="shared" ref="C36:AD36" si="38">C10+C23</f>
        <v>111</v>
      </c>
      <c r="D36" s="6">
        <f t="shared" si="38"/>
        <v>109</v>
      </c>
      <c r="E36" s="6">
        <f t="shared" si="38"/>
        <v>109</v>
      </c>
      <c r="F36" s="6">
        <f t="shared" si="38"/>
        <v>24213</v>
      </c>
      <c r="G36" s="6">
        <f t="shared" si="38"/>
        <v>6060332</v>
      </c>
      <c r="H36" s="6">
        <f t="shared" si="38"/>
        <v>537506</v>
      </c>
      <c r="I36" s="6">
        <f t="shared" si="38"/>
        <v>21387</v>
      </c>
      <c r="J36" s="6">
        <f t="shared" si="38"/>
        <v>0</v>
      </c>
      <c r="K36" s="6">
        <f t="shared" si="38"/>
        <v>21387</v>
      </c>
      <c r="L36" s="6">
        <f t="shared" si="38"/>
        <v>6576451</v>
      </c>
      <c r="M36" s="6">
        <f t="shared" si="38"/>
        <v>1</v>
      </c>
      <c r="N36" s="6">
        <f t="shared" si="38"/>
        <v>6.757739457799909</v>
      </c>
      <c r="O36" s="6">
        <f t="shared" si="38"/>
        <v>21.622760874208495</v>
      </c>
      <c r="P36" s="6">
        <f t="shared" si="38"/>
        <v>516119</v>
      </c>
      <c r="Q36" s="6">
        <f t="shared" si="38"/>
        <v>104</v>
      </c>
      <c r="R36" s="6">
        <f t="shared" si="38"/>
        <v>0</v>
      </c>
      <c r="S36" s="6">
        <f t="shared" si="38"/>
        <v>0</v>
      </c>
      <c r="T36" s="6">
        <f t="shared" si="38"/>
        <v>0</v>
      </c>
      <c r="U36" s="6">
        <f t="shared" si="38"/>
        <v>5</v>
      </c>
      <c r="V36" s="6">
        <f t="shared" si="38"/>
        <v>0</v>
      </c>
      <c r="W36" s="6">
        <f t="shared" si="38"/>
        <v>0</v>
      </c>
      <c r="X36" s="6">
        <f t="shared" si="38"/>
        <v>0</v>
      </c>
      <c r="Y36" s="6">
        <f t="shared" si="38"/>
        <v>0</v>
      </c>
      <c r="Z36" s="6">
        <f t="shared" si="38"/>
        <v>0</v>
      </c>
      <c r="AA36" s="6">
        <f t="shared" si="38"/>
        <v>0</v>
      </c>
      <c r="AB36" s="6">
        <f t="shared" si="38"/>
        <v>10</v>
      </c>
      <c r="AC36" s="6">
        <f t="shared" si="38"/>
        <v>11</v>
      </c>
      <c r="AD36" s="6">
        <f t="shared" si="38"/>
        <v>4</v>
      </c>
    </row>
    <row r="37" spans="1:30" x14ac:dyDescent="0.25">
      <c r="A37" s="19"/>
      <c r="B37" s="6" t="s">
        <v>85</v>
      </c>
      <c r="C37" s="6">
        <f t="shared" ref="C37:AD37" si="39">C11+C24</f>
        <v>194</v>
      </c>
      <c r="D37" s="6">
        <f t="shared" si="39"/>
        <v>177</v>
      </c>
      <c r="E37" s="6">
        <f t="shared" si="39"/>
        <v>176</v>
      </c>
      <c r="F37" s="6">
        <f t="shared" si="39"/>
        <v>288976</v>
      </c>
      <c r="G37" s="6">
        <f t="shared" si="39"/>
        <v>52880654.560000002</v>
      </c>
      <c r="H37" s="6">
        <f t="shared" si="39"/>
        <v>3430422</v>
      </c>
      <c r="I37" s="6">
        <f t="shared" si="39"/>
        <v>262556</v>
      </c>
      <c r="J37" s="6">
        <f t="shared" si="39"/>
        <v>0</v>
      </c>
      <c r="K37" s="6">
        <f t="shared" si="39"/>
        <v>262556</v>
      </c>
      <c r="L37" s="6">
        <f t="shared" si="39"/>
        <v>56048520.560000002</v>
      </c>
      <c r="M37" s="6">
        <f t="shared" si="39"/>
        <v>13</v>
      </c>
      <c r="N37" s="6">
        <f t="shared" si="39"/>
        <v>14.983572626360338</v>
      </c>
      <c r="O37" s="6">
        <f t="shared" si="39"/>
        <v>31.990748065501755</v>
      </c>
      <c r="P37" s="6">
        <f t="shared" si="39"/>
        <v>3167866</v>
      </c>
      <c r="Q37" s="6">
        <f t="shared" si="39"/>
        <v>154</v>
      </c>
      <c r="R37" s="6">
        <f t="shared" si="39"/>
        <v>2</v>
      </c>
      <c r="S37" s="6">
        <f t="shared" si="39"/>
        <v>15</v>
      </c>
      <c r="T37" s="6">
        <f t="shared" si="39"/>
        <v>0</v>
      </c>
      <c r="U37" s="6">
        <f t="shared" si="39"/>
        <v>1</v>
      </c>
      <c r="V37" s="6">
        <f t="shared" si="39"/>
        <v>0</v>
      </c>
      <c r="W37" s="6">
        <f t="shared" si="39"/>
        <v>0</v>
      </c>
      <c r="X37" s="6">
        <f t="shared" si="39"/>
        <v>1</v>
      </c>
      <c r="Y37" s="6">
        <f t="shared" si="39"/>
        <v>3</v>
      </c>
      <c r="Z37" s="6">
        <f t="shared" si="39"/>
        <v>0</v>
      </c>
      <c r="AA37" s="6">
        <f t="shared" si="39"/>
        <v>0</v>
      </c>
      <c r="AB37" s="6">
        <f t="shared" si="39"/>
        <v>42</v>
      </c>
      <c r="AC37" s="6">
        <f t="shared" si="39"/>
        <v>31</v>
      </c>
      <c r="AD37" s="6">
        <f t="shared" si="39"/>
        <v>48</v>
      </c>
    </row>
    <row r="38" spans="1:30" x14ac:dyDescent="0.25">
      <c r="A38" s="19"/>
      <c r="B38" s="6" t="s">
        <v>67</v>
      </c>
      <c r="C38" s="6">
        <f t="shared" ref="C38:AD38" si="40">C12+C25</f>
        <v>345</v>
      </c>
      <c r="D38" s="6">
        <f t="shared" si="40"/>
        <v>70</v>
      </c>
      <c r="E38" s="6">
        <f t="shared" si="40"/>
        <v>66</v>
      </c>
      <c r="F38" s="6">
        <f t="shared" si="40"/>
        <v>4077</v>
      </c>
      <c r="G38" s="6">
        <f t="shared" si="40"/>
        <v>-357636.38</v>
      </c>
      <c r="H38" s="6">
        <f t="shared" si="40"/>
        <v>62741</v>
      </c>
      <c r="I38" s="6">
        <f t="shared" si="40"/>
        <v>64750</v>
      </c>
      <c r="J38" s="6">
        <f t="shared" si="40"/>
        <v>6993</v>
      </c>
      <c r="K38" s="6">
        <f t="shared" si="40"/>
        <v>71743</v>
      </c>
      <c r="L38" s="6">
        <f t="shared" si="40"/>
        <v>-366638.38</v>
      </c>
      <c r="M38" s="6">
        <f t="shared" si="40"/>
        <v>201</v>
      </c>
      <c r="N38" s="6">
        <f t="shared" si="40"/>
        <v>312.58423441052452</v>
      </c>
      <c r="O38" s="6">
        <f t="shared" si="40"/>
        <v>-15.102654634237028</v>
      </c>
      <c r="P38" s="6">
        <f t="shared" si="40"/>
        <v>-9002</v>
      </c>
      <c r="Q38" s="6">
        <f t="shared" si="40"/>
        <v>64</v>
      </c>
      <c r="R38" s="6">
        <f t="shared" si="40"/>
        <v>0</v>
      </c>
      <c r="S38" s="6">
        <f t="shared" si="40"/>
        <v>0</v>
      </c>
      <c r="T38" s="6">
        <f t="shared" si="40"/>
        <v>2</v>
      </c>
      <c r="U38" s="6">
        <f t="shared" si="40"/>
        <v>0</v>
      </c>
      <c r="V38" s="6">
        <f t="shared" si="40"/>
        <v>0</v>
      </c>
      <c r="W38" s="6">
        <f t="shared" si="40"/>
        <v>0</v>
      </c>
      <c r="X38" s="6">
        <f t="shared" si="40"/>
        <v>0</v>
      </c>
      <c r="Y38" s="6">
        <f t="shared" si="40"/>
        <v>0</v>
      </c>
      <c r="Z38" s="6">
        <f t="shared" si="40"/>
        <v>0</v>
      </c>
      <c r="AA38" s="6">
        <f t="shared" si="40"/>
        <v>0</v>
      </c>
      <c r="AB38" s="6">
        <f t="shared" si="40"/>
        <v>3</v>
      </c>
      <c r="AC38" s="6">
        <f t="shared" si="40"/>
        <v>0</v>
      </c>
      <c r="AD38" s="6">
        <f t="shared" si="40"/>
        <v>32</v>
      </c>
    </row>
    <row r="39" spans="1:30" s="13" customFormat="1" x14ac:dyDescent="0.25">
      <c r="A39" s="20"/>
      <c r="B39" s="12" t="s">
        <v>89</v>
      </c>
      <c r="C39" s="12">
        <f t="shared" ref="C39:AD39" si="41">C13+C26</f>
        <v>26040</v>
      </c>
      <c r="D39" s="12">
        <f t="shared" si="41"/>
        <v>23160</v>
      </c>
      <c r="E39" s="12">
        <f t="shared" si="41"/>
        <v>23120</v>
      </c>
      <c r="F39" s="12">
        <f t="shared" si="41"/>
        <v>4027678</v>
      </c>
      <c r="G39" s="12">
        <f t="shared" si="41"/>
        <v>167032020.13</v>
      </c>
      <c r="H39" s="12">
        <f t="shared" si="41"/>
        <v>36123722.480000004</v>
      </c>
      <c r="I39" s="12">
        <f t="shared" si="41"/>
        <v>5268977</v>
      </c>
      <c r="J39" s="12">
        <f t="shared" si="41"/>
        <v>27838921.860000003</v>
      </c>
      <c r="K39" s="12">
        <f t="shared" si="41"/>
        <v>33107898.860000003</v>
      </c>
      <c r="L39" s="12">
        <f t="shared" si="41"/>
        <v>170047843.75</v>
      </c>
      <c r="M39" s="12">
        <f t="shared" si="41"/>
        <v>2232</v>
      </c>
      <c r="N39" s="12">
        <f t="shared" si="41"/>
        <v>183.11547204964114</v>
      </c>
      <c r="O39" s="12">
        <f t="shared" si="41"/>
        <v>9.5630891973244481</v>
      </c>
      <c r="P39" s="12">
        <f t="shared" si="41"/>
        <v>3015823.620000001</v>
      </c>
      <c r="Q39" s="12">
        <f t="shared" si="41"/>
        <v>18068</v>
      </c>
      <c r="R39" s="12">
        <f t="shared" si="41"/>
        <v>252</v>
      </c>
      <c r="S39" s="12">
        <f t="shared" si="41"/>
        <v>17</v>
      </c>
      <c r="T39" s="12">
        <f t="shared" si="41"/>
        <v>14</v>
      </c>
      <c r="U39" s="12">
        <f t="shared" si="41"/>
        <v>379</v>
      </c>
      <c r="V39" s="12">
        <f t="shared" si="41"/>
        <v>0</v>
      </c>
      <c r="W39" s="12">
        <f t="shared" si="41"/>
        <v>2</v>
      </c>
      <c r="X39" s="12">
        <f t="shared" si="41"/>
        <v>283</v>
      </c>
      <c r="Y39" s="12">
        <f t="shared" si="41"/>
        <v>17</v>
      </c>
      <c r="Z39" s="12">
        <f t="shared" si="41"/>
        <v>2</v>
      </c>
      <c r="AA39" s="12">
        <f t="shared" si="41"/>
        <v>4086</v>
      </c>
      <c r="AB39" s="12">
        <f t="shared" si="41"/>
        <v>2505</v>
      </c>
      <c r="AC39" s="12">
        <f t="shared" si="41"/>
        <v>3874</v>
      </c>
      <c r="AD39" s="12">
        <f t="shared" si="41"/>
        <v>1238</v>
      </c>
    </row>
  </sheetData>
  <autoFilter ref="A2:EA2">
    <sortState ref="A3:EB54">
      <sortCondition ref="A2"/>
    </sortState>
  </autoFilter>
  <mergeCells count="2">
    <mergeCell ref="A1:O1"/>
    <mergeCell ref="A29:A39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DCB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dcterms:created xsi:type="dcterms:W3CDTF">2023-09-01T10:47:56Z</dcterms:created>
  <dcterms:modified xsi:type="dcterms:W3CDTF">2023-09-04T07:01:55Z</dcterms:modified>
</cp:coreProperties>
</file>