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20" yWindow="420" windowWidth="19440" windowHeight="10620" activeTab="5"/>
  </bookViews>
  <sheets>
    <sheet name="CESCOM Format-A1(W.S)RLB" sheetId="18" r:id="rId1"/>
    <sheet name="CESCOM Format-B(SL)RLB" sheetId="17" r:id="rId2"/>
    <sheet name="LT6 TOTAL" sheetId="47" state="hidden" r:id="rId3"/>
    <sheet name="WS" sheetId="48" state="hidden" r:id="rId4"/>
    <sheet name="SL" sheetId="49" state="hidden" r:id="rId5"/>
    <sheet name="FORMET(C)" sheetId="22" r:id="rId6"/>
  </sheets>
  <externalReferences>
    <externalReference r:id="rId7"/>
  </externalReferences>
  <definedNames>
    <definedName name="_xlnm._FilterDatabase" localSheetId="5" hidden="1">'FORMET(C)'!$A$5:$W$43</definedName>
    <definedName name="_xlnm._FilterDatabase" localSheetId="2" hidden="1">'LT6 TOTAL'!$A$3:$Q$676</definedName>
    <definedName name="_xlnm._FilterDatabase" localSheetId="3" hidden="1">WS!$A$3:$Q$3</definedName>
    <definedName name="_xlnm.Print_Area" localSheetId="0">'CESCOM Format-A1(W.S)RLB'!$A$553:$X$566</definedName>
    <definedName name="_xlnm.Print_Area" localSheetId="1">'CESCOM Format-B(SL)RLB'!$A$139:$X$331</definedName>
    <definedName name="_xlnm.Print_Area" localSheetId="5">'FORMET(C)'!$A$1:$W$55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6" i="47" l="1"/>
  <c r="G676" i="47"/>
  <c r="H676" i="47"/>
  <c r="I676" i="47"/>
  <c r="J676" i="47"/>
  <c r="K676" i="47"/>
  <c r="L676" i="47"/>
  <c r="M676" i="47"/>
  <c r="N676" i="47"/>
  <c r="O676" i="47"/>
  <c r="P676" i="47"/>
  <c r="Q676" i="47"/>
  <c r="E676" i="47"/>
  <c r="M352" i="49"/>
  <c r="F352" i="49"/>
  <c r="G352" i="49"/>
  <c r="H352" i="49"/>
  <c r="I352" i="49"/>
  <c r="J352" i="49"/>
  <c r="K352" i="49"/>
  <c r="L352" i="49"/>
  <c r="N352" i="49"/>
  <c r="O352" i="49"/>
  <c r="P352" i="49"/>
  <c r="Q352" i="49"/>
  <c r="E352" i="49"/>
  <c r="I221" i="17"/>
  <c r="I222" i="17"/>
  <c r="W198" i="17"/>
  <c r="W199" i="17"/>
  <c r="W200" i="17"/>
  <c r="W201" i="17"/>
  <c r="W202" i="17"/>
  <c r="W203" i="17"/>
  <c r="W204" i="17"/>
  <c r="W205" i="17"/>
  <c r="W206" i="17"/>
  <c r="W207" i="17"/>
  <c r="W208" i="17"/>
  <c r="W209" i="17"/>
  <c r="V198" i="17"/>
  <c r="V199" i="17"/>
  <c r="V200" i="17"/>
  <c r="V201" i="17"/>
  <c r="V202" i="17"/>
  <c r="V203" i="17"/>
  <c r="V204" i="17"/>
  <c r="V205" i="17"/>
  <c r="V206" i="17"/>
  <c r="V207" i="17"/>
  <c r="V208" i="17"/>
  <c r="V209" i="17"/>
  <c r="U198" i="17"/>
  <c r="U199" i="17"/>
  <c r="U200" i="17"/>
  <c r="U201" i="17"/>
  <c r="U202" i="17"/>
  <c r="U203" i="17"/>
  <c r="U204" i="17"/>
  <c r="U205" i="17"/>
  <c r="U206" i="17"/>
  <c r="U207" i="17"/>
  <c r="U208" i="17"/>
  <c r="U209" i="17"/>
  <c r="T198" i="17"/>
  <c r="T199" i="17"/>
  <c r="T200" i="17"/>
  <c r="T201" i="17"/>
  <c r="T202" i="17"/>
  <c r="T203" i="17"/>
  <c r="T204" i="17"/>
  <c r="T205" i="17"/>
  <c r="T206" i="17"/>
  <c r="T207" i="17"/>
  <c r="T208" i="17"/>
  <c r="T209" i="17"/>
  <c r="S198" i="17"/>
  <c r="S199" i="17"/>
  <c r="S200" i="17"/>
  <c r="S201" i="17"/>
  <c r="S202" i="17"/>
  <c r="S203" i="17"/>
  <c r="S204" i="17"/>
  <c r="S205" i="17"/>
  <c r="S206" i="17"/>
  <c r="S207" i="17"/>
  <c r="S208" i="17"/>
  <c r="S209" i="17"/>
  <c r="R198" i="17"/>
  <c r="R199" i="17"/>
  <c r="R200" i="17"/>
  <c r="R201" i="17"/>
  <c r="R202" i="17"/>
  <c r="R203" i="17"/>
  <c r="R204" i="17"/>
  <c r="R205" i="17"/>
  <c r="R206" i="17"/>
  <c r="R207" i="17"/>
  <c r="R208" i="17"/>
  <c r="R209" i="17"/>
  <c r="N198" i="17"/>
  <c r="N199" i="17"/>
  <c r="N200" i="17"/>
  <c r="N201" i="17"/>
  <c r="N202" i="17"/>
  <c r="N203" i="17"/>
  <c r="N204" i="17"/>
  <c r="N205" i="17"/>
  <c r="N206" i="17"/>
  <c r="N207" i="17"/>
  <c r="N208" i="17"/>
  <c r="N209" i="17"/>
  <c r="M198" i="17"/>
  <c r="M199" i="17"/>
  <c r="M200" i="17"/>
  <c r="M201" i="17"/>
  <c r="M202" i="17"/>
  <c r="M203" i="17"/>
  <c r="M204" i="17"/>
  <c r="M205" i="17"/>
  <c r="M206" i="17"/>
  <c r="M207" i="17"/>
  <c r="M208" i="17"/>
  <c r="M209" i="17"/>
  <c r="L198" i="17"/>
  <c r="L199" i="17"/>
  <c r="L200" i="17"/>
  <c r="L201" i="17"/>
  <c r="L202" i="17"/>
  <c r="L203" i="17"/>
  <c r="L204" i="17"/>
  <c r="L205" i="17"/>
  <c r="L206" i="17"/>
  <c r="L207" i="17"/>
  <c r="L208" i="17"/>
  <c r="L209" i="17"/>
  <c r="K198" i="17"/>
  <c r="Q198" i="17" s="1"/>
  <c r="K199" i="17"/>
  <c r="Q199" i="17" s="1"/>
  <c r="K200" i="17"/>
  <c r="Q200" i="17" s="1"/>
  <c r="K201" i="17"/>
  <c r="Q201" i="17" s="1"/>
  <c r="K202" i="17"/>
  <c r="Q202" i="17" s="1"/>
  <c r="K203" i="17"/>
  <c r="Q203" i="17" s="1"/>
  <c r="K204" i="17"/>
  <c r="Q204" i="17" s="1"/>
  <c r="K205" i="17"/>
  <c r="Q205" i="17" s="1"/>
  <c r="K206" i="17"/>
  <c r="Q206" i="17" s="1"/>
  <c r="K207" i="17"/>
  <c r="Q207" i="17" s="1"/>
  <c r="K208" i="17"/>
  <c r="Q208" i="17" s="1"/>
  <c r="K209" i="17"/>
  <c r="Q209" i="17" s="1"/>
  <c r="J198" i="17"/>
  <c r="P198" i="17" s="1"/>
  <c r="J199" i="17"/>
  <c r="P199" i="17" s="1"/>
  <c r="J200" i="17"/>
  <c r="P200" i="17" s="1"/>
  <c r="J201" i="17"/>
  <c r="P201" i="17" s="1"/>
  <c r="J202" i="17"/>
  <c r="P202" i="17" s="1"/>
  <c r="J203" i="17"/>
  <c r="P203" i="17" s="1"/>
  <c r="J204" i="17"/>
  <c r="P204" i="17" s="1"/>
  <c r="J205" i="17"/>
  <c r="P205" i="17" s="1"/>
  <c r="J206" i="17"/>
  <c r="P206" i="17" s="1"/>
  <c r="J207" i="17"/>
  <c r="P207" i="17" s="1"/>
  <c r="J208" i="17"/>
  <c r="P208" i="17" s="1"/>
  <c r="J209" i="17"/>
  <c r="P209" i="17" s="1"/>
  <c r="I198" i="17"/>
  <c r="O198" i="17" s="1"/>
  <c r="I199" i="17"/>
  <c r="O199" i="17" s="1"/>
  <c r="I200" i="17"/>
  <c r="O200" i="17" s="1"/>
  <c r="I201" i="17"/>
  <c r="O201" i="17" s="1"/>
  <c r="I202" i="17"/>
  <c r="O202" i="17" s="1"/>
  <c r="I203" i="17"/>
  <c r="O203" i="17" s="1"/>
  <c r="I204" i="17"/>
  <c r="O204" i="17" s="1"/>
  <c r="I205" i="17"/>
  <c r="O205" i="17" s="1"/>
  <c r="I206" i="17"/>
  <c r="O206" i="17" s="1"/>
  <c r="I207" i="17"/>
  <c r="O207" i="17" s="1"/>
  <c r="I208" i="17"/>
  <c r="O208" i="17" s="1"/>
  <c r="I209" i="17"/>
  <c r="O209" i="17" s="1"/>
  <c r="W169" i="17"/>
  <c r="W170" i="17"/>
  <c r="W171" i="17"/>
  <c r="W172" i="17"/>
  <c r="W173" i="17"/>
  <c r="W174" i="17"/>
  <c r="W175" i="17"/>
  <c r="W176" i="17"/>
  <c r="W177" i="17"/>
  <c r="W178" i="17"/>
  <c r="W179" i="17"/>
  <c r="W180" i="17"/>
  <c r="W181" i="17"/>
  <c r="W182" i="17"/>
  <c r="W183" i="17"/>
  <c r="W184" i="17"/>
  <c r="W185" i="17"/>
  <c r="V169" i="17"/>
  <c r="V170" i="17"/>
  <c r="V171" i="17"/>
  <c r="V172" i="17"/>
  <c r="V173" i="17"/>
  <c r="V174" i="17"/>
  <c r="V175" i="17"/>
  <c r="V176" i="17"/>
  <c r="V177" i="17"/>
  <c r="V178" i="17"/>
  <c r="V179" i="17"/>
  <c r="V180" i="17"/>
  <c r="V181" i="17"/>
  <c r="V182" i="17"/>
  <c r="V183" i="17"/>
  <c r="V184" i="17"/>
  <c r="V185" i="17"/>
  <c r="U169" i="17"/>
  <c r="U170" i="17"/>
  <c r="U171" i="17"/>
  <c r="U172" i="17"/>
  <c r="U173" i="17"/>
  <c r="U174" i="17"/>
  <c r="U175" i="17"/>
  <c r="U176" i="17"/>
  <c r="U177" i="17"/>
  <c r="U178" i="17"/>
  <c r="U179" i="17"/>
  <c r="U180" i="17"/>
  <c r="U181" i="17"/>
  <c r="U182" i="17"/>
  <c r="U183" i="17"/>
  <c r="U184" i="17"/>
  <c r="U185" i="17"/>
  <c r="T169" i="17"/>
  <c r="T170" i="17"/>
  <c r="T171" i="17"/>
  <c r="T172" i="17"/>
  <c r="T173" i="17"/>
  <c r="T174" i="17"/>
  <c r="T175" i="17"/>
  <c r="T176" i="17"/>
  <c r="T177" i="17"/>
  <c r="T178" i="17"/>
  <c r="T179" i="17"/>
  <c r="T180" i="17"/>
  <c r="T181" i="17"/>
  <c r="T182" i="17"/>
  <c r="T183" i="17"/>
  <c r="T184" i="17"/>
  <c r="T185" i="17"/>
  <c r="S169" i="17"/>
  <c r="S170" i="17"/>
  <c r="S171" i="17"/>
  <c r="S172" i="17"/>
  <c r="S173" i="17"/>
  <c r="S174" i="17"/>
  <c r="S175" i="17"/>
  <c r="S176" i="17"/>
  <c r="S177" i="17"/>
  <c r="S178" i="17"/>
  <c r="S179" i="17"/>
  <c r="S180" i="17"/>
  <c r="S181" i="17"/>
  <c r="S182" i="17"/>
  <c r="S183" i="17"/>
  <c r="S184" i="17"/>
  <c r="S185" i="17"/>
  <c r="R169" i="17"/>
  <c r="R170" i="17"/>
  <c r="R171" i="17"/>
  <c r="R172" i="17"/>
  <c r="R173" i="17"/>
  <c r="R174" i="17"/>
  <c r="R175" i="17"/>
  <c r="R176" i="17"/>
  <c r="R177" i="17"/>
  <c r="R178" i="17"/>
  <c r="R179" i="17"/>
  <c r="R180" i="17"/>
  <c r="R181" i="17"/>
  <c r="R182" i="17"/>
  <c r="R183" i="17"/>
  <c r="R184" i="17"/>
  <c r="R185" i="17"/>
  <c r="N169" i="17"/>
  <c r="N170" i="17"/>
  <c r="N171" i="17"/>
  <c r="N172" i="17"/>
  <c r="N173" i="17"/>
  <c r="N174" i="17"/>
  <c r="N175" i="17"/>
  <c r="N176" i="17"/>
  <c r="N177" i="17"/>
  <c r="N178" i="17"/>
  <c r="N179" i="17"/>
  <c r="N180" i="17"/>
  <c r="N181" i="17"/>
  <c r="N182" i="17"/>
  <c r="N183" i="17"/>
  <c r="N184" i="17"/>
  <c r="N185" i="17"/>
  <c r="M169" i="17"/>
  <c r="M170" i="17"/>
  <c r="M171" i="17"/>
  <c r="M172" i="17"/>
  <c r="M173" i="17"/>
  <c r="M174" i="17"/>
  <c r="M175" i="17"/>
  <c r="M176" i="17"/>
  <c r="M177" i="17"/>
  <c r="M178" i="17"/>
  <c r="M179" i="17"/>
  <c r="M180" i="17"/>
  <c r="M181" i="17"/>
  <c r="M182" i="17"/>
  <c r="M183" i="17"/>
  <c r="M184" i="17"/>
  <c r="M185" i="17"/>
  <c r="L169" i="17"/>
  <c r="L170" i="17"/>
  <c r="L171" i="17"/>
  <c r="L172" i="17"/>
  <c r="L173" i="17"/>
  <c r="L174" i="17"/>
  <c r="L175" i="17"/>
  <c r="L176" i="17"/>
  <c r="L177" i="17"/>
  <c r="L178" i="17"/>
  <c r="L179" i="17"/>
  <c r="L180" i="17"/>
  <c r="L181" i="17"/>
  <c r="L182" i="17"/>
  <c r="L183" i="17"/>
  <c r="L184" i="17"/>
  <c r="L185" i="17"/>
  <c r="K169" i="17"/>
  <c r="Q169" i="17" s="1"/>
  <c r="K170" i="17"/>
  <c r="Q170" i="17" s="1"/>
  <c r="K171" i="17"/>
  <c r="Q171" i="17" s="1"/>
  <c r="K172" i="17"/>
  <c r="Q172" i="17" s="1"/>
  <c r="K173" i="17"/>
  <c r="Q173" i="17" s="1"/>
  <c r="K174" i="17"/>
  <c r="Q174" i="17" s="1"/>
  <c r="K175" i="17"/>
  <c r="Q175" i="17" s="1"/>
  <c r="K176" i="17"/>
  <c r="Q176" i="17" s="1"/>
  <c r="K177" i="17"/>
  <c r="Q177" i="17" s="1"/>
  <c r="K178" i="17"/>
  <c r="Q178" i="17" s="1"/>
  <c r="K179" i="17"/>
  <c r="Q179" i="17" s="1"/>
  <c r="K180" i="17"/>
  <c r="Q180" i="17" s="1"/>
  <c r="K181" i="17"/>
  <c r="Q181" i="17" s="1"/>
  <c r="K182" i="17"/>
  <c r="Q182" i="17" s="1"/>
  <c r="K183" i="17"/>
  <c r="Q183" i="17" s="1"/>
  <c r="K184" i="17"/>
  <c r="Q184" i="17" s="1"/>
  <c r="K185" i="17"/>
  <c r="Q185" i="17" s="1"/>
  <c r="J169" i="17"/>
  <c r="P169" i="17" s="1"/>
  <c r="J170" i="17"/>
  <c r="P170" i="17" s="1"/>
  <c r="J171" i="17"/>
  <c r="P171" i="17" s="1"/>
  <c r="J172" i="17"/>
  <c r="P172" i="17" s="1"/>
  <c r="J173" i="17"/>
  <c r="P173" i="17" s="1"/>
  <c r="J174" i="17"/>
  <c r="P174" i="17" s="1"/>
  <c r="J175" i="17"/>
  <c r="P175" i="17" s="1"/>
  <c r="J176" i="17"/>
  <c r="P176" i="17" s="1"/>
  <c r="J177" i="17"/>
  <c r="P177" i="17" s="1"/>
  <c r="J178" i="17"/>
  <c r="P178" i="17" s="1"/>
  <c r="J179" i="17"/>
  <c r="P179" i="17" s="1"/>
  <c r="J180" i="17"/>
  <c r="P180" i="17" s="1"/>
  <c r="J181" i="17"/>
  <c r="P181" i="17" s="1"/>
  <c r="J182" i="17"/>
  <c r="P182" i="17" s="1"/>
  <c r="J183" i="17"/>
  <c r="J184" i="17"/>
  <c r="P184" i="17" s="1"/>
  <c r="J185" i="17"/>
  <c r="P185" i="17" s="1"/>
  <c r="I169" i="17"/>
  <c r="O169" i="17" s="1"/>
  <c r="I170" i="17"/>
  <c r="O170" i="17" s="1"/>
  <c r="I171" i="17"/>
  <c r="O171" i="17" s="1"/>
  <c r="I172" i="17"/>
  <c r="O172" i="17" s="1"/>
  <c r="I173" i="17"/>
  <c r="O173" i="17" s="1"/>
  <c r="I174" i="17"/>
  <c r="O174" i="17" s="1"/>
  <c r="I175" i="17"/>
  <c r="O175" i="17" s="1"/>
  <c r="I176" i="17"/>
  <c r="O176" i="17" s="1"/>
  <c r="I177" i="17"/>
  <c r="O177" i="17" s="1"/>
  <c r="I178" i="17"/>
  <c r="O178" i="17" s="1"/>
  <c r="I179" i="17"/>
  <c r="O179" i="17" s="1"/>
  <c r="I180" i="17"/>
  <c r="O180" i="17" s="1"/>
  <c r="I181" i="17"/>
  <c r="O181" i="17" s="1"/>
  <c r="I182" i="17"/>
  <c r="O182" i="17" s="1"/>
  <c r="I183" i="17"/>
  <c r="O183" i="17" s="1"/>
  <c r="I184" i="17"/>
  <c r="O184" i="17" s="1"/>
  <c r="I185" i="17"/>
  <c r="O185" i="17" s="1"/>
  <c r="H169" i="17"/>
  <c r="H170" i="17"/>
  <c r="H171" i="17"/>
  <c r="H172" i="17"/>
  <c r="H173" i="17"/>
  <c r="H174" i="17"/>
  <c r="H175" i="17"/>
  <c r="H176" i="17"/>
  <c r="H177" i="17"/>
  <c r="H178" i="17"/>
  <c r="H179" i="17"/>
  <c r="H180" i="17"/>
  <c r="H181" i="17"/>
  <c r="H182" i="17"/>
  <c r="H183" i="17"/>
  <c r="H184" i="17"/>
  <c r="H185" i="17"/>
  <c r="W145" i="17"/>
  <c r="W146" i="17"/>
  <c r="W147" i="17"/>
  <c r="W148" i="17"/>
  <c r="W149" i="17"/>
  <c r="W150" i="17"/>
  <c r="W151" i="17"/>
  <c r="W152" i="17"/>
  <c r="W153" i="17"/>
  <c r="W154" i="17"/>
  <c r="W155" i="17"/>
  <c r="W156" i="17"/>
  <c r="V145" i="17"/>
  <c r="V146" i="17"/>
  <c r="V147" i="17"/>
  <c r="V148" i="17"/>
  <c r="V149" i="17"/>
  <c r="V150" i="17"/>
  <c r="V151" i="17"/>
  <c r="V152" i="17"/>
  <c r="V153" i="17"/>
  <c r="V154" i="17"/>
  <c r="V155" i="17"/>
  <c r="V156" i="17"/>
  <c r="U145" i="17"/>
  <c r="U146" i="17"/>
  <c r="U147" i="17"/>
  <c r="U148" i="17"/>
  <c r="U149" i="17"/>
  <c r="U150" i="17"/>
  <c r="U151" i="17"/>
  <c r="U152" i="17"/>
  <c r="U153" i="17"/>
  <c r="U154" i="17"/>
  <c r="U155" i="17"/>
  <c r="U156" i="17"/>
  <c r="T145" i="17"/>
  <c r="T146" i="17"/>
  <c r="T147" i="17"/>
  <c r="T148" i="17"/>
  <c r="T149" i="17"/>
  <c r="T150" i="17"/>
  <c r="T151" i="17"/>
  <c r="T152" i="17"/>
  <c r="T153" i="17"/>
  <c r="T154" i="17"/>
  <c r="T155" i="17"/>
  <c r="T156" i="17"/>
  <c r="S145" i="17"/>
  <c r="S146" i="17"/>
  <c r="S147" i="17"/>
  <c r="S148" i="17"/>
  <c r="S149" i="17"/>
  <c r="S150" i="17"/>
  <c r="S151" i="17"/>
  <c r="S152" i="17"/>
  <c r="S153" i="17"/>
  <c r="S154" i="17"/>
  <c r="S155" i="17"/>
  <c r="S156" i="17"/>
  <c r="R145" i="17"/>
  <c r="R146" i="17"/>
  <c r="R147" i="17"/>
  <c r="R148" i="17"/>
  <c r="R149" i="17"/>
  <c r="R150" i="17"/>
  <c r="R151" i="17"/>
  <c r="R152" i="17"/>
  <c r="R153" i="17"/>
  <c r="R154" i="17"/>
  <c r="R155" i="17"/>
  <c r="R156" i="17"/>
  <c r="N145" i="17"/>
  <c r="N146" i="17"/>
  <c r="N147" i="17"/>
  <c r="N148" i="17"/>
  <c r="N149" i="17"/>
  <c r="N150" i="17"/>
  <c r="N151" i="17"/>
  <c r="N152" i="17"/>
  <c r="N153" i="17"/>
  <c r="N154" i="17"/>
  <c r="N155" i="17"/>
  <c r="N156" i="17"/>
  <c r="M145" i="17"/>
  <c r="M146" i="17"/>
  <c r="M147" i="17"/>
  <c r="M148" i="17"/>
  <c r="M149" i="17"/>
  <c r="M150" i="17"/>
  <c r="M151" i="17"/>
  <c r="M152" i="17"/>
  <c r="M153" i="17"/>
  <c r="M154" i="17"/>
  <c r="M155" i="17"/>
  <c r="M156" i="17"/>
  <c r="L145" i="17"/>
  <c r="L146" i="17"/>
  <c r="L147" i="17"/>
  <c r="L148" i="17"/>
  <c r="L149" i="17"/>
  <c r="L150" i="17"/>
  <c r="L151" i="17"/>
  <c r="L152" i="17"/>
  <c r="L153" i="17"/>
  <c r="L154" i="17"/>
  <c r="L155" i="17"/>
  <c r="L156" i="17"/>
  <c r="K145" i="17"/>
  <c r="Q145" i="17" s="1"/>
  <c r="K146" i="17"/>
  <c r="Q146" i="17" s="1"/>
  <c r="K147" i="17"/>
  <c r="Q147" i="17" s="1"/>
  <c r="K148" i="17"/>
  <c r="Q148" i="17" s="1"/>
  <c r="K149" i="17"/>
  <c r="Q149" i="17" s="1"/>
  <c r="K150" i="17"/>
  <c r="Q150" i="17" s="1"/>
  <c r="K151" i="17"/>
  <c r="Q151" i="17" s="1"/>
  <c r="K152" i="17"/>
  <c r="Q152" i="17" s="1"/>
  <c r="K153" i="17"/>
  <c r="Q153" i="17" s="1"/>
  <c r="K154" i="17"/>
  <c r="Q154" i="17" s="1"/>
  <c r="K155" i="17"/>
  <c r="K156" i="17"/>
  <c r="Q156" i="17" s="1"/>
  <c r="J145" i="17"/>
  <c r="P145" i="17" s="1"/>
  <c r="J146" i="17"/>
  <c r="P146" i="17" s="1"/>
  <c r="J147" i="17"/>
  <c r="P147" i="17" s="1"/>
  <c r="J148" i="17"/>
  <c r="P148" i="17" s="1"/>
  <c r="J149" i="17"/>
  <c r="P149" i="17" s="1"/>
  <c r="J150" i="17"/>
  <c r="P150" i="17" s="1"/>
  <c r="J151" i="17"/>
  <c r="P151" i="17" s="1"/>
  <c r="J152" i="17"/>
  <c r="P152" i="17" s="1"/>
  <c r="J153" i="17"/>
  <c r="P153" i="17" s="1"/>
  <c r="J154" i="17"/>
  <c r="P154" i="17" s="1"/>
  <c r="J155" i="17"/>
  <c r="J156" i="17"/>
  <c r="P156" i="17" s="1"/>
  <c r="I145" i="17"/>
  <c r="O145" i="17" s="1"/>
  <c r="I146" i="17"/>
  <c r="O146" i="17" s="1"/>
  <c r="I147" i="17"/>
  <c r="O147" i="17" s="1"/>
  <c r="I148" i="17"/>
  <c r="O148" i="17" s="1"/>
  <c r="I149" i="17"/>
  <c r="O149" i="17" s="1"/>
  <c r="I150" i="17"/>
  <c r="O150" i="17" s="1"/>
  <c r="I151" i="17"/>
  <c r="O151" i="17" s="1"/>
  <c r="I152" i="17"/>
  <c r="O152" i="17" s="1"/>
  <c r="I153" i="17"/>
  <c r="O153" i="17" s="1"/>
  <c r="I154" i="17"/>
  <c r="O154" i="17" s="1"/>
  <c r="I155" i="17"/>
  <c r="I156" i="17"/>
  <c r="O156" i="17" s="1"/>
  <c r="H145" i="17"/>
  <c r="H146" i="17"/>
  <c r="H147" i="17"/>
  <c r="H148" i="17"/>
  <c r="H149" i="17"/>
  <c r="H150" i="17"/>
  <c r="H151" i="17"/>
  <c r="H152" i="17"/>
  <c r="H153" i="17"/>
  <c r="H154" i="17"/>
  <c r="H155" i="17"/>
  <c r="H156" i="17"/>
  <c r="W120" i="17"/>
  <c r="W121" i="17"/>
  <c r="W122" i="17"/>
  <c r="W123" i="17"/>
  <c r="W124" i="17"/>
  <c r="W125" i="17"/>
  <c r="W126" i="17"/>
  <c r="W127" i="17"/>
  <c r="W128" i="17"/>
  <c r="W129" i="17"/>
  <c r="W130" i="17"/>
  <c r="W131" i="17"/>
  <c r="W132" i="17"/>
  <c r="V120" i="17"/>
  <c r="V121" i="17"/>
  <c r="V122" i="17"/>
  <c r="V123" i="17"/>
  <c r="V124" i="17"/>
  <c r="V125" i="17"/>
  <c r="V126" i="17"/>
  <c r="V127" i="17"/>
  <c r="V128" i="17"/>
  <c r="V129" i="17"/>
  <c r="V130" i="17"/>
  <c r="V131" i="17"/>
  <c r="V132" i="17"/>
  <c r="U120" i="17"/>
  <c r="U121" i="17"/>
  <c r="U122" i="17"/>
  <c r="U123" i="17"/>
  <c r="U124" i="17"/>
  <c r="U125" i="17"/>
  <c r="U126" i="17"/>
  <c r="U127" i="17"/>
  <c r="U128" i="17"/>
  <c r="U129" i="17"/>
  <c r="U130" i="17"/>
  <c r="U131" i="17"/>
  <c r="U132" i="17"/>
  <c r="T120" i="17"/>
  <c r="T121" i="17"/>
  <c r="T122" i="17"/>
  <c r="T123" i="17"/>
  <c r="T124" i="17"/>
  <c r="T125" i="17"/>
  <c r="T126" i="17"/>
  <c r="T127" i="17"/>
  <c r="T128" i="17"/>
  <c r="T129" i="17"/>
  <c r="T130" i="17"/>
  <c r="T131" i="17"/>
  <c r="T132" i="17"/>
  <c r="S120" i="17"/>
  <c r="S121" i="17"/>
  <c r="S122" i="17"/>
  <c r="S123" i="17"/>
  <c r="S124" i="17"/>
  <c r="S125" i="17"/>
  <c r="S126" i="17"/>
  <c r="S127" i="17"/>
  <c r="S128" i="17"/>
  <c r="S129" i="17"/>
  <c r="S130" i="17"/>
  <c r="S131" i="17"/>
  <c r="S132" i="17"/>
  <c r="R120" i="17"/>
  <c r="R121" i="17"/>
  <c r="R122" i="17"/>
  <c r="R123" i="17"/>
  <c r="R124" i="17"/>
  <c r="R125" i="17"/>
  <c r="R126" i="17"/>
  <c r="R127" i="17"/>
  <c r="R128" i="17"/>
  <c r="R129" i="17"/>
  <c r="R130" i="17"/>
  <c r="R131" i="17"/>
  <c r="R132" i="17"/>
  <c r="Q122" i="17"/>
  <c r="Q130" i="17"/>
  <c r="N120" i="17"/>
  <c r="N121" i="17"/>
  <c r="N122" i="17"/>
  <c r="N123" i="17"/>
  <c r="N124" i="17"/>
  <c r="N125" i="17"/>
  <c r="N126" i="17"/>
  <c r="N127" i="17"/>
  <c r="N128" i="17"/>
  <c r="N129" i="17"/>
  <c r="N130" i="17"/>
  <c r="N131" i="17"/>
  <c r="N132" i="17"/>
  <c r="M120" i="17"/>
  <c r="M121" i="17"/>
  <c r="M122" i="17"/>
  <c r="M123" i="17"/>
  <c r="M124" i="17"/>
  <c r="M125" i="17"/>
  <c r="M126" i="17"/>
  <c r="M127" i="17"/>
  <c r="M128" i="17"/>
  <c r="M129" i="17"/>
  <c r="M130" i="17"/>
  <c r="M131" i="17"/>
  <c r="M132" i="17"/>
  <c r="L120" i="17"/>
  <c r="L121" i="17"/>
  <c r="L122" i="17"/>
  <c r="L123" i="17"/>
  <c r="L124" i="17"/>
  <c r="L125" i="17"/>
  <c r="L126" i="17"/>
  <c r="L127" i="17"/>
  <c r="L128" i="17"/>
  <c r="L129" i="17"/>
  <c r="L130" i="17"/>
  <c r="L131" i="17"/>
  <c r="L132" i="17"/>
  <c r="K120" i="17"/>
  <c r="Q120" i="17" s="1"/>
  <c r="K121" i="17"/>
  <c r="Q121" i="17" s="1"/>
  <c r="K122" i="17"/>
  <c r="K123" i="17"/>
  <c r="K124" i="17"/>
  <c r="Q124" i="17" s="1"/>
  <c r="K125" i="17"/>
  <c r="Q125" i="17" s="1"/>
  <c r="K126" i="17"/>
  <c r="Q126" i="17" s="1"/>
  <c r="K127" i="17"/>
  <c r="K128" i="17"/>
  <c r="Q128" i="17" s="1"/>
  <c r="K129" i="17"/>
  <c r="Q129" i="17" s="1"/>
  <c r="K130" i="17"/>
  <c r="K131" i="17"/>
  <c r="K132" i="17"/>
  <c r="Q132" i="17" s="1"/>
  <c r="J120" i="17"/>
  <c r="P120" i="17" s="1"/>
  <c r="J121" i="17"/>
  <c r="P121" i="17" s="1"/>
  <c r="J122" i="17"/>
  <c r="J123" i="17"/>
  <c r="P123" i="17" s="1"/>
  <c r="J124" i="17"/>
  <c r="P124" i="17" s="1"/>
  <c r="J125" i="17"/>
  <c r="P125" i="17" s="1"/>
  <c r="J126" i="17"/>
  <c r="J127" i="17"/>
  <c r="P127" i="17" s="1"/>
  <c r="J128" i="17"/>
  <c r="P128" i="17" s="1"/>
  <c r="J129" i="17"/>
  <c r="P129" i="17" s="1"/>
  <c r="J130" i="17"/>
  <c r="J131" i="17"/>
  <c r="P131" i="17" s="1"/>
  <c r="J132" i="17"/>
  <c r="P132" i="17" s="1"/>
  <c r="I120" i="17"/>
  <c r="O120" i="17" s="1"/>
  <c r="I121" i="17"/>
  <c r="I122" i="17"/>
  <c r="O122" i="17" s="1"/>
  <c r="I123" i="17"/>
  <c r="O123" i="17" s="1"/>
  <c r="I124" i="17"/>
  <c r="O124" i="17" s="1"/>
  <c r="I125" i="17"/>
  <c r="I126" i="17"/>
  <c r="O126" i="17" s="1"/>
  <c r="I127" i="17"/>
  <c r="O127" i="17" s="1"/>
  <c r="I128" i="17"/>
  <c r="O128" i="17" s="1"/>
  <c r="I129" i="17"/>
  <c r="I130" i="17"/>
  <c r="I131" i="17"/>
  <c r="O131" i="17" s="1"/>
  <c r="I132" i="17"/>
  <c r="O132" i="17" s="1"/>
  <c r="H120" i="17"/>
  <c r="H121" i="17"/>
  <c r="H122" i="17"/>
  <c r="H123" i="17"/>
  <c r="H124" i="17"/>
  <c r="H125" i="17"/>
  <c r="H126" i="17"/>
  <c r="H127" i="17"/>
  <c r="H128" i="17"/>
  <c r="H129" i="17"/>
  <c r="H130" i="17"/>
  <c r="H131" i="17"/>
  <c r="H132" i="17"/>
  <c r="W91" i="17"/>
  <c r="W92" i="17"/>
  <c r="W93" i="17"/>
  <c r="W94" i="17"/>
  <c r="W95" i="17"/>
  <c r="W96" i="17"/>
  <c r="W97" i="17"/>
  <c r="W98" i="17"/>
  <c r="W99" i="17"/>
  <c r="W100" i="17"/>
  <c r="W101" i="17"/>
  <c r="W102" i="17"/>
  <c r="W103" i="17"/>
  <c r="W104" i="17"/>
  <c r="W105" i="17"/>
  <c r="W106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U91" i="17"/>
  <c r="U92" i="17"/>
  <c r="U93" i="17"/>
  <c r="U94" i="17"/>
  <c r="U95" i="17"/>
  <c r="U96" i="17"/>
  <c r="U97" i="17"/>
  <c r="U98" i="17"/>
  <c r="U99" i="17"/>
  <c r="U100" i="17"/>
  <c r="U101" i="17"/>
  <c r="U102" i="17"/>
  <c r="U103" i="17"/>
  <c r="U104" i="17"/>
  <c r="U105" i="17"/>
  <c r="U106" i="17"/>
  <c r="T91" i="17"/>
  <c r="T92" i="17"/>
  <c r="T93" i="17"/>
  <c r="T94" i="17"/>
  <c r="T95" i="17"/>
  <c r="T96" i="17"/>
  <c r="T97" i="17"/>
  <c r="T98" i="17"/>
  <c r="T99" i="17"/>
  <c r="T100" i="17"/>
  <c r="T101" i="17"/>
  <c r="T102" i="17"/>
  <c r="T103" i="17"/>
  <c r="T104" i="17"/>
  <c r="T105" i="17"/>
  <c r="T106" i="17"/>
  <c r="S91" i="17"/>
  <c r="S92" i="17"/>
  <c r="S93" i="17"/>
  <c r="S94" i="17"/>
  <c r="S95" i="17"/>
  <c r="S96" i="17"/>
  <c r="S97" i="17"/>
  <c r="S98" i="17"/>
  <c r="S99" i="17"/>
  <c r="S100" i="17"/>
  <c r="S101" i="17"/>
  <c r="S102" i="17"/>
  <c r="S103" i="17"/>
  <c r="S104" i="17"/>
  <c r="S105" i="17"/>
  <c r="S106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N91" i="17"/>
  <c r="N92" i="17"/>
  <c r="N93" i="17"/>
  <c r="N94" i="17"/>
  <c r="N95" i="17"/>
  <c r="N96" i="17"/>
  <c r="N97" i="17"/>
  <c r="N98" i="17"/>
  <c r="N99" i="17"/>
  <c r="N100" i="17"/>
  <c r="N101" i="17"/>
  <c r="N102" i="17"/>
  <c r="N103" i="17"/>
  <c r="N104" i="17"/>
  <c r="N105" i="17"/>
  <c r="N106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K91" i="17"/>
  <c r="K92" i="17"/>
  <c r="K93" i="17"/>
  <c r="K94" i="17"/>
  <c r="K95" i="17"/>
  <c r="K96" i="17"/>
  <c r="K97" i="17"/>
  <c r="K98" i="17"/>
  <c r="K99" i="17"/>
  <c r="K100" i="17"/>
  <c r="K101" i="17"/>
  <c r="K102" i="17"/>
  <c r="K103" i="17"/>
  <c r="K104" i="17"/>
  <c r="K105" i="17"/>
  <c r="K106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I91" i="17"/>
  <c r="I92" i="17"/>
  <c r="I93" i="17"/>
  <c r="I94" i="17"/>
  <c r="I95" i="17"/>
  <c r="I96" i="17"/>
  <c r="I97" i="17"/>
  <c r="I98" i="17"/>
  <c r="I99" i="17"/>
  <c r="I100" i="17"/>
  <c r="I101" i="17"/>
  <c r="I102" i="17"/>
  <c r="I103" i="17"/>
  <c r="I104" i="17"/>
  <c r="I105" i="17"/>
  <c r="I106" i="17"/>
  <c r="W43" i="17"/>
  <c r="W44" i="17"/>
  <c r="W45" i="17"/>
  <c r="W46" i="17"/>
  <c r="W47" i="17"/>
  <c r="W48" i="17"/>
  <c r="W49" i="17"/>
  <c r="W50" i="17"/>
  <c r="W51" i="17"/>
  <c r="W52" i="17"/>
  <c r="W53" i="17"/>
  <c r="W54" i="17"/>
  <c r="W55" i="17"/>
  <c r="W56" i="17"/>
  <c r="W57" i="17"/>
  <c r="W58" i="17"/>
  <c r="W59" i="17"/>
  <c r="W60" i="17"/>
  <c r="W61" i="17"/>
  <c r="W62" i="17"/>
  <c r="W63" i="17"/>
  <c r="W64" i="17"/>
  <c r="W65" i="17"/>
  <c r="W66" i="17"/>
  <c r="W67" i="17"/>
  <c r="W68" i="17"/>
  <c r="W69" i="17"/>
  <c r="W70" i="17"/>
  <c r="W71" i="17"/>
  <c r="W72" i="17"/>
  <c r="W73" i="17"/>
  <c r="W74" i="17"/>
  <c r="W75" i="17"/>
  <c r="W76" i="17"/>
  <c r="W77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U43" i="17"/>
  <c r="U44" i="17"/>
  <c r="U45" i="17"/>
  <c r="U46" i="17"/>
  <c r="U47" i="17"/>
  <c r="U48" i="17"/>
  <c r="U49" i="17"/>
  <c r="U50" i="17"/>
  <c r="U51" i="17"/>
  <c r="U52" i="17"/>
  <c r="U53" i="17"/>
  <c r="U54" i="17"/>
  <c r="U55" i="17"/>
  <c r="U56" i="17"/>
  <c r="U57" i="17"/>
  <c r="U58" i="17"/>
  <c r="U59" i="17"/>
  <c r="U60" i="17"/>
  <c r="U61" i="17"/>
  <c r="U62" i="17"/>
  <c r="U63" i="17"/>
  <c r="U64" i="17"/>
  <c r="U65" i="17"/>
  <c r="U66" i="17"/>
  <c r="U67" i="17"/>
  <c r="U68" i="17"/>
  <c r="U69" i="17"/>
  <c r="U70" i="17"/>
  <c r="U71" i="17"/>
  <c r="U72" i="17"/>
  <c r="U73" i="17"/>
  <c r="U74" i="17"/>
  <c r="U75" i="17"/>
  <c r="U76" i="17"/>
  <c r="U77" i="17"/>
  <c r="T43" i="17"/>
  <c r="T44" i="17"/>
  <c r="T45" i="17"/>
  <c r="T46" i="17"/>
  <c r="T47" i="17"/>
  <c r="T48" i="17"/>
  <c r="T49" i="17"/>
  <c r="T50" i="17"/>
  <c r="T51" i="17"/>
  <c r="T52" i="17"/>
  <c r="T53" i="17"/>
  <c r="T54" i="17"/>
  <c r="T55" i="17"/>
  <c r="T56" i="17"/>
  <c r="T57" i="17"/>
  <c r="T58" i="17"/>
  <c r="T59" i="17"/>
  <c r="T60" i="17"/>
  <c r="T61" i="17"/>
  <c r="T62" i="17"/>
  <c r="T63" i="17"/>
  <c r="T64" i="17"/>
  <c r="T65" i="17"/>
  <c r="T66" i="17"/>
  <c r="T67" i="17"/>
  <c r="T68" i="17"/>
  <c r="T69" i="17"/>
  <c r="T70" i="17"/>
  <c r="T71" i="17"/>
  <c r="T72" i="17"/>
  <c r="T73" i="17"/>
  <c r="T74" i="17"/>
  <c r="T75" i="17"/>
  <c r="T76" i="17"/>
  <c r="T77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59" i="17"/>
  <c r="S60" i="17"/>
  <c r="S61" i="17"/>
  <c r="S62" i="17"/>
  <c r="S63" i="17"/>
  <c r="S64" i="17"/>
  <c r="S65" i="17"/>
  <c r="S66" i="17"/>
  <c r="S67" i="17"/>
  <c r="S68" i="17"/>
  <c r="S69" i="17"/>
  <c r="S70" i="17"/>
  <c r="S71" i="17"/>
  <c r="S72" i="17"/>
  <c r="S73" i="17"/>
  <c r="S74" i="17"/>
  <c r="S75" i="17"/>
  <c r="S76" i="17"/>
  <c r="S77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66" i="17"/>
  <c r="N67" i="17"/>
  <c r="N68" i="17"/>
  <c r="N69" i="17"/>
  <c r="N70" i="17"/>
  <c r="N71" i="17"/>
  <c r="N72" i="17"/>
  <c r="N73" i="17"/>
  <c r="N74" i="17"/>
  <c r="N75" i="17"/>
  <c r="N76" i="17"/>
  <c r="N77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L71" i="17"/>
  <c r="L72" i="17"/>
  <c r="L73" i="17"/>
  <c r="L74" i="17"/>
  <c r="L75" i="17"/>
  <c r="L76" i="17"/>
  <c r="L77" i="17"/>
  <c r="K43" i="17"/>
  <c r="Q43" i="17" s="1"/>
  <c r="K44" i="17"/>
  <c r="Q44" i="17" s="1"/>
  <c r="K45" i="17"/>
  <c r="Q45" i="17" s="1"/>
  <c r="K46" i="17"/>
  <c r="Q46" i="17" s="1"/>
  <c r="K47" i="17"/>
  <c r="Q47" i="17" s="1"/>
  <c r="K48" i="17"/>
  <c r="Q48" i="17" s="1"/>
  <c r="K49" i="17"/>
  <c r="Q49" i="17" s="1"/>
  <c r="K50" i="17"/>
  <c r="Q50" i="17" s="1"/>
  <c r="K51" i="17"/>
  <c r="Q51" i="17" s="1"/>
  <c r="K52" i="17"/>
  <c r="Q52" i="17" s="1"/>
  <c r="K53" i="17"/>
  <c r="Q53" i="17" s="1"/>
  <c r="K54" i="17"/>
  <c r="Q54" i="17" s="1"/>
  <c r="K55" i="17"/>
  <c r="Q55" i="17" s="1"/>
  <c r="K56" i="17"/>
  <c r="Q56" i="17" s="1"/>
  <c r="K57" i="17"/>
  <c r="Q57" i="17" s="1"/>
  <c r="K58" i="17"/>
  <c r="Q58" i="17" s="1"/>
  <c r="K59" i="17"/>
  <c r="Q59" i="17" s="1"/>
  <c r="K60" i="17"/>
  <c r="Q60" i="17" s="1"/>
  <c r="K61" i="17"/>
  <c r="Q61" i="17" s="1"/>
  <c r="K62" i="17"/>
  <c r="Q62" i="17" s="1"/>
  <c r="K63" i="17"/>
  <c r="Q63" i="17" s="1"/>
  <c r="K64" i="17"/>
  <c r="Q64" i="17" s="1"/>
  <c r="K65" i="17"/>
  <c r="Q65" i="17" s="1"/>
  <c r="K66" i="17"/>
  <c r="Q66" i="17" s="1"/>
  <c r="K67" i="17"/>
  <c r="Q67" i="17" s="1"/>
  <c r="K68" i="17"/>
  <c r="Q68" i="17" s="1"/>
  <c r="K69" i="17"/>
  <c r="Q69" i="17" s="1"/>
  <c r="K70" i="17"/>
  <c r="Q70" i="17" s="1"/>
  <c r="K71" i="17"/>
  <c r="Q71" i="17" s="1"/>
  <c r="K72" i="17"/>
  <c r="Q72" i="17" s="1"/>
  <c r="K73" i="17"/>
  <c r="Q73" i="17" s="1"/>
  <c r="K74" i="17"/>
  <c r="Q74" i="17" s="1"/>
  <c r="K75" i="17"/>
  <c r="Q75" i="17" s="1"/>
  <c r="K76" i="17"/>
  <c r="Q76" i="17" s="1"/>
  <c r="K77" i="17"/>
  <c r="Q77" i="17" s="1"/>
  <c r="J43" i="17"/>
  <c r="P43" i="17" s="1"/>
  <c r="J44" i="17"/>
  <c r="P44" i="17" s="1"/>
  <c r="J45" i="17"/>
  <c r="P45" i="17" s="1"/>
  <c r="J46" i="17"/>
  <c r="P46" i="17" s="1"/>
  <c r="J47" i="17"/>
  <c r="P47" i="17" s="1"/>
  <c r="J48" i="17"/>
  <c r="P48" i="17" s="1"/>
  <c r="J49" i="17"/>
  <c r="P49" i="17" s="1"/>
  <c r="J50" i="17"/>
  <c r="P50" i="17" s="1"/>
  <c r="J51" i="17"/>
  <c r="P51" i="17" s="1"/>
  <c r="J52" i="17"/>
  <c r="P52" i="17" s="1"/>
  <c r="J53" i="17"/>
  <c r="P53" i="17" s="1"/>
  <c r="J54" i="17"/>
  <c r="P54" i="17" s="1"/>
  <c r="J55" i="17"/>
  <c r="P55" i="17" s="1"/>
  <c r="J56" i="17"/>
  <c r="P56" i="17" s="1"/>
  <c r="J57" i="17"/>
  <c r="P57" i="17" s="1"/>
  <c r="J58" i="17"/>
  <c r="P58" i="17" s="1"/>
  <c r="J59" i="17"/>
  <c r="P59" i="17" s="1"/>
  <c r="J60" i="17"/>
  <c r="P60" i="17" s="1"/>
  <c r="J61" i="17"/>
  <c r="P61" i="17" s="1"/>
  <c r="J62" i="17"/>
  <c r="P62" i="17" s="1"/>
  <c r="J63" i="17"/>
  <c r="P63" i="17" s="1"/>
  <c r="J64" i="17"/>
  <c r="P64" i="17" s="1"/>
  <c r="J65" i="17"/>
  <c r="P65" i="17" s="1"/>
  <c r="J66" i="17"/>
  <c r="P66" i="17" s="1"/>
  <c r="J67" i="17"/>
  <c r="P67" i="17" s="1"/>
  <c r="J68" i="17"/>
  <c r="P68" i="17" s="1"/>
  <c r="J69" i="17"/>
  <c r="P69" i="17" s="1"/>
  <c r="J70" i="17"/>
  <c r="P70" i="17" s="1"/>
  <c r="J71" i="17"/>
  <c r="P71" i="17" s="1"/>
  <c r="J72" i="17"/>
  <c r="P72" i="17" s="1"/>
  <c r="J73" i="17"/>
  <c r="P73" i="17" s="1"/>
  <c r="J74" i="17"/>
  <c r="P74" i="17" s="1"/>
  <c r="J75" i="17"/>
  <c r="J76" i="17"/>
  <c r="P76" i="17" s="1"/>
  <c r="J77" i="17"/>
  <c r="P77" i="17" s="1"/>
  <c r="I43" i="17"/>
  <c r="O43" i="17" s="1"/>
  <c r="I44" i="17"/>
  <c r="O44" i="17" s="1"/>
  <c r="I45" i="17"/>
  <c r="O45" i="17" s="1"/>
  <c r="I46" i="17"/>
  <c r="O46" i="17" s="1"/>
  <c r="I47" i="17"/>
  <c r="O47" i="17" s="1"/>
  <c r="I48" i="17"/>
  <c r="O48" i="17" s="1"/>
  <c r="I49" i="17"/>
  <c r="O49" i="17" s="1"/>
  <c r="I50" i="17"/>
  <c r="O50" i="17" s="1"/>
  <c r="I51" i="17"/>
  <c r="O51" i="17" s="1"/>
  <c r="I52" i="17"/>
  <c r="O52" i="17" s="1"/>
  <c r="I53" i="17"/>
  <c r="O53" i="17" s="1"/>
  <c r="I54" i="17"/>
  <c r="O54" i="17" s="1"/>
  <c r="I55" i="17"/>
  <c r="O55" i="17" s="1"/>
  <c r="I56" i="17"/>
  <c r="O56" i="17" s="1"/>
  <c r="I57" i="17"/>
  <c r="O57" i="17" s="1"/>
  <c r="I58" i="17"/>
  <c r="O58" i="17" s="1"/>
  <c r="I59" i="17"/>
  <c r="O59" i="17" s="1"/>
  <c r="I60" i="17"/>
  <c r="O60" i="17" s="1"/>
  <c r="I61" i="17"/>
  <c r="O61" i="17" s="1"/>
  <c r="I62" i="17"/>
  <c r="O62" i="17" s="1"/>
  <c r="I63" i="17"/>
  <c r="O63" i="17" s="1"/>
  <c r="I64" i="17"/>
  <c r="O64" i="17" s="1"/>
  <c r="I65" i="17"/>
  <c r="O65" i="17" s="1"/>
  <c r="I66" i="17"/>
  <c r="O66" i="17" s="1"/>
  <c r="I67" i="17"/>
  <c r="O67" i="17" s="1"/>
  <c r="I68" i="17"/>
  <c r="I69" i="17"/>
  <c r="O69" i="17" s="1"/>
  <c r="I70" i="17"/>
  <c r="O70" i="17" s="1"/>
  <c r="I71" i="17"/>
  <c r="O71" i="17" s="1"/>
  <c r="I72" i="17"/>
  <c r="O72" i="17" s="1"/>
  <c r="I73" i="17"/>
  <c r="O73" i="17" s="1"/>
  <c r="I74" i="17"/>
  <c r="O74" i="17" s="1"/>
  <c r="I75" i="17"/>
  <c r="O75" i="17" s="1"/>
  <c r="I76" i="17"/>
  <c r="O76" i="17" s="1"/>
  <c r="I77" i="17"/>
  <c r="O77" i="17" s="1"/>
  <c r="W13" i="17"/>
  <c r="W14" i="17"/>
  <c r="W15" i="17"/>
  <c r="W16" i="17"/>
  <c r="W17" i="17"/>
  <c r="W18" i="17"/>
  <c r="W19" i="17"/>
  <c r="W20" i="17"/>
  <c r="W21" i="17"/>
  <c r="W22" i="17"/>
  <c r="W23" i="17"/>
  <c r="W24" i="17"/>
  <c r="W25" i="17"/>
  <c r="W26" i="17"/>
  <c r="W27" i="17"/>
  <c r="W28" i="17"/>
  <c r="W29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U13" i="17"/>
  <c r="U14" i="17"/>
  <c r="U15" i="17"/>
  <c r="U16" i="17"/>
  <c r="U17" i="17"/>
  <c r="U18" i="17"/>
  <c r="U19" i="17"/>
  <c r="U20" i="17"/>
  <c r="U21" i="17"/>
  <c r="U22" i="17"/>
  <c r="U23" i="17"/>
  <c r="U24" i="17"/>
  <c r="U25" i="17"/>
  <c r="U26" i="17"/>
  <c r="U27" i="17"/>
  <c r="U28" i="17"/>
  <c r="U29" i="17"/>
  <c r="T13" i="17"/>
  <c r="T14" i="17"/>
  <c r="T15" i="17"/>
  <c r="T16" i="17"/>
  <c r="T17" i="17"/>
  <c r="T18" i="17"/>
  <c r="T19" i="17"/>
  <c r="T20" i="17"/>
  <c r="T21" i="17"/>
  <c r="T22" i="17"/>
  <c r="T23" i="17"/>
  <c r="T24" i="17"/>
  <c r="T25" i="17"/>
  <c r="T26" i="17"/>
  <c r="T27" i="17"/>
  <c r="T28" i="17"/>
  <c r="T29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R13" i="17"/>
  <c r="R14" i="17"/>
  <c r="R15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K13" i="17"/>
  <c r="Q13" i="17" s="1"/>
  <c r="K14" i="17"/>
  <c r="Q14" i="17" s="1"/>
  <c r="K15" i="17"/>
  <c r="Q15" i="17" s="1"/>
  <c r="K16" i="17"/>
  <c r="Q16" i="17" s="1"/>
  <c r="K17" i="17"/>
  <c r="Q17" i="17" s="1"/>
  <c r="K18" i="17"/>
  <c r="Q18" i="17" s="1"/>
  <c r="K19" i="17"/>
  <c r="Q19" i="17" s="1"/>
  <c r="K20" i="17"/>
  <c r="Q20" i="17" s="1"/>
  <c r="K21" i="17"/>
  <c r="Q21" i="17" s="1"/>
  <c r="K22" i="17"/>
  <c r="Q22" i="17" s="1"/>
  <c r="K23" i="17"/>
  <c r="Q23" i="17" s="1"/>
  <c r="K24" i="17"/>
  <c r="Q24" i="17" s="1"/>
  <c r="K25" i="17"/>
  <c r="Q25" i="17" s="1"/>
  <c r="K26" i="17"/>
  <c r="Q26" i="17" s="1"/>
  <c r="K27" i="17"/>
  <c r="Q27" i="17" s="1"/>
  <c r="K28" i="17"/>
  <c r="Q28" i="17" s="1"/>
  <c r="K29" i="17"/>
  <c r="Q29" i="17" s="1"/>
  <c r="J13" i="17"/>
  <c r="P13" i="17" s="1"/>
  <c r="J14" i="17"/>
  <c r="P14" i="17" s="1"/>
  <c r="J15" i="17"/>
  <c r="P15" i="17" s="1"/>
  <c r="J16" i="17"/>
  <c r="P16" i="17" s="1"/>
  <c r="J17" i="17"/>
  <c r="P17" i="17" s="1"/>
  <c r="J18" i="17"/>
  <c r="P18" i="17" s="1"/>
  <c r="J19" i="17"/>
  <c r="P19" i="17" s="1"/>
  <c r="J20" i="17"/>
  <c r="P20" i="17" s="1"/>
  <c r="J21" i="17"/>
  <c r="P21" i="17" s="1"/>
  <c r="J22" i="17"/>
  <c r="P22" i="17" s="1"/>
  <c r="J23" i="17"/>
  <c r="P23" i="17" s="1"/>
  <c r="J24" i="17"/>
  <c r="P24" i="17" s="1"/>
  <c r="J25" i="17"/>
  <c r="P25" i="17" s="1"/>
  <c r="J26" i="17"/>
  <c r="P26" i="17" s="1"/>
  <c r="J27" i="17"/>
  <c r="P27" i="17" s="1"/>
  <c r="J28" i="17"/>
  <c r="P28" i="17" s="1"/>
  <c r="J29" i="17"/>
  <c r="P29" i="17" s="1"/>
  <c r="I13" i="17"/>
  <c r="O13" i="17" s="1"/>
  <c r="I14" i="17"/>
  <c r="O14" i="17" s="1"/>
  <c r="I15" i="17"/>
  <c r="O15" i="17" s="1"/>
  <c r="I16" i="17"/>
  <c r="O16" i="17" s="1"/>
  <c r="I17" i="17"/>
  <c r="O17" i="17" s="1"/>
  <c r="I18" i="17"/>
  <c r="O18" i="17" s="1"/>
  <c r="I19" i="17"/>
  <c r="O19" i="17" s="1"/>
  <c r="I20" i="17"/>
  <c r="O20" i="17" s="1"/>
  <c r="I21" i="17"/>
  <c r="O21" i="17" s="1"/>
  <c r="I22" i="17"/>
  <c r="O22" i="17" s="1"/>
  <c r="I23" i="17"/>
  <c r="O23" i="17" s="1"/>
  <c r="I24" i="17"/>
  <c r="O24" i="17" s="1"/>
  <c r="I25" i="17"/>
  <c r="O25" i="17" s="1"/>
  <c r="I26" i="17"/>
  <c r="O26" i="17" s="1"/>
  <c r="I27" i="17"/>
  <c r="O27" i="17" s="1"/>
  <c r="I28" i="17"/>
  <c r="O28" i="17" s="1"/>
  <c r="I29" i="17"/>
  <c r="O29" i="17" s="1"/>
  <c r="W538" i="17"/>
  <c r="V538" i="17"/>
  <c r="U538" i="17"/>
  <c r="T538" i="17"/>
  <c r="S538" i="17"/>
  <c r="R538" i="17"/>
  <c r="N538" i="17"/>
  <c r="M538" i="17"/>
  <c r="L538" i="17"/>
  <c r="K538" i="17"/>
  <c r="J538" i="17"/>
  <c r="I538" i="17"/>
  <c r="H538" i="17"/>
  <c r="W509" i="17"/>
  <c r="W510" i="17"/>
  <c r="W511" i="17"/>
  <c r="W512" i="17"/>
  <c r="W513" i="17"/>
  <c r="W514" i="17"/>
  <c r="W515" i="17"/>
  <c r="W516" i="17"/>
  <c r="W517" i="17"/>
  <c r="W518" i="17"/>
  <c r="W519" i="17"/>
  <c r="W520" i="17"/>
  <c r="W521" i="17"/>
  <c r="W522" i="17"/>
  <c r="W523" i="17"/>
  <c r="W524" i="17"/>
  <c r="W525" i="17"/>
  <c r="W526" i="17"/>
  <c r="W508" i="17"/>
  <c r="V509" i="17"/>
  <c r="V510" i="17"/>
  <c r="V511" i="17"/>
  <c r="V512" i="17"/>
  <c r="V513" i="17"/>
  <c r="V514" i="17"/>
  <c r="V515" i="17"/>
  <c r="V516" i="17"/>
  <c r="V517" i="17"/>
  <c r="V518" i="17"/>
  <c r="V519" i="17"/>
  <c r="V520" i="17"/>
  <c r="V521" i="17"/>
  <c r="V522" i="17"/>
  <c r="V523" i="17"/>
  <c r="V524" i="17"/>
  <c r="V525" i="17"/>
  <c r="V526" i="17"/>
  <c r="V508" i="17"/>
  <c r="U509" i="17"/>
  <c r="U510" i="17"/>
  <c r="U511" i="17"/>
  <c r="U512" i="17"/>
  <c r="U513" i="17"/>
  <c r="U514" i="17"/>
  <c r="U515" i="17"/>
  <c r="U516" i="17"/>
  <c r="U517" i="17"/>
  <c r="U518" i="17"/>
  <c r="U519" i="17"/>
  <c r="U520" i="17"/>
  <c r="U521" i="17"/>
  <c r="U522" i="17"/>
  <c r="U523" i="17"/>
  <c r="U524" i="17"/>
  <c r="U525" i="17"/>
  <c r="U526" i="17"/>
  <c r="U508" i="17"/>
  <c r="U527" i="17" s="1"/>
  <c r="T509" i="17"/>
  <c r="T510" i="17"/>
  <c r="T511" i="17"/>
  <c r="T512" i="17"/>
  <c r="T513" i="17"/>
  <c r="T514" i="17"/>
  <c r="T515" i="17"/>
  <c r="T516" i="17"/>
  <c r="T517" i="17"/>
  <c r="T518" i="17"/>
  <c r="T519" i="17"/>
  <c r="T520" i="17"/>
  <c r="T521" i="17"/>
  <c r="T522" i="17"/>
  <c r="T523" i="17"/>
  <c r="T524" i="17"/>
  <c r="T525" i="17"/>
  <c r="T526" i="17"/>
  <c r="T508" i="17"/>
  <c r="S509" i="17"/>
  <c r="S510" i="17"/>
  <c r="S511" i="17"/>
  <c r="S512" i="17"/>
  <c r="S513" i="17"/>
  <c r="S514" i="17"/>
  <c r="S515" i="17"/>
  <c r="S516" i="17"/>
  <c r="S517" i="17"/>
  <c r="S518" i="17"/>
  <c r="S519" i="17"/>
  <c r="S520" i="17"/>
  <c r="S521" i="17"/>
  <c r="S522" i="17"/>
  <c r="S523" i="17"/>
  <c r="S524" i="17"/>
  <c r="S525" i="17"/>
  <c r="S526" i="17"/>
  <c r="S508" i="17"/>
  <c r="R509" i="17"/>
  <c r="R510" i="17"/>
  <c r="R511" i="17"/>
  <c r="R512" i="17"/>
  <c r="R513" i="17"/>
  <c r="R514" i="17"/>
  <c r="R515" i="17"/>
  <c r="R516" i="17"/>
  <c r="R517" i="17"/>
  <c r="R518" i="17"/>
  <c r="R519" i="17"/>
  <c r="R520" i="17"/>
  <c r="R521" i="17"/>
  <c r="R522" i="17"/>
  <c r="R523" i="17"/>
  <c r="R524" i="17"/>
  <c r="R525" i="17"/>
  <c r="R526" i="17"/>
  <c r="R508" i="17"/>
  <c r="N509" i="17"/>
  <c r="N510" i="17"/>
  <c r="N511" i="17"/>
  <c r="N512" i="17"/>
  <c r="N513" i="17"/>
  <c r="N514" i="17"/>
  <c r="N515" i="17"/>
  <c r="N516" i="17"/>
  <c r="N517" i="17"/>
  <c r="N518" i="17"/>
  <c r="N519" i="17"/>
  <c r="N520" i="17"/>
  <c r="N521" i="17"/>
  <c r="N522" i="17"/>
  <c r="N523" i="17"/>
  <c r="N524" i="17"/>
  <c r="N525" i="17"/>
  <c r="N526" i="17"/>
  <c r="N508" i="17"/>
  <c r="N527" i="17" s="1"/>
  <c r="M509" i="17"/>
  <c r="M510" i="17"/>
  <c r="M511" i="17"/>
  <c r="M512" i="17"/>
  <c r="M513" i="17"/>
  <c r="M514" i="17"/>
  <c r="M515" i="17"/>
  <c r="M516" i="17"/>
  <c r="M517" i="17"/>
  <c r="M518" i="17"/>
  <c r="M519" i="17"/>
  <c r="M520" i="17"/>
  <c r="M521" i="17"/>
  <c r="M522" i="17"/>
  <c r="M523" i="17"/>
  <c r="M524" i="17"/>
  <c r="M525" i="17"/>
  <c r="M526" i="17"/>
  <c r="M508" i="17"/>
  <c r="L509" i="17"/>
  <c r="L510" i="17"/>
  <c r="L511" i="17"/>
  <c r="L512" i="17"/>
  <c r="L513" i="17"/>
  <c r="L514" i="17"/>
  <c r="L515" i="17"/>
  <c r="L516" i="17"/>
  <c r="L517" i="17"/>
  <c r="L518" i="17"/>
  <c r="L519" i="17"/>
  <c r="L520" i="17"/>
  <c r="L521" i="17"/>
  <c r="L522" i="17"/>
  <c r="L523" i="17"/>
  <c r="L524" i="17"/>
  <c r="L525" i="17"/>
  <c r="L526" i="17"/>
  <c r="L508" i="17"/>
  <c r="K509" i="17"/>
  <c r="K510" i="17"/>
  <c r="K511" i="17"/>
  <c r="K512" i="17"/>
  <c r="K513" i="17"/>
  <c r="K514" i="17"/>
  <c r="K515" i="17"/>
  <c r="K516" i="17"/>
  <c r="K517" i="17"/>
  <c r="K518" i="17"/>
  <c r="K519" i="17"/>
  <c r="K520" i="17"/>
  <c r="K521" i="17"/>
  <c r="K522" i="17"/>
  <c r="K523" i="17"/>
  <c r="K524" i="17"/>
  <c r="K525" i="17"/>
  <c r="K526" i="17"/>
  <c r="K508" i="17"/>
  <c r="J509" i="17"/>
  <c r="J510" i="17"/>
  <c r="J511" i="17"/>
  <c r="J512" i="17"/>
  <c r="J513" i="17"/>
  <c r="J514" i="17"/>
  <c r="J515" i="17"/>
  <c r="J516" i="17"/>
  <c r="J517" i="17"/>
  <c r="J518" i="17"/>
  <c r="J519" i="17"/>
  <c r="J520" i="17"/>
  <c r="J521" i="17"/>
  <c r="J522" i="17"/>
  <c r="J523" i="17"/>
  <c r="J524" i="17"/>
  <c r="J525" i="17"/>
  <c r="J526" i="17"/>
  <c r="J508" i="17"/>
  <c r="J527" i="17" s="1"/>
  <c r="I509" i="17"/>
  <c r="I510" i="17"/>
  <c r="I511" i="17"/>
  <c r="I512" i="17"/>
  <c r="I513" i="17"/>
  <c r="I514" i="17"/>
  <c r="I515" i="17"/>
  <c r="I516" i="17"/>
  <c r="I517" i="17"/>
  <c r="I518" i="17"/>
  <c r="I519" i="17"/>
  <c r="I520" i="17"/>
  <c r="I521" i="17"/>
  <c r="I522" i="17"/>
  <c r="I523" i="17"/>
  <c r="I524" i="17"/>
  <c r="I525" i="17"/>
  <c r="I526" i="17"/>
  <c r="I508" i="17"/>
  <c r="H509" i="17"/>
  <c r="H510" i="17"/>
  <c r="H511" i="17"/>
  <c r="H512" i="17"/>
  <c r="H513" i="17"/>
  <c r="H514" i="17"/>
  <c r="H515" i="17"/>
  <c r="H516" i="17"/>
  <c r="H517" i="17"/>
  <c r="H518" i="17"/>
  <c r="H519" i="17"/>
  <c r="H520" i="17"/>
  <c r="H521" i="17"/>
  <c r="H522" i="17"/>
  <c r="H523" i="17"/>
  <c r="H524" i="17"/>
  <c r="H525" i="17"/>
  <c r="H526" i="17"/>
  <c r="H508" i="17"/>
  <c r="G509" i="17"/>
  <c r="G510" i="17"/>
  <c r="G511" i="17"/>
  <c r="G512" i="17"/>
  <c r="G513" i="17"/>
  <c r="G514" i="17"/>
  <c r="G515" i="17"/>
  <c r="G516" i="17"/>
  <c r="G517" i="17"/>
  <c r="G518" i="17"/>
  <c r="G519" i="17"/>
  <c r="G520" i="17"/>
  <c r="G521" i="17"/>
  <c r="G522" i="17"/>
  <c r="G523" i="17"/>
  <c r="G524" i="17"/>
  <c r="G525" i="17"/>
  <c r="G526" i="17"/>
  <c r="W482" i="17"/>
  <c r="W483" i="17"/>
  <c r="W484" i="17"/>
  <c r="W485" i="17"/>
  <c r="W486" i="17"/>
  <c r="W487" i="17"/>
  <c r="W488" i="17"/>
  <c r="W489" i="17"/>
  <c r="W490" i="17"/>
  <c r="W491" i="17"/>
  <c r="W492" i="17"/>
  <c r="W493" i="17"/>
  <c r="W494" i="17"/>
  <c r="W495" i="17"/>
  <c r="W496" i="17"/>
  <c r="W481" i="17"/>
  <c r="W497" i="17" s="1"/>
  <c r="V482" i="17"/>
  <c r="V483" i="17"/>
  <c r="V484" i="17"/>
  <c r="V485" i="17"/>
  <c r="V486" i="17"/>
  <c r="V487" i="17"/>
  <c r="V488" i="17"/>
  <c r="V489" i="17"/>
  <c r="V490" i="17"/>
  <c r="V491" i="17"/>
  <c r="V492" i="17"/>
  <c r="V493" i="17"/>
  <c r="V494" i="17"/>
  <c r="V495" i="17"/>
  <c r="V496" i="17"/>
  <c r="V481" i="17"/>
  <c r="V497" i="17" s="1"/>
  <c r="U482" i="17"/>
  <c r="U483" i="17"/>
  <c r="U484" i="17"/>
  <c r="U485" i="17"/>
  <c r="U486" i="17"/>
  <c r="U487" i="17"/>
  <c r="U488" i="17"/>
  <c r="U489" i="17"/>
  <c r="U490" i="17"/>
  <c r="U491" i="17"/>
  <c r="U492" i="17"/>
  <c r="U493" i="17"/>
  <c r="U494" i="17"/>
  <c r="U495" i="17"/>
  <c r="U496" i="17"/>
  <c r="U481" i="17"/>
  <c r="U497" i="17" s="1"/>
  <c r="T482" i="17"/>
  <c r="T483" i="17"/>
  <c r="T484" i="17"/>
  <c r="T485" i="17"/>
  <c r="T486" i="17"/>
  <c r="T487" i="17"/>
  <c r="T488" i="17"/>
  <c r="T489" i="17"/>
  <c r="T490" i="17"/>
  <c r="T491" i="17"/>
  <c r="T492" i="17"/>
  <c r="T493" i="17"/>
  <c r="T494" i="17"/>
  <c r="T495" i="17"/>
  <c r="T496" i="17"/>
  <c r="T481" i="17"/>
  <c r="T497" i="17" s="1"/>
  <c r="S482" i="17"/>
  <c r="S483" i="17"/>
  <c r="S484" i="17"/>
  <c r="S485" i="17"/>
  <c r="S486" i="17"/>
  <c r="S487" i="17"/>
  <c r="S488" i="17"/>
  <c r="S489" i="17"/>
  <c r="S490" i="17"/>
  <c r="S491" i="17"/>
  <c r="S492" i="17"/>
  <c r="S493" i="17"/>
  <c r="S494" i="17"/>
  <c r="S495" i="17"/>
  <c r="S496" i="17"/>
  <c r="S481" i="17"/>
  <c r="S497" i="17" s="1"/>
  <c r="R482" i="17"/>
  <c r="R483" i="17"/>
  <c r="R484" i="17"/>
  <c r="R485" i="17"/>
  <c r="R486" i="17"/>
  <c r="R487" i="17"/>
  <c r="R488" i="17"/>
  <c r="R489" i="17"/>
  <c r="R490" i="17"/>
  <c r="R491" i="17"/>
  <c r="R492" i="17"/>
  <c r="R493" i="17"/>
  <c r="R494" i="17"/>
  <c r="R495" i="17"/>
  <c r="R496" i="17"/>
  <c r="R481" i="17"/>
  <c r="R497" i="17" s="1"/>
  <c r="N482" i="17"/>
  <c r="N483" i="17"/>
  <c r="N484" i="17"/>
  <c r="N485" i="17"/>
  <c r="N486" i="17"/>
  <c r="N487" i="17"/>
  <c r="N488" i="17"/>
  <c r="N489" i="17"/>
  <c r="N490" i="17"/>
  <c r="N491" i="17"/>
  <c r="N492" i="17"/>
  <c r="N493" i="17"/>
  <c r="N494" i="17"/>
  <c r="N495" i="17"/>
  <c r="N496" i="17"/>
  <c r="N481" i="17"/>
  <c r="N497" i="17" s="1"/>
  <c r="M482" i="17"/>
  <c r="M483" i="17"/>
  <c r="M484" i="17"/>
  <c r="M485" i="17"/>
  <c r="M486" i="17"/>
  <c r="M487" i="17"/>
  <c r="M488" i="17"/>
  <c r="M489" i="17"/>
  <c r="M490" i="17"/>
  <c r="M491" i="17"/>
  <c r="M492" i="17"/>
  <c r="M493" i="17"/>
  <c r="M494" i="17"/>
  <c r="M495" i="17"/>
  <c r="M496" i="17"/>
  <c r="M481" i="17"/>
  <c r="M497" i="17" s="1"/>
  <c r="L482" i="17"/>
  <c r="L483" i="17"/>
  <c r="L484" i="17"/>
  <c r="L485" i="17"/>
  <c r="L486" i="17"/>
  <c r="L487" i="17"/>
  <c r="L488" i="17"/>
  <c r="L489" i="17"/>
  <c r="L490" i="17"/>
  <c r="L491" i="17"/>
  <c r="L492" i="17"/>
  <c r="L493" i="17"/>
  <c r="L494" i="17"/>
  <c r="L495" i="17"/>
  <c r="L496" i="17"/>
  <c r="L481" i="17"/>
  <c r="L497" i="17" s="1"/>
  <c r="K482" i="17"/>
  <c r="K483" i="17"/>
  <c r="K484" i="17"/>
  <c r="K485" i="17"/>
  <c r="K486" i="17"/>
  <c r="K487" i="17"/>
  <c r="K488" i="17"/>
  <c r="K489" i="17"/>
  <c r="K490" i="17"/>
  <c r="K491" i="17"/>
  <c r="K492" i="17"/>
  <c r="K493" i="17"/>
  <c r="K494" i="17"/>
  <c r="K495" i="17"/>
  <c r="K496" i="17"/>
  <c r="K481" i="17"/>
  <c r="K497" i="17" s="1"/>
  <c r="J482" i="17"/>
  <c r="J483" i="17"/>
  <c r="J484" i="17"/>
  <c r="J485" i="17"/>
  <c r="J486" i="17"/>
  <c r="J487" i="17"/>
  <c r="J488" i="17"/>
  <c r="J489" i="17"/>
  <c r="J490" i="17"/>
  <c r="J491" i="17"/>
  <c r="J492" i="17"/>
  <c r="J493" i="17"/>
  <c r="J494" i="17"/>
  <c r="J495" i="17"/>
  <c r="J496" i="17"/>
  <c r="J481" i="17"/>
  <c r="J497" i="17" s="1"/>
  <c r="I482" i="17"/>
  <c r="I483" i="17"/>
  <c r="I484" i="17"/>
  <c r="I485" i="17"/>
  <c r="I486" i="17"/>
  <c r="I487" i="17"/>
  <c r="I488" i="17"/>
  <c r="I489" i="17"/>
  <c r="I490" i="17"/>
  <c r="I491" i="17"/>
  <c r="I492" i="17"/>
  <c r="I493" i="17"/>
  <c r="I494" i="17"/>
  <c r="I495" i="17"/>
  <c r="I496" i="17"/>
  <c r="I481" i="17"/>
  <c r="H482" i="17"/>
  <c r="H483" i="17"/>
  <c r="H484" i="17"/>
  <c r="H485" i="17"/>
  <c r="H486" i="17"/>
  <c r="H487" i="17"/>
  <c r="H488" i="17"/>
  <c r="H489" i="17"/>
  <c r="H490" i="17"/>
  <c r="H491" i="17"/>
  <c r="H492" i="17"/>
  <c r="H493" i="17"/>
  <c r="H494" i="17"/>
  <c r="H495" i="17"/>
  <c r="H496" i="17"/>
  <c r="H481" i="17"/>
  <c r="G482" i="17"/>
  <c r="G483" i="17"/>
  <c r="G484" i="17"/>
  <c r="G485" i="17"/>
  <c r="G486" i="17"/>
  <c r="G487" i="17"/>
  <c r="G488" i="17"/>
  <c r="G489" i="17"/>
  <c r="G490" i="17"/>
  <c r="G491" i="17"/>
  <c r="G492" i="17"/>
  <c r="G493" i="17"/>
  <c r="G494" i="17"/>
  <c r="G495" i="17"/>
  <c r="G496" i="17"/>
  <c r="W469" i="17"/>
  <c r="V469" i="17"/>
  <c r="U469" i="17"/>
  <c r="T469" i="17"/>
  <c r="S469" i="17"/>
  <c r="R469" i="17"/>
  <c r="N469" i="17"/>
  <c r="M469" i="17"/>
  <c r="L469" i="17"/>
  <c r="K469" i="17"/>
  <c r="J469" i="17"/>
  <c r="I469" i="17"/>
  <c r="H469" i="17"/>
  <c r="W444" i="17"/>
  <c r="W445" i="17"/>
  <c r="W446" i="17"/>
  <c r="W447" i="17"/>
  <c r="W448" i="17"/>
  <c r="W449" i="17"/>
  <c r="W450" i="17"/>
  <c r="W451" i="17"/>
  <c r="W452" i="17"/>
  <c r="W453" i="17"/>
  <c r="W454" i="17"/>
  <c r="W455" i="17"/>
  <c r="W456" i="17"/>
  <c r="W457" i="17"/>
  <c r="W443" i="17"/>
  <c r="W458" i="17" s="1"/>
  <c r="V444" i="17"/>
  <c r="V445" i="17"/>
  <c r="V446" i="17"/>
  <c r="V447" i="17"/>
  <c r="V448" i="17"/>
  <c r="V449" i="17"/>
  <c r="V450" i="17"/>
  <c r="V451" i="17"/>
  <c r="V452" i="17"/>
  <c r="V453" i="17"/>
  <c r="V454" i="17"/>
  <c r="V455" i="17"/>
  <c r="V456" i="17"/>
  <c r="V457" i="17"/>
  <c r="V443" i="17"/>
  <c r="U444" i="17"/>
  <c r="U445" i="17"/>
  <c r="U446" i="17"/>
  <c r="U447" i="17"/>
  <c r="U448" i="17"/>
  <c r="U449" i="17"/>
  <c r="U450" i="17"/>
  <c r="U451" i="17"/>
  <c r="U452" i="17"/>
  <c r="U453" i="17"/>
  <c r="U454" i="17"/>
  <c r="U455" i="17"/>
  <c r="U456" i="17"/>
  <c r="U457" i="17"/>
  <c r="U443" i="17"/>
  <c r="T444" i="17"/>
  <c r="T445" i="17"/>
  <c r="T446" i="17"/>
  <c r="T447" i="17"/>
  <c r="T448" i="17"/>
  <c r="T449" i="17"/>
  <c r="T450" i="17"/>
  <c r="T451" i="17"/>
  <c r="T452" i="17"/>
  <c r="T453" i="17"/>
  <c r="T454" i="17"/>
  <c r="T455" i="17"/>
  <c r="T456" i="17"/>
  <c r="T457" i="17"/>
  <c r="T443" i="17"/>
  <c r="S444" i="17"/>
  <c r="S445" i="17"/>
  <c r="S446" i="17"/>
  <c r="S447" i="17"/>
  <c r="S448" i="17"/>
  <c r="S449" i="17"/>
  <c r="S450" i="17"/>
  <c r="S451" i="17"/>
  <c r="S452" i="17"/>
  <c r="S453" i="17"/>
  <c r="S454" i="17"/>
  <c r="S455" i="17"/>
  <c r="S456" i="17"/>
  <c r="S457" i="17"/>
  <c r="S443" i="17"/>
  <c r="S458" i="17" s="1"/>
  <c r="R444" i="17"/>
  <c r="R445" i="17"/>
  <c r="R446" i="17"/>
  <c r="R447" i="17"/>
  <c r="R448" i="17"/>
  <c r="R449" i="17"/>
  <c r="R450" i="17"/>
  <c r="R451" i="17"/>
  <c r="R452" i="17"/>
  <c r="R453" i="17"/>
  <c r="R454" i="17"/>
  <c r="R455" i="17"/>
  <c r="R456" i="17"/>
  <c r="R457" i="17"/>
  <c r="R443" i="17"/>
  <c r="N444" i="17"/>
  <c r="N445" i="17"/>
  <c r="N446" i="17"/>
  <c r="N447" i="17"/>
  <c r="N448" i="17"/>
  <c r="N449" i="17"/>
  <c r="N450" i="17"/>
  <c r="N451" i="17"/>
  <c r="N452" i="17"/>
  <c r="N453" i="17"/>
  <c r="N454" i="17"/>
  <c r="N455" i="17"/>
  <c r="N456" i="17"/>
  <c r="N457" i="17"/>
  <c r="N443" i="17"/>
  <c r="M444" i="17"/>
  <c r="M445" i="17"/>
  <c r="M446" i="17"/>
  <c r="M447" i="17"/>
  <c r="M448" i="17"/>
  <c r="M449" i="17"/>
  <c r="M450" i="17"/>
  <c r="M451" i="17"/>
  <c r="M452" i="17"/>
  <c r="M453" i="17"/>
  <c r="M454" i="17"/>
  <c r="M455" i="17"/>
  <c r="M456" i="17"/>
  <c r="M457" i="17"/>
  <c r="M443" i="17"/>
  <c r="L444" i="17"/>
  <c r="L445" i="17"/>
  <c r="L446" i="17"/>
  <c r="L447" i="17"/>
  <c r="L448" i="17"/>
  <c r="L449" i="17"/>
  <c r="L450" i="17"/>
  <c r="L451" i="17"/>
  <c r="L452" i="17"/>
  <c r="L453" i="17"/>
  <c r="L454" i="17"/>
  <c r="L455" i="17"/>
  <c r="L456" i="17"/>
  <c r="L457" i="17"/>
  <c r="L443" i="17"/>
  <c r="L458" i="17" s="1"/>
  <c r="K444" i="17"/>
  <c r="K445" i="17"/>
  <c r="K446" i="17"/>
  <c r="K447" i="17"/>
  <c r="K448" i="17"/>
  <c r="K449" i="17"/>
  <c r="K450" i="17"/>
  <c r="K451" i="17"/>
  <c r="K452" i="17"/>
  <c r="K453" i="17"/>
  <c r="K454" i="17"/>
  <c r="K455" i="17"/>
  <c r="K456" i="17"/>
  <c r="K457" i="17"/>
  <c r="K443" i="17"/>
  <c r="J444" i="17"/>
  <c r="J445" i="17"/>
  <c r="J446" i="17"/>
  <c r="J447" i="17"/>
  <c r="J448" i="17"/>
  <c r="J449" i="17"/>
  <c r="J450" i="17"/>
  <c r="J451" i="17"/>
  <c r="J452" i="17"/>
  <c r="J453" i="17"/>
  <c r="J454" i="17"/>
  <c r="J455" i="17"/>
  <c r="J456" i="17"/>
  <c r="J457" i="17"/>
  <c r="J443" i="17"/>
  <c r="I444" i="17"/>
  <c r="I445" i="17"/>
  <c r="I446" i="17"/>
  <c r="I447" i="17"/>
  <c r="I448" i="17"/>
  <c r="I449" i="17"/>
  <c r="I450" i="17"/>
  <c r="I451" i="17"/>
  <c r="I452" i="17"/>
  <c r="I453" i="17"/>
  <c r="I454" i="17"/>
  <c r="I455" i="17"/>
  <c r="I456" i="17"/>
  <c r="I457" i="17"/>
  <c r="I443" i="17"/>
  <c r="H444" i="17"/>
  <c r="H445" i="17"/>
  <c r="H446" i="17"/>
  <c r="H447" i="17"/>
  <c r="H448" i="17"/>
  <c r="H449" i="17"/>
  <c r="H450" i="17"/>
  <c r="H451" i="17"/>
  <c r="H452" i="17"/>
  <c r="H453" i="17"/>
  <c r="H454" i="17"/>
  <c r="H455" i="17"/>
  <c r="H456" i="17"/>
  <c r="H457" i="17"/>
  <c r="H443" i="17"/>
  <c r="H458" i="17" s="1"/>
  <c r="G444" i="17"/>
  <c r="G445" i="17"/>
  <c r="G446" i="17"/>
  <c r="G447" i="17"/>
  <c r="G448" i="17"/>
  <c r="G449" i="17"/>
  <c r="G450" i="17"/>
  <c r="G451" i="17"/>
  <c r="G452" i="17"/>
  <c r="G453" i="17"/>
  <c r="G454" i="17"/>
  <c r="G455" i="17"/>
  <c r="G456" i="17"/>
  <c r="G457" i="17"/>
  <c r="W338" i="17"/>
  <c r="W339" i="17"/>
  <c r="W340" i="17"/>
  <c r="W341" i="17"/>
  <c r="W342" i="17"/>
  <c r="W343" i="17"/>
  <c r="W344" i="17"/>
  <c r="W345" i="17"/>
  <c r="W346" i="17"/>
  <c r="W347" i="17"/>
  <c r="W348" i="17"/>
  <c r="W349" i="17"/>
  <c r="W350" i="17"/>
  <c r="W351" i="17"/>
  <c r="W352" i="17"/>
  <c r="W353" i="17"/>
  <c r="W354" i="17"/>
  <c r="W355" i="17"/>
  <c r="W356" i="17"/>
  <c r="W357" i="17"/>
  <c r="W358" i="17"/>
  <c r="W359" i="17"/>
  <c r="W360" i="17"/>
  <c r="W361" i="17"/>
  <c r="W362" i="17"/>
  <c r="W363" i="17"/>
  <c r="W364" i="17"/>
  <c r="W365" i="17"/>
  <c r="W366" i="17"/>
  <c r="W367" i="17"/>
  <c r="W368" i="17"/>
  <c r="W369" i="17"/>
  <c r="W370" i="17"/>
  <c r="W371" i="17"/>
  <c r="W372" i="17"/>
  <c r="W373" i="17"/>
  <c r="W374" i="17"/>
  <c r="W375" i="17"/>
  <c r="W376" i="17"/>
  <c r="W377" i="17"/>
  <c r="W378" i="17"/>
  <c r="W379" i="17"/>
  <c r="W380" i="17"/>
  <c r="W381" i="17"/>
  <c r="W382" i="17"/>
  <c r="W383" i="17"/>
  <c r="W384" i="17"/>
  <c r="W385" i="17"/>
  <c r="W386" i="17"/>
  <c r="W387" i="17"/>
  <c r="W388" i="17"/>
  <c r="W389" i="17"/>
  <c r="W390" i="17"/>
  <c r="W391" i="17"/>
  <c r="W392" i="17"/>
  <c r="W393" i="17"/>
  <c r="W394" i="17"/>
  <c r="W395" i="17"/>
  <c r="W396" i="17"/>
  <c r="W397" i="17"/>
  <c r="W398" i="17"/>
  <c r="W399" i="17"/>
  <c r="W400" i="17"/>
  <c r="W401" i="17"/>
  <c r="W402" i="17"/>
  <c r="W403" i="17"/>
  <c r="W404" i="17"/>
  <c r="W405" i="17"/>
  <c r="W406" i="17"/>
  <c r="W407" i="17"/>
  <c r="W408" i="17"/>
  <c r="W409" i="17"/>
  <c r="W410" i="17"/>
  <c r="W411" i="17"/>
  <c r="W412" i="17"/>
  <c r="W413" i="17"/>
  <c r="W414" i="17"/>
  <c r="W415" i="17"/>
  <c r="W416" i="17"/>
  <c r="W417" i="17"/>
  <c r="W418" i="17"/>
  <c r="W419" i="17"/>
  <c r="W420" i="17"/>
  <c r="W421" i="17"/>
  <c r="W422" i="17"/>
  <c r="W423" i="17"/>
  <c r="W424" i="17"/>
  <c r="W425" i="17"/>
  <c r="W426" i="17"/>
  <c r="W427" i="17"/>
  <c r="W428" i="17"/>
  <c r="W429" i="17"/>
  <c r="W430" i="17"/>
  <c r="W431" i="17"/>
  <c r="W337" i="17"/>
  <c r="V338" i="17"/>
  <c r="V339" i="17"/>
  <c r="V340" i="17"/>
  <c r="V341" i="17"/>
  <c r="V342" i="17"/>
  <c r="V343" i="17"/>
  <c r="V344" i="17"/>
  <c r="V345" i="17"/>
  <c r="V346" i="17"/>
  <c r="V347" i="17"/>
  <c r="V348" i="17"/>
  <c r="V349" i="17"/>
  <c r="V350" i="17"/>
  <c r="V351" i="17"/>
  <c r="V352" i="17"/>
  <c r="V353" i="17"/>
  <c r="V354" i="17"/>
  <c r="V355" i="17"/>
  <c r="V356" i="17"/>
  <c r="V357" i="17"/>
  <c r="V358" i="17"/>
  <c r="V359" i="17"/>
  <c r="V360" i="17"/>
  <c r="V361" i="17"/>
  <c r="V362" i="17"/>
  <c r="V363" i="17"/>
  <c r="V364" i="17"/>
  <c r="V365" i="17"/>
  <c r="V366" i="17"/>
  <c r="V367" i="17"/>
  <c r="V368" i="17"/>
  <c r="V369" i="17"/>
  <c r="V370" i="17"/>
  <c r="V371" i="17"/>
  <c r="V372" i="17"/>
  <c r="V373" i="17"/>
  <c r="V374" i="17"/>
  <c r="V375" i="17"/>
  <c r="V376" i="17"/>
  <c r="V377" i="17"/>
  <c r="V378" i="17"/>
  <c r="V379" i="17"/>
  <c r="V380" i="17"/>
  <c r="V381" i="17"/>
  <c r="V382" i="17"/>
  <c r="V383" i="17"/>
  <c r="V384" i="17"/>
  <c r="V385" i="17"/>
  <c r="V386" i="17"/>
  <c r="V387" i="17"/>
  <c r="V388" i="17"/>
  <c r="V389" i="17"/>
  <c r="V390" i="17"/>
  <c r="V391" i="17"/>
  <c r="V392" i="17"/>
  <c r="V393" i="17"/>
  <c r="V394" i="17"/>
  <c r="V395" i="17"/>
  <c r="V396" i="17"/>
  <c r="V397" i="17"/>
  <c r="V398" i="17"/>
  <c r="V399" i="17"/>
  <c r="V400" i="17"/>
  <c r="V401" i="17"/>
  <c r="V402" i="17"/>
  <c r="V403" i="17"/>
  <c r="V404" i="17"/>
  <c r="V405" i="17"/>
  <c r="V406" i="17"/>
  <c r="V407" i="17"/>
  <c r="V408" i="17"/>
  <c r="V409" i="17"/>
  <c r="V410" i="17"/>
  <c r="V411" i="17"/>
  <c r="V412" i="17"/>
  <c r="V413" i="17"/>
  <c r="V414" i="17"/>
  <c r="V415" i="17"/>
  <c r="V416" i="17"/>
  <c r="V417" i="17"/>
  <c r="V418" i="17"/>
  <c r="V419" i="17"/>
  <c r="V420" i="17"/>
  <c r="V421" i="17"/>
  <c r="V422" i="17"/>
  <c r="V423" i="17"/>
  <c r="V424" i="17"/>
  <c r="V425" i="17"/>
  <c r="V426" i="17"/>
  <c r="V427" i="17"/>
  <c r="V428" i="17"/>
  <c r="V429" i="17"/>
  <c r="V430" i="17"/>
  <c r="V431" i="17"/>
  <c r="V337" i="17"/>
  <c r="V432" i="17" s="1"/>
  <c r="U338" i="17"/>
  <c r="U339" i="17"/>
  <c r="U340" i="17"/>
  <c r="U341" i="17"/>
  <c r="U342" i="17"/>
  <c r="U343" i="17"/>
  <c r="U344" i="17"/>
  <c r="U345" i="17"/>
  <c r="U346" i="17"/>
  <c r="U347" i="17"/>
  <c r="U348" i="17"/>
  <c r="U349" i="17"/>
  <c r="U350" i="17"/>
  <c r="U351" i="17"/>
  <c r="U352" i="17"/>
  <c r="U353" i="17"/>
  <c r="U354" i="17"/>
  <c r="U355" i="17"/>
  <c r="U356" i="17"/>
  <c r="U357" i="17"/>
  <c r="U358" i="17"/>
  <c r="U359" i="17"/>
  <c r="U360" i="17"/>
  <c r="U361" i="17"/>
  <c r="U362" i="17"/>
  <c r="U363" i="17"/>
  <c r="U364" i="17"/>
  <c r="U365" i="17"/>
  <c r="U366" i="17"/>
  <c r="U367" i="17"/>
  <c r="U368" i="17"/>
  <c r="U369" i="17"/>
  <c r="U370" i="17"/>
  <c r="U371" i="17"/>
  <c r="U372" i="17"/>
  <c r="U373" i="17"/>
  <c r="U374" i="17"/>
  <c r="U375" i="17"/>
  <c r="U376" i="17"/>
  <c r="U377" i="17"/>
  <c r="U378" i="17"/>
  <c r="U379" i="17"/>
  <c r="U380" i="17"/>
  <c r="U381" i="17"/>
  <c r="U382" i="17"/>
  <c r="U383" i="17"/>
  <c r="U384" i="17"/>
  <c r="U385" i="17"/>
  <c r="U386" i="17"/>
  <c r="U387" i="17"/>
  <c r="U388" i="17"/>
  <c r="U389" i="17"/>
  <c r="U390" i="17"/>
  <c r="U391" i="17"/>
  <c r="U392" i="17"/>
  <c r="U393" i="17"/>
  <c r="U394" i="17"/>
  <c r="U395" i="17"/>
  <c r="U396" i="17"/>
  <c r="U397" i="17"/>
  <c r="U398" i="17"/>
  <c r="U399" i="17"/>
  <c r="U400" i="17"/>
  <c r="U401" i="17"/>
  <c r="U402" i="17"/>
  <c r="U403" i="17"/>
  <c r="U404" i="17"/>
  <c r="U405" i="17"/>
  <c r="U406" i="17"/>
  <c r="U407" i="17"/>
  <c r="U408" i="17"/>
  <c r="U409" i="17"/>
  <c r="U410" i="17"/>
  <c r="U411" i="17"/>
  <c r="U412" i="17"/>
  <c r="U413" i="17"/>
  <c r="U414" i="17"/>
  <c r="U415" i="17"/>
  <c r="U416" i="17"/>
  <c r="U417" i="17"/>
  <c r="U418" i="17"/>
  <c r="U419" i="17"/>
  <c r="U420" i="17"/>
  <c r="U421" i="17"/>
  <c r="U422" i="17"/>
  <c r="U423" i="17"/>
  <c r="U424" i="17"/>
  <c r="U425" i="17"/>
  <c r="U426" i="17"/>
  <c r="U427" i="17"/>
  <c r="U428" i="17"/>
  <c r="U429" i="17"/>
  <c r="U430" i="17"/>
  <c r="U431" i="17"/>
  <c r="U337" i="17"/>
  <c r="T338" i="17"/>
  <c r="T339" i="17"/>
  <c r="T340" i="17"/>
  <c r="T341" i="17"/>
  <c r="T342" i="17"/>
  <c r="T343" i="17"/>
  <c r="T344" i="17"/>
  <c r="T345" i="17"/>
  <c r="T346" i="17"/>
  <c r="T347" i="17"/>
  <c r="T348" i="17"/>
  <c r="T349" i="17"/>
  <c r="T350" i="17"/>
  <c r="T351" i="17"/>
  <c r="T352" i="17"/>
  <c r="T353" i="17"/>
  <c r="T354" i="17"/>
  <c r="T355" i="17"/>
  <c r="T356" i="17"/>
  <c r="T357" i="17"/>
  <c r="T358" i="17"/>
  <c r="T359" i="17"/>
  <c r="T360" i="17"/>
  <c r="T361" i="17"/>
  <c r="T362" i="17"/>
  <c r="T363" i="17"/>
  <c r="T364" i="17"/>
  <c r="T365" i="17"/>
  <c r="T366" i="17"/>
  <c r="T367" i="17"/>
  <c r="T368" i="17"/>
  <c r="T369" i="17"/>
  <c r="T370" i="17"/>
  <c r="T371" i="17"/>
  <c r="T372" i="17"/>
  <c r="T373" i="17"/>
  <c r="T374" i="17"/>
  <c r="T375" i="17"/>
  <c r="T376" i="17"/>
  <c r="T377" i="17"/>
  <c r="T378" i="17"/>
  <c r="T379" i="17"/>
  <c r="T380" i="17"/>
  <c r="T381" i="17"/>
  <c r="T382" i="17"/>
  <c r="T383" i="17"/>
  <c r="T384" i="17"/>
  <c r="T385" i="17"/>
  <c r="T386" i="17"/>
  <c r="T387" i="17"/>
  <c r="T388" i="17"/>
  <c r="T389" i="17"/>
  <c r="T390" i="17"/>
  <c r="T391" i="17"/>
  <c r="T392" i="17"/>
  <c r="T393" i="17"/>
  <c r="T394" i="17"/>
  <c r="T395" i="17"/>
  <c r="T396" i="17"/>
  <c r="T397" i="17"/>
  <c r="T398" i="17"/>
  <c r="T399" i="17"/>
  <c r="T400" i="17"/>
  <c r="T401" i="17"/>
  <c r="T402" i="17"/>
  <c r="T403" i="17"/>
  <c r="T404" i="17"/>
  <c r="T405" i="17"/>
  <c r="T406" i="17"/>
  <c r="T407" i="17"/>
  <c r="T408" i="17"/>
  <c r="T409" i="17"/>
  <c r="T410" i="17"/>
  <c r="T411" i="17"/>
  <c r="T412" i="17"/>
  <c r="T413" i="17"/>
  <c r="T414" i="17"/>
  <c r="T415" i="17"/>
  <c r="T416" i="17"/>
  <c r="T417" i="17"/>
  <c r="T418" i="17"/>
  <c r="T419" i="17"/>
  <c r="T420" i="17"/>
  <c r="T421" i="17"/>
  <c r="T422" i="17"/>
  <c r="T423" i="17"/>
  <c r="T424" i="17"/>
  <c r="T425" i="17"/>
  <c r="T426" i="17"/>
  <c r="T427" i="17"/>
  <c r="T428" i="17"/>
  <c r="T429" i="17"/>
  <c r="T430" i="17"/>
  <c r="T431" i="17"/>
  <c r="T337" i="17"/>
  <c r="S338" i="17"/>
  <c r="S339" i="17"/>
  <c r="S340" i="17"/>
  <c r="S341" i="17"/>
  <c r="S342" i="17"/>
  <c r="S343" i="17"/>
  <c r="S344" i="17"/>
  <c r="S345" i="17"/>
  <c r="S346" i="17"/>
  <c r="S347" i="17"/>
  <c r="S348" i="17"/>
  <c r="S349" i="17"/>
  <c r="S350" i="17"/>
  <c r="S351" i="17"/>
  <c r="S352" i="17"/>
  <c r="S353" i="17"/>
  <c r="S354" i="17"/>
  <c r="S355" i="17"/>
  <c r="S356" i="17"/>
  <c r="S357" i="17"/>
  <c r="S358" i="17"/>
  <c r="S359" i="17"/>
  <c r="S360" i="17"/>
  <c r="S361" i="17"/>
  <c r="S362" i="17"/>
  <c r="S363" i="17"/>
  <c r="S364" i="17"/>
  <c r="S365" i="17"/>
  <c r="S366" i="17"/>
  <c r="S367" i="17"/>
  <c r="S368" i="17"/>
  <c r="S369" i="17"/>
  <c r="S370" i="17"/>
  <c r="S371" i="17"/>
  <c r="S372" i="17"/>
  <c r="S373" i="17"/>
  <c r="S374" i="17"/>
  <c r="S375" i="17"/>
  <c r="S376" i="17"/>
  <c r="S377" i="17"/>
  <c r="S378" i="17"/>
  <c r="S379" i="17"/>
  <c r="S380" i="17"/>
  <c r="S381" i="17"/>
  <c r="S382" i="17"/>
  <c r="S383" i="17"/>
  <c r="S384" i="17"/>
  <c r="S385" i="17"/>
  <c r="S386" i="17"/>
  <c r="S387" i="17"/>
  <c r="S388" i="17"/>
  <c r="S389" i="17"/>
  <c r="S390" i="17"/>
  <c r="S391" i="17"/>
  <c r="S392" i="17"/>
  <c r="S393" i="17"/>
  <c r="S394" i="17"/>
  <c r="S395" i="17"/>
  <c r="S396" i="17"/>
  <c r="S397" i="17"/>
  <c r="S398" i="17"/>
  <c r="S399" i="17"/>
  <c r="S400" i="17"/>
  <c r="S401" i="17"/>
  <c r="S402" i="17"/>
  <c r="S403" i="17"/>
  <c r="S404" i="17"/>
  <c r="S405" i="17"/>
  <c r="S406" i="17"/>
  <c r="S407" i="17"/>
  <c r="S408" i="17"/>
  <c r="S409" i="17"/>
  <c r="S410" i="17"/>
  <c r="S411" i="17"/>
  <c r="S412" i="17"/>
  <c r="S413" i="17"/>
  <c r="S414" i="17"/>
  <c r="S415" i="17"/>
  <c r="S416" i="17"/>
  <c r="S417" i="17"/>
  <c r="S418" i="17"/>
  <c r="S419" i="17"/>
  <c r="S420" i="17"/>
  <c r="S421" i="17"/>
  <c r="S422" i="17"/>
  <c r="S423" i="17"/>
  <c r="S424" i="17"/>
  <c r="S425" i="17"/>
  <c r="S426" i="17"/>
  <c r="S427" i="17"/>
  <c r="S428" i="17"/>
  <c r="S429" i="17"/>
  <c r="S430" i="17"/>
  <c r="S431" i="17"/>
  <c r="S337" i="17"/>
  <c r="R338" i="17"/>
  <c r="R339" i="17"/>
  <c r="R340" i="17"/>
  <c r="R341" i="17"/>
  <c r="R342" i="17"/>
  <c r="R343" i="17"/>
  <c r="R344" i="17"/>
  <c r="R345" i="17"/>
  <c r="R346" i="17"/>
  <c r="R347" i="17"/>
  <c r="R348" i="17"/>
  <c r="R349" i="17"/>
  <c r="R350" i="17"/>
  <c r="R351" i="17"/>
  <c r="R352" i="17"/>
  <c r="R353" i="17"/>
  <c r="R354" i="17"/>
  <c r="R355" i="17"/>
  <c r="R356" i="17"/>
  <c r="R357" i="17"/>
  <c r="R358" i="17"/>
  <c r="R359" i="17"/>
  <c r="R360" i="17"/>
  <c r="R361" i="17"/>
  <c r="R362" i="17"/>
  <c r="R363" i="17"/>
  <c r="R364" i="17"/>
  <c r="R365" i="17"/>
  <c r="R366" i="17"/>
  <c r="R367" i="17"/>
  <c r="R368" i="17"/>
  <c r="R369" i="17"/>
  <c r="R370" i="17"/>
  <c r="R371" i="17"/>
  <c r="R372" i="17"/>
  <c r="R373" i="17"/>
  <c r="R374" i="17"/>
  <c r="R375" i="17"/>
  <c r="R376" i="17"/>
  <c r="R377" i="17"/>
  <c r="R378" i="17"/>
  <c r="R379" i="17"/>
  <c r="R380" i="17"/>
  <c r="R381" i="17"/>
  <c r="R382" i="17"/>
  <c r="R383" i="17"/>
  <c r="R384" i="17"/>
  <c r="R385" i="17"/>
  <c r="R386" i="17"/>
  <c r="R387" i="17"/>
  <c r="R388" i="17"/>
  <c r="R389" i="17"/>
  <c r="R390" i="17"/>
  <c r="R391" i="17"/>
  <c r="R392" i="17"/>
  <c r="R393" i="17"/>
  <c r="R394" i="17"/>
  <c r="R395" i="17"/>
  <c r="R396" i="17"/>
  <c r="R397" i="17"/>
  <c r="R398" i="17"/>
  <c r="R399" i="17"/>
  <c r="R400" i="17"/>
  <c r="R401" i="17"/>
  <c r="R402" i="17"/>
  <c r="R403" i="17"/>
  <c r="R404" i="17"/>
  <c r="R405" i="17"/>
  <c r="R406" i="17"/>
  <c r="R407" i="17"/>
  <c r="R408" i="17"/>
  <c r="R409" i="17"/>
  <c r="R410" i="17"/>
  <c r="R411" i="17"/>
  <c r="R412" i="17"/>
  <c r="R413" i="17"/>
  <c r="R414" i="17"/>
  <c r="R415" i="17"/>
  <c r="R416" i="17"/>
  <c r="R417" i="17"/>
  <c r="R418" i="17"/>
  <c r="R419" i="17"/>
  <c r="R420" i="17"/>
  <c r="R421" i="17"/>
  <c r="R422" i="17"/>
  <c r="R423" i="17"/>
  <c r="R424" i="17"/>
  <c r="R425" i="17"/>
  <c r="R426" i="17"/>
  <c r="R427" i="17"/>
  <c r="R428" i="17"/>
  <c r="R429" i="17"/>
  <c r="R430" i="17"/>
  <c r="R431" i="17"/>
  <c r="R337" i="17"/>
  <c r="N338" i="17"/>
  <c r="N339" i="17"/>
  <c r="N340" i="17"/>
  <c r="N341" i="17"/>
  <c r="N342" i="17"/>
  <c r="N343" i="17"/>
  <c r="N344" i="17"/>
  <c r="N345" i="17"/>
  <c r="N346" i="17"/>
  <c r="N347" i="17"/>
  <c r="N348" i="17"/>
  <c r="N349" i="17"/>
  <c r="N350" i="17"/>
  <c r="N351" i="17"/>
  <c r="N352" i="17"/>
  <c r="N353" i="17"/>
  <c r="N354" i="17"/>
  <c r="N355" i="17"/>
  <c r="N356" i="17"/>
  <c r="N357" i="17"/>
  <c r="N358" i="17"/>
  <c r="N359" i="17"/>
  <c r="N360" i="17"/>
  <c r="N361" i="17"/>
  <c r="N362" i="17"/>
  <c r="N363" i="17"/>
  <c r="N364" i="17"/>
  <c r="N365" i="17"/>
  <c r="N366" i="17"/>
  <c r="N367" i="17"/>
  <c r="N368" i="17"/>
  <c r="N369" i="17"/>
  <c r="N370" i="17"/>
  <c r="N371" i="17"/>
  <c r="N372" i="17"/>
  <c r="N373" i="17"/>
  <c r="N374" i="17"/>
  <c r="N375" i="17"/>
  <c r="N376" i="17"/>
  <c r="N377" i="17"/>
  <c r="N378" i="17"/>
  <c r="N379" i="17"/>
  <c r="N380" i="17"/>
  <c r="N381" i="17"/>
  <c r="N382" i="17"/>
  <c r="N383" i="17"/>
  <c r="N384" i="17"/>
  <c r="N385" i="17"/>
  <c r="N386" i="17"/>
  <c r="N387" i="17"/>
  <c r="N388" i="17"/>
  <c r="N389" i="17"/>
  <c r="N390" i="17"/>
  <c r="N391" i="17"/>
  <c r="N392" i="17"/>
  <c r="N393" i="17"/>
  <c r="N394" i="17"/>
  <c r="N395" i="17"/>
  <c r="N396" i="17"/>
  <c r="N397" i="17"/>
  <c r="N398" i="17"/>
  <c r="N399" i="17"/>
  <c r="N400" i="17"/>
  <c r="N401" i="17"/>
  <c r="N402" i="17"/>
  <c r="N403" i="17"/>
  <c r="N404" i="17"/>
  <c r="N405" i="17"/>
  <c r="N406" i="17"/>
  <c r="N407" i="17"/>
  <c r="N408" i="17"/>
  <c r="N409" i="17"/>
  <c r="N410" i="17"/>
  <c r="N411" i="17"/>
  <c r="N412" i="17"/>
  <c r="N413" i="17"/>
  <c r="N414" i="17"/>
  <c r="N415" i="17"/>
  <c r="N416" i="17"/>
  <c r="N417" i="17"/>
  <c r="N418" i="17"/>
  <c r="N419" i="17"/>
  <c r="N420" i="17"/>
  <c r="N421" i="17"/>
  <c r="N422" i="17"/>
  <c r="N423" i="17"/>
  <c r="N424" i="17"/>
  <c r="N425" i="17"/>
  <c r="N426" i="17"/>
  <c r="N427" i="17"/>
  <c r="N428" i="17"/>
  <c r="N429" i="17"/>
  <c r="N430" i="17"/>
  <c r="N431" i="17"/>
  <c r="N337" i="17"/>
  <c r="M338" i="17"/>
  <c r="M339" i="17"/>
  <c r="M340" i="17"/>
  <c r="M341" i="17"/>
  <c r="M342" i="17"/>
  <c r="M343" i="17"/>
  <c r="M344" i="17"/>
  <c r="M345" i="17"/>
  <c r="M346" i="17"/>
  <c r="M347" i="17"/>
  <c r="M348" i="17"/>
  <c r="M349" i="17"/>
  <c r="M350" i="17"/>
  <c r="M351" i="17"/>
  <c r="M352" i="17"/>
  <c r="M353" i="17"/>
  <c r="M354" i="17"/>
  <c r="M355" i="17"/>
  <c r="M356" i="17"/>
  <c r="M357" i="17"/>
  <c r="M358" i="17"/>
  <c r="M359" i="17"/>
  <c r="M360" i="17"/>
  <c r="M361" i="17"/>
  <c r="M362" i="17"/>
  <c r="M363" i="17"/>
  <c r="M364" i="17"/>
  <c r="M365" i="17"/>
  <c r="M366" i="17"/>
  <c r="M367" i="17"/>
  <c r="M368" i="17"/>
  <c r="M369" i="17"/>
  <c r="M370" i="17"/>
  <c r="M371" i="17"/>
  <c r="M372" i="17"/>
  <c r="M373" i="17"/>
  <c r="M374" i="17"/>
  <c r="M375" i="17"/>
  <c r="M376" i="17"/>
  <c r="M377" i="17"/>
  <c r="M378" i="17"/>
  <c r="M379" i="17"/>
  <c r="M380" i="17"/>
  <c r="M381" i="17"/>
  <c r="M382" i="17"/>
  <c r="M383" i="17"/>
  <c r="M384" i="17"/>
  <c r="M385" i="17"/>
  <c r="M386" i="17"/>
  <c r="M387" i="17"/>
  <c r="M388" i="17"/>
  <c r="M389" i="17"/>
  <c r="M390" i="17"/>
  <c r="M391" i="17"/>
  <c r="M392" i="17"/>
  <c r="M393" i="17"/>
  <c r="M394" i="17"/>
  <c r="M395" i="17"/>
  <c r="M396" i="17"/>
  <c r="M397" i="17"/>
  <c r="M398" i="17"/>
  <c r="M399" i="17"/>
  <c r="M400" i="17"/>
  <c r="M401" i="17"/>
  <c r="M402" i="17"/>
  <c r="M403" i="17"/>
  <c r="M404" i="17"/>
  <c r="M405" i="17"/>
  <c r="M406" i="17"/>
  <c r="M407" i="17"/>
  <c r="M408" i="17"/>
  <c r="M409" i="17"/>
  <c r="M410" i="17"/>
  <c r="M411" i="17"/>
  <c r="M412" i="17"/>
  <c r="M413" i="17"/>
  <c r="M414" i="17"/>
  <c r="M415" i="17"/>
  <c r="M416" i="17"/>
  <c r="M417" i="17"/>
  <c r="M418" i="17"/>
  <c r="M419" i="17"/>
  <c r="M420" i="17"/>
  <c r="M421" i="17"/>
  <c r="M422" i="17"/>
  <c r="M423" i="17"/>
  <c r="M424" i="17"/>
  <c r="M425" i="17"/>
  <c r="M426" i="17"/>
  <c r="M427" i="17"/>
  <c r="M428" i="17"/>
  <c r="M429" i="17"/>
  <c r="M430" i="17"/>
  <c r="M431" i="17"/>
  <c r="M337" i="17"/>
  <c r="L338" i="17"/>
  <c r="L339" i="17"/>
  <c r="L340" i="17"/>
  <c r="L341" i="17"/>
  <c r="L342" i="17"/>
  <c r="L343" i="17"/>
  <c r="L344" i="17"/>
  <c r="L345" i="17"/>
  <c r="L346" i="17"/>
  <c r="L347" i="17"/>
  <c r="L348" i="17"/>
  <c r="L349" i="17"/>
  <c r="L350" i="17"/>
  <c r="L351" i="17"/>
  <c r="L352" i="17"/>
  <c r="L353" i="17"/>
  <c r="L354" i="17"/>
  <c r="L355" i="17"/>
  <c r="L356" i="17"/>
  <c r="L357" i="17"/>
  <c r="L358" i="17"/>
  <c r="L359" i="17"/>
  <c r="L360" i="17"/>
  <c r="L361" i="17"/>
  <c r="L362" i="17"/>
  <c r="L363" i="17"/>
  <c r="L364" i="17"/>
  <c r="L365" i="17"/>
  <c r="L366" i="17"/>
  <c r="L367" i="17"/>
  <c r="L368" i="17"/>
  <c r="L369" i="17"/>
  <c r="L370" i="17"/>
  <c r="L371" i="17"/>
  <c r="L372" i="17"/>
  <c r="L373" i="17"/>
  <c r="L374" i="17"/>
  <c r="L375" i="17"/>
  <c r="L376" i="17"/>
  <c r="L377" i="17"/>
  <c r="L378" i="17"/>
  <c r="L379" i="17"/>
  <c r="L380" i="17"/>
  <c r="L381" i="17"/>
  <c r="L382" i="17"/>
  <c r="L383" i="17"/>
  <c r="L384" i="17"/>
  <c r="L385" i="17"/>
  <c r="L386" i="17"/>
  <c r="L387" i="17"/>
  <c r="L388" i="17"/>
  <c r="L389" i="17"/>
  <c r="L390" i="17"/>
  <c r="L391" i="17"/>
  <c r="L392" i="17"/>
  <c r="L393" i="17"/>
  <c r="L394" i="17"/>
  <c r="L395" i="17"/>
  <c r="L396" i="17"/>
  <c r="L397" i="17"/>
  <c r="L398" i="17"/>
  <c r="L399" i="17"/>
  <c r="L400" i="17"/>
  <c r="L401" i="17"/>
  <c r="L402" i="17"/>
  <c r="L403" i="17"/>
  <c r="L404" i="17"/>
  <c r="L405" i="17"/>
  <c r="L406" i="17"/>
  <c r="L407" i="17"/>
  <c r="L408" i="17"/>
  <c r="L409" i="17"/>
  <c r="L410" i="17"/>
  <c r="L411" i="17"/>
  <c r="L412" i="17"/>
  <c r="L413" i="17"/>
  <c r="L414" i="17"/>
  <c r="L415" i="17"/>
  <c r="L416" i="17"/>
  <c r="L417" i="17"/>
  <c r="L418" i="17"/>
  <c r="L419" i="17"/>
  <c r="L420" i="17"/>
  <c r="L421" i="17"/>
  <c r="L422" i="17"/>
  <c r="L423" i="17"/>
  <c r="L424" i="17"/>
  <c r="L425" i="17"/>
  <c r="L426" i="17"/>
  <c r="L427" i="17"/>
  <c r="L428" i="17"/>
  <c r="L429" i="17"/>
  <c r="L430" i="17"/>
  <c r="L431" i="17"/>
  <c r="L337" i="17"/>
  <c r="L432" i="17" s="1"/>
  <c r="K338" i="17"/>
  <c r="K339" i="17"/>
  <c r="K340" i="17"/>
  <c r="K341" i="17"/>
  <c r="K342" i="17"/>
  <c r="K343" i="17"/>
  <c r="K344" i="17"/>
  <c r="K345" i="17"/>
  <c r="K346" i="17"/>
  <c r="K347" i="17"/>
  <c r="K348" i="17"/>
  <c r="K349" i="17"/>
  <c r="K350" i="17"/>
  <c r="K351" i="17"/>
  <c r="K352" i="17"/>
  <c r="K353" i="17"/>
  <c r="K354" i="17"/>
  <c r="K355" i="17"/>
  <c r="K356" i="17"/>
  <c r="K357" i="17"/>
  <c r="K358" i="17"/>
  <c r="K359" i="17"/>
  <c r="K360" i="17"/>
  <c r="K361" i="17"/>
  <c r="K362" i="17"/>
  <c r="K363" i="17"/>
  <c r="K364" i="17"/>
  <c r="K365" i="17"/>
  <c r="K366" i="17"/>
  <c r="K367" i="17"/>
  <c r="K368" i="17"/>
  <c r="K369" i="17"/>
  <c r="K370" i="17"/>
  <c r="K371" i="17"/>
  <c r="K372" i="17"/>
  <c r="K373" i="17"/>
  <c r="K374" i="17"/>
  <c r="K375" i="17"/>
  <c r="K376" i="17"/>
  <c r="K377" i="17"/>
  <c r="K378" i="17"/>
  <c r="K379" i="17"/>
  <c r="K380" i="17"/>
  <c r="K381" i="17"/>
  <c r="K382" i="17"/>
  <c r="K383" i="17"/>
  <c r="K384" i="17"/>
  <c r="K385" i="17"/>
  <c r="K386" i="17"/>
  <c r="K387" i="17"/>
  <c r="K388" i="17"/>
  <c r="K389" i="17"/>
  <c r="K390" i="17"/>
  <c r="K391" i="17"/>
  <c r="K392" i="17"/>
  <c r="K393" i="17"/>
  <c r="K394" i="17"/>
  <c r="K395" i="17"/>
  <c r="K396" i="17"/>
  <c r="K397" i="17"/>
  <c r="K398" i="17"/>
  <c r="K399" i="17"/>
  <c r="K400" i="17"/>
  <c r="K401" i="17"/>
  <c r="K402" i="17"/>
  <c r="K403" i="17"/>
  <c r="K404" i="17"/>
  <c r="K405" i="17"/>
  <c r="K406" i="17"/>
  <c r="K407" i="17"/>
  <c r="K408" i="17"/>
  <c r="K409" i="17"/>
  <c r="K410" i="17"/>
  <c r="K411" i="17"/>
  <c r="K412" i="17"/>
  <c r="K413" i="17"/>
  <c r="K414" i="17"/>
  <c r="K415" i="17"/>
  <c r="K416" i="17"/>
  <c r="K417" i="17"/>
  <c r="K418" i="17"/>
  <c r="K419" i="17"/>
  <c r="K420" i="17"/>
  <c r="K421" i="17"/>
  <c r="K422" i="17"/>
  <c r="K423" i="17"/>
  <c r="K424" i="17"/>
  <c r="K425" i="17"/>
  <c r="K426" i="17"/>
  <c r="K427" i="17"/>
  <c r="K428" i="17"/>
  <c r="K429" i="17"/>
  <c r="K430" i="17"/>
  <c r="K431" i="17"/>
  <c r="K337" i="17"/>
  <c r="J338" i="17"/>
  <c r="J339" i="17"/>
  <c r="J340" i="17"/>
  <c r="J341" i="17"/>
  <c r="J342" i="17"/>
  <c r="J343" i="17"/>
  <c r="J344" i="17"/>
  <c r="J345" i="17"/>
  <c r="J346" i="17"/>
  <c r="J347" i="17"/>
  <c r="J348" i="17"/>
  <c r="J349" i="17"/>
  <c r="J350" i="17"/>
  <c r="J351" i="17"/>
  <c r="J352" i="17"/>
  <c r="J353" i="17"/>
  <c r="J354" i="17"/>
  <c r="J355" i="17"/>
  <c r="J356" i="17"/>
  <c r="J357" i="17"/>
  <c r="J358" i="17"/>
  <c r="J359" i="17"/>
  <c r="J360" i="17"/>
  <c r="J361" i="17"/>
  <c r="J362" i="17"/>
  <c r="J363" i="17"/>
  <c r="J364" i="17"/>
  <c r="J365" i="17"/>
  <c r="J366" i="17"/>
  <c r="J367" i="17"/>
  <c r="J368" i="17"/>
  <c r="J369" i="17"/>
  <c r="J370" i="17"/>
  <c r="J371" i="17"/>
  <c r="J372" i="17"/>
  <c r="J373" i="17"/>
  <c r="J374" i="17"/>
  <c r="J375" i="17"/>
  <c r="J376" i="17"/>
  <c r="J377" i="17"/>
  <c r="J378" i="17"/>
  <c r="J379" i="17"/>
  <c r="J380" i="17"/>
  <c r="J381" i="17"/>
  <c r="J382" i="17"/>
  <c r="J383" i="17"/>
  <c r="J384" i="17"/>
  <c r="J385" i="17"/>
  <c r="J386" i="17"/>
  <c r="J387" i="17"/>
  <c r="J388" i="17"/>
  <c r="J389" i="17"/>
  <c r="J390" i="17"/>
  <c r="J391" i="17"/>
  <c r="J392" i="17"/>
  <c r="J393" i="17"/>
  <c r="J394" i="17"/>
  <c r="J395" i="17"/>
  <c r="J396" i="17"/>
  <c r="J397" i="17"/>
  <c r="J398" i="17"/>
  <c r="J399" i="17"/>
  <c r="J400" i="17"/>
  <c r="J401" i="17"/>
  <c r="J402" i="17"/>
  <c r="J403" i="17"/>
  <c r="J404" i="17"/>
  <c r="J405" i="17"/>
  <c r="J406" i="17"/>
  <c r="J407" i="17"/>
  <c r="J408" i="17"/>
  <c r="J409" i="17"/>
  <c r="J410" i="17"/>
  <c r="J411" i="17"/>
  <c r="J412" i="17"/>
  <c r="J413" i="17"/>
  <c r="J414" i="17"/>
  <c r="J415" i="17"/>
  <c r="J416" i="17"/>
  <c r="J417" i="17"/>
  <c r="J418" i="17"/>
  <c r="J419" i="17"/>
  <c r="J420" i="17"/>
  <c r="J421" i="17"/>
  <c r="J422" i="17"/>
  <c r="J423" i="17"/>
  <c r="J424" i="17"/>
  <c r="J425" i="17"/>
  <c r="J426" i="17"/>
  <c r="J427" i="17"/>
  <c r="J428" i="17"/>
  <c r="J429" i="17"/>
  <c r="J430" i="17"/>
  <c r="J431" i="17"/>
  <c r="J337" i="17"/>
  <c r="I338" i="17"/>
  <c r="I339" i="17"/>
  <c r="I340" i="17"/>
  <c r="I341" i="17"/>
  <c r="I342" i="17"/>
  <c r="I343" i="17"/>
  <c r="I344" i="17"/>
  <c r="I345" i="17"/>
  <c r="I346" i="17"/>
  <c r="I347" i="17"/>
  <c r="I348" i="17"/>
  <c r="I349" i="17"/>
  <c r="I350" i="17"/>
  <c r="I351" i="17"/>
  <c r="I352" i="17"/>
  <c r="I353" i="17"/>
  <c r="I354" i="17"/>
  <c r="I355" i="17"/>
  <c r="I356" i="17"/>
  <c r="I357" i="17"/>
  <c r="I358" i="17"/>
  <c r="I359" i="17"/>
  <c r="I360" i="17"/>
  <c r="I361" i="17"/>
  <c r="I362" i="17"/>
  <c r="I363" i="17"/>
  <c r="I364" i="17"/>
  <c r="I365" i="17"/>
  <c r="I366" i="17"/>
  <c r="I367" i="17"/>
  <c r="I368" i="17"/>
  <c r="I369" i="17"/>
  <c r="I370" i="17"/>
  <c r="I371" i="17"/>
  <c r="I372" i="17"/>
  <c r="I373" i="17"/>
  <c r="I374" i="17"/>
  <c r="I375" i="17"/>
  <c r="I376" i="17"/>
  <c r="I377" i="17"/>
  <c r="I378" i="17"/>
  <c r="I379" i="17"/>
  <c r="I380" i="17"/>
  <c r="I381" i="17"/>
  <c r="I382" i="17"/>
  <c r="I383" i="17"/>
  <c r="I384" i="17"/>
  <c r="I385" i="17"/>
  <c r="I386" i="17"/>
  <c r="I387" i="17"/>
  <c r="I388" i="17"/>
  <c r="I389" i="17"/>
  <c r="I390" i="17"/>
  <c r="I391" i="17"/>
  <c r="I392" i="17"/>
  <c r="I393" i="17"/>
  <c r="I394" i="17"/>
  <c r="I395" i="17"/>
  <c r="I396" i="17"/>
  <c r="I397" i="17"/>
  <c r="I398" i="17"/>
  <c r="I399" i="17"/>
  <c r="I400" i="17"/>
  <c r="I401" i="17"/>
  <c r="I402" i="17"/>
  <c r="I403" i="17"/>
  <c r="I404" i="17"/>
  <c r="I405" i="17"/>
  <c r="I406" i="17"/>
  <c r="I407" i="17"/>
  <c r="I408" i="17"/>
  <c r="I409" i="17"/>
  <c r="I410" i="17"/>
  <c r="I411" i="17"/>
  <c r="I412" i="17"/>
  <c r="I413" i="17"/>
  <c r="I414" i="17"/>
  <c r="I415" i="17"/>
  <c r="I416" i="17"/>
  <c r="I417" i="17"/>
  <c r="I418" i="17"/>
  <c r="I419" i="17"/>
  <c r="I420" i="17"/>
  <c r="I421" i="17"/>
  <c r="I422" i="17"/>
  <c r="I423" i="17"/>
  <c r="I424" i="17"/>
  <c r="I425" i="17"/>
  <c r="I426" i="17"/>
  <c r="I427" i="17"/>
  <c r="I428" i="17"/>
  <c r="I429" i="17"/>
  <c r="I430" i="17"/>
  <c r="I431" i="17"/>
  <c r="I337" i="17"/>
  <c r="H338" i="17"/>
  <c r="H339" i="17"/>
  <c r="H340" i="17"/>
  <c r="H341" i="17"/>
  <c r="H342" i="17"/>
  <c r="H343" i="17"/>
  <c r="H344" i="17"/>
  <c r="H345" i="17"/>
  <c r="H346" i="17"/>
  <c r="H347" i="17"/>
  <c r="H348" i="17"/>
  <c r="H349" i="17"/>
  <c r="H350" i="17"/>
  <c r="H351" i="17"/>
  <c r="H352" i="17"/>
  <c r="H353" i="17"/>
  <c r="H354" i="17"/>
  <c r="H355" i="17"/>
  <c r="H356" i="17"/>
  <c r="H357" i="17"/>
  <c r="H358" i="17"/>
  <c r="H359" i="17"/>
  <c r="H360" i="17"/>
  <c r="H361" i="17"/>
  <c r="H362" i="17"/>
  <c r="H363" i="17"/>
  <c r="H364" i="17"/>
  <c r="H365" i="17"/>
  <c r="H366" i="17"/>
  <c r="H367" i="17"/>
  <c r="H368" i="17"/>
  <c r="H369" i="17"/>
  <c r="H370" i="17"/>
  <c r="H371" i="17"/>
  <c r="H372" i="17"/>
  <c r="H373" i="17"/>
  <c r="H374" i="17"/>
  <c r="H375" i="17"/>
  <c r="H376" i="17"/>
  <c r="H377" i="17"/>
  <c r="H378" i="17"/>
  <c r="H379" i="17"/>
  <c r="H380" i="17"/>
  <c r="H381" i="17"/>
  <c r="H382" i="17"/>
  <c r="H383" i="17"/>
  <c r="H384" i="17"/>
  <c r="H385" i="17"/>
  <c r="H386" i="17"/>
  <c r="H387" i="17"/>
  <c r="H388" i="17"/>
  <c r="H389" i="17"/>
  <c r="H390" i="17"/>
  <c r="H391" i="17"/>
  <c r="H392" i="17"/>
  <c r="H393" i="17"/>
  <c r="H394" i="17"/>
  <c r="H395" i="17"/>
  <c r="H396" i="17"/>
  <c r="H397" i="17"/>
  <c r="H398" i="17"/>
  <c r="H399" i="17"/>
  <c r="H400" i="17"/>
  <c r="H401" i="17"/>
  <c r="H402" i="17"/>
  <c r="H403" i="17"/>
  <c r="H404" i="17"/>
  <c r="H405" i="17"/>
  <c r="H406" i="17"/>
  <c r="H407" i="17"/>
  <c r="H408" i="17"/>
  <c r="H409" i="17"/>
  <c r="H410" i="17"/>
  <c r="H411" i="17"/>
  <c r="H412" i="17"/>
  <c r="H413" i="17"/>
  <c r="H414" i="17"/>
  <c r="H415" i="17"/>
  <c r="H416" i="17"/>
  <c r="H417" i="17"/>
  <c r="H418" i="17"/>
  <c r="H419" i="17"/>
  <c r="H420" i="17"/>
  <c r="H421" i="17"/>
  <c r="H422" i="17"/>
  <c r="H423" i="17"/>
  <c r="H424" i="17"/>
  <c r="H425" i="17"/>
  <c r="H426" i="17"/>
  <c r="H427" i="17"/>
  <c r="H428" i="17"/>
  <c r="H429" i="17"/>
  <c r="H430" i="17"/>
  <c r="H431" i="17"/>
  <c r="H337" i="17"/>
  <c r="H432" i="17" s="1"/>
  <c r="G338" i="17"/>
  <c r="G339" i="17"/>
  <c r="G340" i="17"/>
  <c r="G341" i="17"/>
  <c r="G342" i="17"/>
  <c r="G343" i="17"/>
  <c r="G344" i="17"/>
  <c r="G345" i="17"/>
  <c r="G346" i="17"/>
  <c r="G347" i="17"/>
  <c r="G348" i="17"/>
  <c r="G349" i="17"/>
  <c r="G350" i="17"/>
  <c r="G351" i="17"/>
  <c r="G352" i="17"/>
  <c r="G353" i="17"/>
  <c r="G354" i="17"/>
  <c r="G355" i="17"/>
  <c r="G356" i="17"/>
  <c r="G357" i="17"/>
  <c r="G358" i="17"/>
  <c r="G359" i="17"/>
  <c r="G360" i="17"/>
  <c r="G361" i="17"/>
  <c r="G362" i="17"/>
  <c r="G363" i="17"/>
  <c r="G364" i="17"/>
  <c r="G365" i="17"/>
  <c r="G366" i="17"/>
  <c r="G367" i="17"/>
  <c r="G368" i="17"/>
  <c r="G369" i="17"/>
  <c r="G370" i="17"/>
  <c r="G371" i="17"/>
  <c r="G372" i="17"/>
  <c r="G373" i="17"/>
  <c r="G374" i="17"/>
  <c r="G375" i="17"/>
  <c r="G376" i="17"/>
  <c r="G377" i="17"/>
  <c r="G378" i="17"/>
  <c r="G379" i="17"/>
  <c r="G380" i="17"/>
  <c r="G381" i="17"/>
  <c r="G382" i="17"/>
  <c r="G383" i="17"/>
  <c r="G384" i="17"/>
  <c r="G385" i="17"/>
  <c r="G386" i="17"/>
  <c r="G387" i="17"/>
  <c r="G388" i="17"/>
  <c r="G389" i="17"/>
  <c r="G390" i="17"/>
  <c r="G391" i="17"/>
  <c r="G392" i="17"/>
  <c r="G393" i="17"/>
  <c r="G394" i="17"/>
  <c r="G395" i="17"/>
  <c r="G396" i="17"/>
  <c r="G397" i="17"/>
  <c r="G398" i="17"/>
  <c r="G399" i="17"/>
  <c r="G400" i="17"/>
  <c r="G401" i="17"/>
  <c r="G402" i="17"/>
  <c r="G403" i="17"/>
  <c r="G404" i="17"/>
  <c r="G405" i="17"/>
  <c r="G406" i="17"/>
  <c r="G407" i="17"/>
  <c r="G408" i="17"/>
  <c r="G409" i="17"/>
  <c r="G410" i="17"/>
  <c r="G411" i="17"/>
  <c r="G412" i="17"/>
  <c r="G413" i="17"/>
  <c r="G414" i="17"/>
  <c r="G415" i="17"/>
  <c r="G416" i="17"/>
  <c r="G417" i="17"/>
  <c r="G418" i="17"/>
  <c r="G419" i="17"/>
  <c r="G420" i="17"/>
  <c r="G421" i="17"/>
  <c r="G422" i="17"/>
  <c r="G423" i="17"/>
  <c r="G424" i="17"/>
  <c r="G425" i="17"/>
  <c r="G426" i="17"/>
  <c r="G427" i="17"/>
  <c r="G428" i="17"/>
  <c r="G429" i="17"/>
  <c r="G430" i="17"/>
  <c r="G431" i="17"/>
  <c r="W301" i="17"/>
  <c r="W302" i="17"/>
  <c r="W303" i="17"/>
  <c r="W304" i="17"/>
  <c r="W305" i="17"/>
  <c r="W306" i="17"/>
  <c r="W307" i="17"/>
  <c r="W308" i="17"/>
  <c r="W309" i="17"/>
  <c r="W310" i="17"/>
  <c r="W311" i="17"/>
  <c r="W312" i="17"/>
  <c r="W313" i="17"/>
  <c r="W314" i="17"/>
  <c r="W315" i="17"/>
  <c r="W316" i="17"/>
  <c r="W317" i="17"/>
  <c r="W318" i="17"/>
  <c r="W319" i="17"/>
  <c r="W320" i="17"/>
  <c r="W321" i="17"/>
  <c r="W322" i="17"/>
  <c r="W323" i="17"/>
  <c r="W324" i="17"/>
  <c r="W325" i="17"/>
  <c r="W300" i="17"/>
  <c r="W326" i="17" s="1"/>
  <c r="V301" i="17"/>
  <c r="V302" i="17"/>
  <c r="V303" i="17"/>
  <c r="V304" i="17"/>
  <c r="V305" i="17"/>
  <c r="V306" i="17"/>
  <c r="V307" i="17"/>
  <c r="V308" i="17"/>
  <c r="V309" i="17"/>
  <c r="V310" i="17"/>
  <c r="V311" i="17"/>
  <c r="V312" i="17"/>
  <c r="V313" i="17"/>
  <c r="V314" i="17"/>
  <c r="V315" i="17"/>
  <c r="V316" i="17"/>
  <c r="V317" i="17"/>
  <c r="V318" i="17"/>
  <c r="V319" i="17"/>
  <c r="V320" i="17"/>
  <c r="V321" i="17"/>
  <c r="V322" i="17"/>
  <c r="V323" i="17"/>
  <c r="V324" i="17"/>
  <c r="V325" i="17"/>
  <c r="V300" i="17"/>
  <c r="U301" i="17"/>
  <c r="U302" i="17"/>
  <c r="U303" i="17"/>
  <c r="U304" i="17"/>
  <c r="U305" i="17"/>
  <c r="U306" i="17"/>
  <c r="U307" i="17"/>
  <c r="U308" i="17"/>
  <c r="U309" i="17"/>
  <c r="U310" i="17"/>
  <c r="U311" i="17"/>
  <c r="U312" i="17"/>
  <c r="U313" i="17"/>
  <c r="U314" i="17"/>
  <c r="U315" i="17"/>
  <c r="U316" i="17"/>
  <c r="U317" i="17"/>
  <c r="U318" i="17"/>
  <c r="U319" i="17"/>
  <c r="U320" i="17"/>
  <c r="U321" i="17"/>
  <c r="U322" i="17"/>
  <c r="U323" i="17"/>
  <c r="U324" i="17"/>
  <c r="U325" i="17"/>
  <c r="U300" i="17"/>
  <c r="U326" i="17" s="1"/>
  <c r="T301" i="17"/>
  <c r="T302" i="17"/>
  <c r="T303" i="17"/>
  <c r="T304" i="17"/>
  <c r="T305" i="17"/>
  <c r="T306" i="17"/>
  <c r="T307" i="17"/>
  <c r="T308" i="17"/>
  <c r="T309" i="17"/>
  <c r="T310" i="17"/>
  <c r="T311" i="17"/>
  <c r="T312" i="17"/>
  <c r="T313" i="17"/>
  <c r="T314" i="17"/>
  <c r="T315" i="17"/>
  <c r="T316" i="17"/>
  <c r="T317" i="17"/>
  <c r="T318" i="17"/>
  <c r="T319" i="17"/>
  <c r="T320" i="17"/>
  <c r="T321" i="17"/>
  <c r="T322" i="17"/>
  <c r="T323" i="17"/>
  <c r="T324" i="17"/>
  <c r="T325" i="17"/>
  <c r="T300" i="17"/>
  <c r="S301" i="17"/>
  <c r="S302" i="17"/>
  <c r="S303" i="17"/>
  <c r="S304" i="17"/>
  <c r="S305" i="17"/>
  <c r="S306" i="17"/>
  <c r="S307" i="17"/>
  <c r="S308" i="17"/>
  <c r="S309" i="17"/>
  <c r="S310" i="17"/>
  <c r="S311" i="17"/>
  <c r="S312" i="17"/>
  <c r="S313" i="17"/>
  <c r="S314" i="17"/>
  <c r="S315" i="17"/>
  <c r="S316" i="17"/>
  <c r="S317" i="17"/>
  <c r="S318" i="17"/>
  <c r="S319" i="17"/>
  <c r="S320" i="17"/>
  <c r="S321" i="17"/>
  <c r="S322" i="17"/>
  <c r="S323" i="17"/>
  <c r="S324" i="17"/>
  <c r="S325" i="17"/>
  <c r="S300" i="17"/>
  <c r="S326" i="17" s="1"/>
  <c r="R301" i="17"/>
  <c r="R302" i="17"/>
  <c r="R303" i="17"/>
  <c r="R304" i="17"/>
  <c r="R305" i="17"/>
  <c r="R306" i="17"/>
  <c r="R307" i="17"/>
  <c r="R308" i="17"/>
  <c r="R309" i="17"/>
  <c r="R310" i="17"/>
  <c r="R311" i="17"/>
  <c r="R312" i="17"/>
  <c r="R313" i="17"/>
  <c r="R314" i="17"/>
  <c r="R315" i="17"/>
  <c r="R316" i="17"/>
  <c r="R317" i="17"/>
  <c r="R318" i="17"/>
  <c r="R319" i="17"/>
  <c r="R320" i="17"/>
  <c r="R321" i="17"/>
  <c r="R322" i="17"/>
  <c r="R323" i="17"/>
  <c r="R324" i="17"/>
  <c r="R325" i="17"/>
  <c r="R300" i="17"/>
  <c r="N301" i="17"/>
  <c r="N302" i="17"/>
  <c r="N303" i="17"/>
  <c r="N304" i="17"/>
  <c r="N305" i="17"/>
  <c r="N306" i="17"/>
  <c r="N307" i="17"/>
  <c r="N308" i="17"/>
  <c r="N309" i="17"/>
  <c r="N310" i="17"/>
  <c r="N311" i="17"/>
  <c r="N312" i="17"/>
  <c r="N313" i="17"/>
  <c r="N314" i="17"/>
  <c r="N315" i="17"/>
  <c r="N316" i="17"/>
  <c r="N317" i="17"/>
  <c r="N318" i="17"/>
  <c r="N319" i="17"/>
  <c r="N320" i="17"/>
  <c r="N321" i="17"/>
  <c r="N322" i="17"/>
  <c r="N323" i="17"/>
  <c r="N324" i="17"/>
  <c r="N325" i="17"/>
  <c r="N300" i="17"/>
  <c r="N326" i="17" s="1"/>
  <c r="M301" i="17"/>
  <c r="M302" i="17"/>
  <c r="M303" i="17"/>
  <c r="M304" i="17"/>
  <c r="M305" i="17"/>
  <c r="M306" i="17"/>
  <c r="M307" i="17"/>
  <c r="M308" i="17"/>
  <c r="M309" i="17"/>
  <c r="M310" i="17"/>
  <c r="M311" i="17"/>
  <c r="M312" i="17"/>
  <c r="M313" i="17"/>
  <c r="M314" i="17"/>
  <c r="M315" i="17"/>
  <c r="M316" i="17"/>
  <c r="M317" i="17"/>
  <c r="M318" i="17"/>
  <c r="M319" i="17"/>
  <c r="M320" i="17"/>
  <c r="M321" i="17"/>
  <c r="M322" i="17"/>
  <c r="M323" i="17"/>
  <c r="M324" i="17"/>
  <c r="M325" i="17"/>
  <c r="M300" i="17"/>
  <c r="L301" i="17"/>
  <c r="L302" i="17"/>
  <c r="L303" i="17"/>
  <c r="L304" i="17"/>
  <c r="L305" i="17"/>
  <c r="L306" i="17"/>
  <c r="L307" i="17"/>
  <c r="L308" i="17"/>
  <c r="L309" i="17"/>
  <c r="L310" i="17"/>
  <c r="L311" i="17"/>
  <c r="L312" i="17"/>
  <c r="L313" i="17"/>
  <c r="L314" i="17"/>
  <c r="L315" i="17"/>
  <c r="L316" i="17"/>
  <c r="L317" i="17"/>
  <c r="L318" i="17"/>
  <c r="L319" i="17"/>
  <c r="L320" i="17"/>
  <c r="L321" i="17"/>
  <c r="L322" i="17"/>
  <c r="L323" i="17"/>
  <c r="L324" i="17"/>
  <c r="L325" i="17"/>
  <c r="L300" i="17"/>
  <c r="L326" i="17" s="1"/>
  <c r="K301" i="17"/>
  <c r="K302" i="17"/>
  <c r="K303" i="17"/>
  <c r="K304" i="17"/>
  <c r="K305" i="17"/>
  <c r="K306" i="17"/>
  <c r="K307" i="17"/>
  <c r="K308" i="17"/>
  <c r="K309" i="17"/>
  <c r="K310" i="17"/>
  <c r="K311" i="17"/>
  <c r="K312" i="17"/>
  <c r="K313" i="17"/>
  <c r="K314" i="17"/>
  <c r="K315" i="17"/>
  <c r="K316" i="17"/>
  <c r="K317" i="17"/>
  <c r="K318" i="17"/>
  <c r="K319" i="17"/>
  <c r="K320" i="17"/>
  <c r="K321" i="17"/>
  <c r="K322" i="17"/>
  <c r="K323" i="17"/>
  <c r="K324" i="17"/>
  <c r="K325" i="17"/>
  <c r="K300" i="17"/>
  <c r="J301" i="17"/>
  <c r="J302" i="17"/>
  <c r="J303" i="17"/>
  <c r="J304" i="17"/>
  <c r="J305" i="17"/>
  <c r="J306" i="17"/>
  <c r="J307" i="17"/>
  <c r="J308" i="17"/>
  <c r="J309" i="17"/>
  <c r="J310" i="17"/>
  <c r="J311" i="17"/>
  <c r="J312" i="17"/>
  <c r="J313" i="17"/>
  <c r="J314" i="17"/>
  <c r="J315" i="17"/>
  <c r="J316" i="17"/>
  <c r="J317" i="17"/>
  <c r="J318" i="17"/>
  <c r="J319" i="17"/>
  <c r="J320" i="17"/>
  <c r="J321" i="17"/>
  <c r="J322" i="17"/>
  <c r="J323" i="17"/>
  <c r="J324" i="17"/>
  <c r="J325" i="17"/>
  <c r="J300" i="17"/>
  <c r="J326" i="17" s="1"/>
  <c r="I301" i="17"/>
  <c r="I302" i="17"/>
  <c r="I303" i="17"/>
  <c r="I304" i="17"/>
  <c r="I305" i="17"/>
  <c r="I306" i="17"/>
  <c r="I307" i="17"/>
  <c r="I308" i="17"/>
  <c r="I309" i="17"/>
  <c r="I310" i="17"/>
  <c r="I311" i="17"/>
  <c r="I312" i="17"/>
  <c r="I313" i="17"/>
  <c r="I314" i="17"/>
  <c r="I315" i="17"/>
  <c r="I316" i="17"/>
  <c r="I317" i="17"/>
  <c r="I318" i="17"/>
  <c r="I319" i="17"/>
  <c r="I320" i="17"/>
  <c r="I321" i="17"/>
  <c r="I322" i="17"/>
  <c r="I323" i="17"/>
  <c r="I324" i="17"/>
  <c r="I325" i="17"/>
  <c r="I300" i="17"/>
  <c r="H301" i="17"/>
  <c r="H302" i="17"/>
  <c r="H303" i="17"/>
  <c r="H304" i="17"/>
  <c r="H305" i="17"/>
  <c r="H306" i="17"/>
  <c r="H307" i="17"/>
  <c r="H308" i="17"/>
  <c r="H309" i="17"/>
  <c r="H310" i="17"/>
  <c r="H311" i="17"/>
  <c r="H312" i="17"/>
  <c r="H313" i="17"/>
  <c r="H314" i="17"/>
  <c r="H315" i="17"/>
  <c r="H316" i="17"/>
  <c r="H317" i="17"/>
  <c r="H318" i="17"/>
  <c r="H319" i="17"/>
  <c r="H320" i="17"/>
  <c r="H321" i="17"/>
  <c r="H322" i="17"/>
  <c r="H323" i="17"/>
  <c r="H324" i="17"/>
  <c r="H325" i="17"/>
  <c r="H300" i="17"/>
  <c r="H326" i="17" s="1"/>
  <c r="G301" i="17"/>
  <c r="G302" i="17"/>
  <c r="G303" i="17"/>
  <c r="G304" i="17"/>
  <c r="G305" i="17"/>
  <c r="G306" i="17"/>
  <c r="G307" i="17"/>
  <c r="G308" i="17"/>
  <c r="G309" i="17"/>
  <c r="G310" i="17"/>
  <c r="G311" i="17"/>
  <c r="G312" i="17"/>
  <c r="G313" i="17"/>
  <c r="G314" i="17"/>
  <c r="G315" i="17"/>
  <c r="G316" i="17"/>
  <c r="G317" i="17"/>
  <c r="G318" i="17"/>
  <c r="G319" i="17"/>
  <c r="G320" i="17"/>
  <c r="G321" i="17"/>
  <c r="G322" i="17"/>
  <c r="G323" i="17"/>
  <c r="G324" i="17"/>
  <c r="G325" i="17"/>
  <c r="W273" i="17"/>
  <c r="W274" i="17"/>
  <c r="W275" i="17"/>
  <c r="W276" i="17"/>
  <c r="W277" i="17"/>
  <c r="W278" i="17"/>
  <c r="W279" i="17"/>
  <c r="W280" i="17"/>
  <c r="W281" i="17"/>
  <c r="W282" i="17"/>
  <c r="W283" i="17"/>
  <c r="W284" i="17"/>
  <c r="W285" i="17"/>
  <c r="W286" i="17"/>
  <c r="W287" i="17"/>
  <c r="W288" i="17"/>
  <c r="W272" i="17"/>
  <c r="V273" i="17"/>
  <c r="V274" i="17"/>
  <c r="V275" i="17"/>
  <c r="V276" i="17"/>
  <c r="V277" i="17"/>
  <c r="V278" i="17"/>
  <c r="V279" i="17"/>
  <c r="V280" i="17"/>
  <c r="V281" i="17"/>
  <c r="V282" i="17"/>
  <c r="V283" i="17"/>
  <c r="V284" i="17"/>
  <c r="V285" i="17"/>
  <c r="V286" i="17"/>
  <c r="V287" i="17"/>
  <c r="V288" i="17"/>
  <c r="V272" i="17"/>
  <c r="U273" i="17"/>
  <c r="U274" i="17"/>
  <c r="U275" i="17"/>
  <c r="U276" i="17"/>
  <c r="U277" i="17"/>
  <c r="U278" i="17"/>
  <c r="U279" i="17"/>
  <c r="U280" i="17"/>
  <c r="U281" i="17"/>
  <c r="U282" i="17"/>
  <c r="U283" i="17"/>
  <c r="U284" i="17"/>
  <c r="U285" i="17"/>
  <c r="U286" i="17"/>
  <c r="U287" i="17"/>
  <c r="U288" i="17"/>
  <c r="U272" i="17"/>
  <c r="U289" i="17" s="1"/>
  <c r="T273" i="17"/>
  <c r="T274" i="17"/>
  <c r="T275" i="17"/>
  <c r="T276" i="17"/>
  <c r="T277" i="17"/>
  <c r="T278" i="17"/>
  <c r="T279" i="17"/>
  <c r="T280" i="17"/>
  <c r="T281" i="17"/>
  <c r="T282" i="17"/>
  <c r="T283" i="17"/>
  <c r="T284" i="17"/>
  <c r="T285" i="17"/>
  <c r="T286" i="17"/>
  <c r="T287" i="17"/>
  <c r="T288" i="17"/>
  <c r="T272" i="17"/>
  <c r="S273" i="17"/>
  <c r="S274" i="17"/>
  <c r="S275" i="17"/>
  <c r="S276" i="17"/>
  <c r="S277" i="17"/>
  <c r="S278" i="17"/>
  <c r="S279" i="17"/>
  <c r="S280" i="17"/>
  <c r="S281" i="17"/>
  <c r="S282" i="17"/>
  <c r="S283" i="17"/>
  <c r="S284" i="17"/>
  <c r="S285" i="17"/>
  <c r="S286" i="17"/>
  <c r="S287" i="17"/>
  <c r="S288" i="17"/>
  <c r="S272" i="17"/>
  <c r="R273" i="17"/>
  <c r="R274" i="17"/>
  <c r="R275" i="17"/>
  <c r="R276" i="17"/>
  <c r="R277" i="17"/>
  <c r="R278" i="17"/>
  <c r="R279" i="17"/>
  <c r="R280" i="17"/>
  <c r="R281" i="17"/>
  <c r="R282" i="17"/>
  <c r="R283" i="17"/>
  <c r="R284" i="17"/>
  <c r="R285" i="17"/>
  <c r="R286" i="17"/>
  <c r="R287" i="17"/>
  <c r="R288" i="17"/>
  <c r="R272" i="17"/>
  <c r="N273" i="17"/>
  <c r="N274" i="17"/>
  <c r="N275" i="17"/>
  <c r="N276" i="17"/>
  <c r="N277" i="17"/>
  <c r="N278" i="17"/>
  <c r="N279" i="17"/>
  <c r="N280" i="17"/>
  <c r="N281" i="17"/>
  <c r="N282" i="17"/>
  <c r="N283" i="17"/>
  <c r="N284" i="17"/>
  <c r="N285" i="17"/>
  <c r="N286" i="17"/>
  <c r="N287" i="17"/>
  <c r="N288" i="17"/>
  <c r="N272" i="17"/>
  <c r="N289" i="17" s="1"/>
  <c r="M273" i="17"/>
  <c r="M274" i="17"/>
  <c r="M275" i="17"/>
  <c r="M276" i="17"/>
  <c r="M277" i="17"/>
  <c r="M278" i="17"/>
  <c r="M279" i="17"/>
  <c r="M280" i="17"/>
  <c r="M281" i="17"/>
  <c r="M282" i="17"/>
  <c r="M283" i="17"/>
  <c r="M284" i="17"/>
  <c r="M285" i="17"/>
  <c r="M286" i="17"/>
  <c r="M287" i="17"/>
  <c r="M288" i="17"/>
  <c r="M272" i="17"/>
  <c r="L273" i="17"/>
  <c r="L274" i="17"/>
  <c r="L275" i="17"/>
  <c r="L276" i="17"/>
  <c r="L277" i="17"/>
  <c r="L278" i="17"/>
  <c r="L279" i="17"/>
  <c r="L280" i="17"/>
  <c r="L281" i="17"/>
  <c r="L282" i="17"/>
  <c r="L283" i="17"/>
  <c r="L284" i="17"/>
  <c r="L285" i="17"/>
  <c r="L286" i="17"/>
  <c r="L287" i="17"/>
  <c r="L288" i="17"/>
  <c r="L272" i="17"/>
  <c r="K273" i="17"/>
  <c r="K274" i="17"/>
  <c r="K275" i="17"/>
  <c r="K276" i="17"/>
  <c r="K277" i="17"/>
  <c r="K278" i="17"/>
  <c r="K279" i="17"/>
  <c r="K280" i="17"/>
  <c r="K281" i="17"/>
  <c r="K282" i="17"/>
  <c r="K283" i="17"/>
  <c r="K284" i="17"/>
  <c r="K285" i="17"/>
  <c r="K286" i="17"/>
  <c r="K287" i="17"/>
  <c r="K288" i="17"/>
  <c r="K272" i="17"/>
  <c r="J273" i="17"/>
  <c r="J274" i="17"/>
  <c r="J275" i="17"/>
  <c r="J276" i="17"/>
  <c r="J277" i="17"/>
  <c r="J278" i="17"/>
  <c r="J279" i="17"/>
  <c r="J280" i="17"/>
  <c r="J281" i="17"/>
  <c r="J282" i="17"/>
  <c r="J283" i="17"/>
  <c r="J284" i="17"/>
  <c r="J285" i="17"/>
  <c r="J286" i="17"/>
  <c r="J287" i="17"/>
  <c r="J288" i="17"/>
  <c r="J272" i="17"/>
  <c r="J289" i="17" s="1"/>
  <c r="I273" i="17"/>
  <c r="I274" i="17"/>
  <c r="I275" i="17"/>
  <c r="I276" i="17"/>
  <c r="I277" i="17"/>
  <c r="I278" i="17"/>
  <c r="I279" i="17"/>
  <c r="I280" i="17"/>
  <c r="I281" i="17"/>
  <c r="I282" i="17"/>
  <c r="I283" i="17"/>
  <c r="I284" i="17"/>
  <c r="I285" i="17"/>
  <c r="I286" i="17"/>
  <c r="I287" i="17"/>
  <c r="I288" i="17"/>
  <c r="I272" i="17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72" i="17"/>
  <c r="G273" i="17"/>
  <c r="G274" i="17"/>
  <c r="G275" i="17"/>
  <c r="G276" i="17"/>
  <c r="G277" i="17"/>
  <c r="G278" i="17"/>
  <c r="G279" i="17"/>
  <c r="G280" i="17"/>
  <c r="G281" i="17"/>
  <c r="G282" i="17"/>
  <c r="G283" i="17"/>
  <c r="G284" i="17"/>
  <c r="G285" i="17"/>
  <c r="G286" i="17"/>
  <c r="G287" i="17"/>
  <c r="G288" i="17"/>
  <c r="W235" i="17"/>
  <c r="W236" i="17"/>
  <c r="W237" i="17"/>
  <c r="W238" i="17"/>
  <c r="W239" i="17"/>
  <c r="W240" i="17"/>
  <c r="W241" i="17"/>
  <c r="W242" i="17"/>
  <c r="W243" i="17"/>
  <c r="W244" i="17"/>
  <c r="W245" i="17"/>
  <c r="W246" i="17"/>
  <c r="W247" i="17"/>
  <c r="W248" i="17"/>
  <c r="W249" i="17"/>
  <c r="W250" i="17"/>
  <c r="W251" i="17"/>
  <c r="W252" i="17"/>
  <c r="W253" i="17"/>
  <c r="W254" i="17"/>
  <c r="W255" i="17"/>
  <c r="W256" i="17"/>
  <c r="W257" i="17"/>
  <c r="W258" i="17"/>
  <c r="W259" i="17"/>
  <c r="W234" i="17"/>
  <c r="W260" i="17" s="1"/>
  <c r="V235" i="17"/>
  <c r="V236" i="17"/>
  <c r="V237" i="17"/>
  <c r="V238" i="17"/>
  <c r="V239" i="17"/>
  <c r="V240" i="17"/>
  <c r="V241" i="17"/>
  <c r="V242" i="17"/>
  <c r="V243" i="17"/>
  <c r="V244" i="17"/>
  <c r="V245" i="17"/>
  <c r="V246" i="17"/>
  <c r="V247" i="17"/>
  <c r="V248" i="17"/>
  <c r="V249" i="17"/>
  <c r="V250" i="17"/>
  <c r="V251" i="17"/>
  <c r="V252" i="17"/>
  <c r="V253" i="17"/>
  <c r="V254" i="17"/>
  <c r="V255" i="17"/>
  <c r="V256" i="17"/>
  <c r="V257" i="17"/>
  <c r="V258" i="17"/>
  <c r="V259" i="17"/>
  <c r="V234" i="17"/>
  <c r="U235" i="17"/>
  <c r="U236" i="17"/>
  <c r="U237" i="17"/>
  <c r="U238" i="17"/>
  <c r="U239" i="17"/>
  <c r="U240" i="17"/>
  <c r="U241" i="17"/>
  <c r="U242" i="17"/>
  <c r="U243" i="17"/>
  <c r="U244" i="17"/>
  <c r="U245" i="17"/>
  <c r="U246" i="17"/>
  <c r="U247" i="17"/>
  <c r="U248" i="17"/>
  <c r="U249" i="17"/>
  <c r="U250" i="17"/>
  <c r="U251" i="17"/>
  <c r="U252" i="17"/>
  <c r="U253" i="17"/>
  <c r="U254" i="17"/>
  <c r="U255" i="17"/>
  <c r="U256" i="17"/>
  <c r="U257" i="17"/>
  <c r="U258" i="17"/>
  <c r="U259" i="17"/>
  <c r="U234" i="17"/>
  <c r="U260" i="17" s="1"/>
  <c r="T235" i="17"/>
  <c r="T236" i="17"/>
  <c r="T237" i="17"/>
  <c r="T238" i="17"/>
  <c r="T239" i="17"/>
  <c r="T240" i="17"/>
  <c r="T241" i="17"/>
  <c r="T242" i="17"/>
  <c r="T243" i="17"/>
  <c r="T244" i="17"/>
  <c r="T245" i="17"/>
  <c r="T246" i="17"/>
  <c r="T247" i="17"/>
  <c r="T248" i="17"/>
  <c r="T249" i="17"/>
  <c r="T250" i="17"/>
  <c r="T251" i="17"/>
  <c r="T252" i="17"/>
  <c r="T253" i="17"/>
  <c r="T254" i="17"/>
  <c r="T255" i="17"/>
  <c r="T256" i="17"/>
  <c r="T257" i="17"/>
  <c r="T258" i="17"/>
  <c r="T259" i="17"/>
  <c r="T234" i="17"/>
  <c r="S235" i="17"/>
  <c r="S236" i="17"/>
  <c r="S237" i="17"/>
  <c r="S238" i="17"/>
  <c r="S239" i="17"/>
  <c r="S240" i="17"/>
  <c r="S241" i="17"/>
  <c r="S242" i="17"/>
  <c r="S243" i="17"/>
  <c r="S244" i="17"/>
  <c r="S245" i="17"/>
  <c r="S246" i="17"/>
  <c r="S247" i="17"/>
  <c r="S248" i="17"/>
  <c r="S249" i="17"/>
  <c r="S250" i="17"/>
  <c r="S251" i="17"/>
  <c r="S252" i="17"/>
  <c r="S253" i="17"/>
  <c r="S254" i="17"/>
  <c r="S255" i="17"/>
  <c r="S256" i="17"/>
  <c r="S257" i="17"/>
  <c r="S258" i="17"/>
  <c r="S259" i="17"/>
  <c r="S234" i="17"/>
  <c r="S260" i="17" s="1"/>
  <c r="R235" i="17"/>
  <c r="R236" i="17"/>
  <c r="R237" i="17"/>
  <c r="R238" i="17"/>
  <c r="R239" i="17"/>
  <c r="R240" i="17"/>
  <c r="R241" i="17"/>
  <c r="R242" i="17"/>
  <c r="R243" i="17"/>
  <c r="R244" i="17"/>
  <c r="R245" i="17"/>
  <c r="R246" i="17"/>
  <c r="R247" i="17"/>
  <c r="R248" i="17"/>
  <c r="R249" i="17"/>
  <c r="R250" i="17"/>
  <c r="R251" i="17"/>
  <c r="R252" i="17"/>
  <c r="R253" i="17"/>
  <c r="R254" i="17"/>
  <c r="R255" i="17"/>
  <c r="R256" i="17"/>
  <c r="R257" i="17"/>
  <c r="R258" i="17"/>
  <c r="R259" i="17"/>
  <c r="R234" i="17"/>
  <c r="N235" i="17"/>
  <c r="N236" i="17"/>
  <c r="N237" i="17"/>
  <c r="N238" i="17"/>
  <c r="N239" i="17"/>
  <c r="N240" i="17"/>
  <c r="N241" i="17"/>
  <c r="N242" i="17"/>
  <c r="N243" i="17"/>
  <c r="N244" i="17"/>
  <c r="N245" i="17"/>
  <c r="N246" i="17"/>
  <c r="N247" i="17"/>
  <c r="N248" i="17"/>
  <c r="N249" i="17"/>
  <c r="N250" i="17"/>
  <c r="N251" i="17"/>
  <c r="N252" i="17"/>
  <c r="N253" i="17"/>
  <c r="N254" i="17"/>
  <c r="N255" i="17"/>
  <c r="N256" i="17"/>
  <c r="N257" i="17"/>
  <c r="N258" i="17"/>
  <c r="N259" i="17"/>
  <c r="N234" i="17"/>
  <c r="M235" i="17"/>
  <c r="M236" i="17"/>
  <c r="M237" i="17"/>
  <c r="M238" i="17"/>
  <c r="M239" i="17"/>
  <c r="M240" i="17"/>
  <c r="M241" i="17"/>
  <c r="M242" i="17"/>
  <c r="M243" i="17"/>
  <c r="M244" i="17"/>
  <c r="M245" i="17"/>
  <c r="M246" i="17"/>
  <c r="M247" i="17"/>
  <c r="M248" i="17"/>
  <c r="M249" i="17"/>
  <c r="M250" i="17"/>
  <c r="M251" i="17"/>
  <c r="M252" i="17"/>
  <c r="M253" i="17"/>
  <c r="M254" i="17"/>
  <c r="M255" i="17"/>
  <c r="M256" i="17"/>
  <c r="M257" i="17"/>
  <c r="M258" i="17"/>
  <c r="M259" i="17"/>
  <c r="M234" i="17"/>
  <c r="L235" i="17"/>
  <c r="L236" i="17"/>
  <c r="L237" i="17"/>
  <c r="L238" i="17"/>
  <c r="L239" i="17"/>
  <c r="L240" i="17"/>
  <c r="L241" i="17"/>
  <c r="L242" i="17"/>
  <c r="L243" i="17"/>
  <c r="L244" i="17"/>
  <c r="L245" i="17"/>
  <c r="L246" i="17"/>
  <c r="L247" i="17"/>
  <c r="L248" i="17"/>
  <c r="L249" i="17"/>
  <c r="L250" i="17"/>
  <c r="L251" i="17"/>
  <c r="L252" i="17"/>
  <c r="L253" i="17"/>
  <c r="L254" i="17"/>
  <c r="L255" i="17"/>
  <c r="L256" i="17"/>
  <c r="L257" i="17"/>
  <c r="L258" i="17"/>
  <c r="L259" i="17"/>
  <c r="L234" i="17"/>
  <c r="K235" i="17"/>
  <c r="K236" i="17"/>
  <c r="K237" i="17"/>
  <c r="K238" i="17"/>
  <c r="K239" i="17"/>
  <c r="K240" i="17"/>
  <c r="K241" i="17"/>
  <c r="K242" i="17"/>
  <c r="K243" i="17"/>
  <c r="K244" i="17"/>
  <c r="K245" i="17"/>
  <c r="K246" i="17"/>
  <c r="K247" i="17"/>
  <c r="K248" i="17"/>
  <c r="K249" i="17"/>
  <c r="K250" i="17"/>
  <c r="K251" i="17"/>
  <c r="K252" i="17"/>
  <c r="K253" i="17"/>
  <c r="K254" i="17"/>
  <c r="K255" i="17"/>
  <c r="K256" i="17"/>
  <c r="K257" i="17"/>
  <c r="K258" i="17"/>
  <c r="K259" i="17"/>
  <c r="K234" i="17"/>
  <c r="J235" i="17"/>
  <c r="J236" i="17"/>
  <c r="J237" i="17"/>
  <c r="J238" i="17"/>
  <c r="J239" i="17"/>
  <c r="J240" i="17"/>
  <c r="J241" i="17"/>
  <c r="J242" i="17"/>
  <c r="J243" i="17"/>
  <c r="J244" i="17"/>
  <c r="J245" i="17"/>
  <c r="J246" i="17"/>
  <c r="J247" i="17"/>
  <c r="J248" i="17"/>
  <c r="J249" i="17"/>
  <c r="J250" i="17"/>
  <c r="J251" i="17"/>
  <c r="J252" i="17"/>
  <c r="J253" i="17"/>
  <c r="J254" i="17"/>
  <c r="J255" i="17"/>
  <c r="J256" i="17"/>
  <c r="J257" i="17"/>
  <c r="J258" i="17"/>
  <c r="J259" i="17"/>
  <c r="J234" i="17"/>
  <c r="I235" i="17"/>
  <c r="I236" i="17"/>
  <c r="I237" i="17"/>
  <c r="I238" i="17"/>
  <c r="I239" i="17"/>
  <c r="I240" i="17"/>
  <c r="I241" i="17"/>
  <c r="I242" i="17"/>
  <c r="I243" i="17"/>
  <c r="I244" i="17"/>
  <c r="I245" i="17"/>
  <c r="I246" i="17"/>
  <c r="I247" i="17"/>
  <c r="I248" i="17"/>
  <c r="I249" i="17"/>
  <c r="I250" i="17"/>
  <c r="I251" i="17"/>
  <c r="I252" i="17"/>
  <c r="I253" i="17"/>
  <c r="I254" i="17"/>
  <c r="I255" i="17"/>
  <c r="I256" i="17"/>
  <c r="I257" i="17"/>
  <c r="I258" i="17"/>
  <c r="I259" i="17"/>
  <c r="I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H247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34" i="17"/>
  <c r="G235" i="17"/>
  <c r="G236" i="17"/>
  <c r="G237" i="17"/>
  <c r="G238" i="17"/>
  <c r="G239" i="17"/>
  <c r="G240" i="17"/>
  <c r="G241" i="17"/>
  <c r="G242" i="17"/>
  <c r="G243" i="17"/>
  <c r="G244" i="17"/>
  <c r="G245" i="17"/>
  <c r="G246" i="17"/>
  <c r="G247" i="17"/>
  <c r="G248" i="17"/>
  <c r="G249" i="17"/>
  <c r="G250" i="17"/>
  <c r="G251" i="17"/>
  <c r="G252" i="17"/>
  <c r="G253" i="17"/>
  <c r="G254" i="17"/>
  <c r="G255" i="17"/>
  <c r="G256" i="17"/>
  <c r="G257" i="17"/>
  <c r="G258" i="17"/>
  <c r="G259" i="17"/>
  <c r="W221" i="17"/>
  <c r="W222" i="17"/>
  <c r="W220" i="17"/>
  <c r="W223" i="17" s="1"/>
  <c r="V221" i="17"/>
  <c r="V222" i="17"/>
  <c r="V220" i="17"/>
  <c r="U221" i="17"/>
  <c r="U222" i="17"/>
  <c r="U220" i="17"/>
  <c r="T221" i="17"/>
  <c r="T222" i="17"/>
  <c r="T220" i="17"/>
  <c r="S221" i="17"/>
  <c r="S222" i="17"/>
  <c r="S220" i="17"/>
  <c r="S223" i="17" s="1"/>
  <c r="R221" i="17"/>
  <c r="R222" i="17"/>
  <c r="R220" i="17"/>
  <c r="N221" i="17"/>
  <c r="N222" i="17"/>
  <c r="N220" i="17"/>
  <c r="M221" i="17"/>
  <c r="M222" i="17"/>
  <c r="M220" i="17"/>
  <c r="L221" i="17"/>
  <c r="L222" i="17"/>
  <c r="L220" i="17"/>
  <c r="L223" i="17" s="1"/>
  <c r="K221" i="17"/>
  <c r="K222" i="17"/>
  <c r="K220" i="17"/>
  <c r="J221" i="17"/>
  <c r="J222" i="17"/>
  <c r="J220" i="17"/>
  <c r="I220" i="17"/>
  <c r="H221" i="17"/>
  <c r="H222" i="17"/>
  <c r="H220" i="17"/>
  <c r="G221" i="17"/>
  <c r="G222" i="17"/>
  <c r="W197" i="17"/>
  <c r="V197" i="17"/>
  <c r="U197" i="17"/>
  <c r="T197" i="17"/>
  <c r="S197" i="17"/>
  <c r="R197" i="17"/>
  <c r="N197" i="17"/>
  <c r="M197" i="17"/>
  <c r="L197" i="17"/>
  <c r="K197" i="17"/>
  <c r="J197" i="17"/>
  <c r="I197" i="17"/>
  <c r="H198" i="17"/>
  <c r="H199" i="17"/>
  <c r="H200" i="17"/>
  <c r="H201" i="17"/>
  <c r="H202" i="17"/>
  <c r="H203" i="17"/>
  <c r="H204" i="17"/>
  <c r="H205" i="17"/>
  <c r="H206" i="17"/>
  <c r="H207" i="17"/>
  <c r="H208" i="17"/>
  <c r="H209" i="17"/>
  <c r="H197" i="17"/>
  <c r="G198" i="17"/>
  <c r="G199" i="17"/>
  <c r="G200" i="17"/>
  <c r="G201" i="17"/>
  <c r="G202" i="17"/>
  <c r="G203" i="17"/>
  <c r="G204" i="17"/>
  <c r="G205" i="17"/>
  <c r="G206" i="17"/>
  <c r="G207" i="17"/>
  <c r="G208" i="17"/>
  <c r="G209" i="17"/>
  <c r="H260" i="17" l="1"/>
  <c r="N260" i="17"/>
  <c r="K223" i="17"/>
  <c r="R223" i="17"/>
  <c r="V223" i="17"/>
  <c r="K289" i="17"/>
  <c r="R289" i="17"/>
  <c r="V289" i="17"/>
  <c r="K432" i="17"/>
  <c r="R432" i="17"/>
  <c r="I527" i="17"/>
  <c r="M527" i="17"/>
  <c r="T527" i="17"/>
  <c r="O129" i="17"/>
  <c r="O125" i="17"/>
  <c r="O121" i="17"/>
  <c r="P130" i="17"/>
  <c r="P126" i="17"/>
  <c r="P122" i="17"/>
  <c r="Q131" i="17"/>
  <c r="Q127" i="17"/>
  <c r="Q123" i="17"/>
  <c r="H223" i="17"/>
  <c r="J223" i="17"/>
  <c r="N223" i="17"/>
  <c r="U223" i="17"/>
  <c r="I260" i="17"/>
  <c r="K260" i="17"/>
  <c r="M260" i="17"/>
  <c r="R260" i="17"/>
  <c r="T260" i="17"/>
  <c r="V260" i="17"/>
  <c r="H289" i="17"/>
  <c r="L289" i="17"/>
  <c r="S289" i="17"/>
  <c r="W289" i="17"/>
  <c r="I326" i="17"/>
  <c r="K326" i="17"/>
  <c r="M326" i="17"/>
  <c r="R326" i="17"/>
  <c r="T326" i="17"/>
  <c r="V326" i="17"/>
  <c r="J432" i="17"/>
  <c r="N432" i="17"/>
  <c r="U432" i="17"/>
  <c r="K458" i="17"/>
  <c r="R458" i="17"/>
  <c r="V458" i="17"/>
  <c r="H527" i="17"/>
  <c r="L527" i="17"/>
  <c r="S527" i="17"/>
  <c r="W527" i="17"/>
  <c r="L260" i="17"/>
  <c r="H210" i="17"/>
  <c r="M223" i="17"/>
  <c r="T223" i="17"/>
  <c r="I289" i="17"/>
  <c r="M289" i="17"/>
  <c r="T289" i="17"/>
  <c r="I432" i="17"/>
  <c r="M432" i="17"/>
  <c r="T432" i="17"/>
  <c r="J458" i="17"/>
  <c r="N458" i="17"/>
  <c r="U458" i="17"/>
  <c r="K527" i="17"/>
  <c r="R527" i="17"/>
  <c r="V527" i="17"/>
  <c r="O68" i="17"/>
  <c r="P75" i="17"/>
  <c r="J260" i="17"/>
  <c r="S432" i="17"/>
  <c r="W432" i="17"/>
  <c r="I458" i="17"/>
  <c r="M458" i="17"/>
  <c r="T458" i="17"/>
  <c r="H497" i="17"/>
  <c r="I497" i="17"/>
  <c r="O130" i="17"/>
  <c r="O155" i="17"/>
  <c r="P155" i="17"/>
  <c r="Q155" i="17"/>
  <c r="I223" i="17"/>
  <c r="P183" i="17"/>
  <c r="W168" i="17"/>
  <c r="W186" i="17" s="1"/>
  <c r="V168" i="17"/>
  <c r="V186" i="17" s="1"/>
  <c r="U168" i="17"/>
  <c r="U186" i="17" s="1"/>
  <c r="T168" i="17"/>
  <c r="T186" i="17" s="1"/>
  <c r="S168" i="17"/>
  <c r="S186" i="17" s="1"/>
  <c r="R168" i="17"/>
  <c r="R186" i="17" s="1"/>
  <c r="N168" i="17"/>
  <c r="N186" i="17" s="1"/>
  <c r="M168" i="17"/>
  <c r="M186" i="17" s="1"/>
  <c r="L168" i="17"/>
  <c r="L186" i="17" s="1"/>
  <c r="K168" i="17"/>
  <c r="K186" i="17" s="1"/>
  <c r="J168" i="17"/>
  <c r="J186" i="17" s="1"/>
  <c r="I168" i="17"/>
  <c r="I186" i="17" s="1"/>
  <c r="H168" i="17"/>
  <c r="H186" i="17" s="1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W144" i="17"/>
  <c r="W157" i="17" s="1"/>
  <c r="V144" i="17"/>
  <c r="V157" i="17" s="1"/>
  <c r="U144" i="17"/>
  <c r="U157" i="17" s="1"/>
  <c r="T144" i="17"/>
  <c r="T157" i="17" s="1"/>
  <c r="S144" i="17"/>
  <c r="S157" i="17" s="1"/>
  <c r="R144" i="17"/>
  <c r="R157" i="17" s="1"/>
  <c r="N144" i="17"/>
  <c r="N157" i="17" s="1"/>
  <c r="M144" i="17"/>
  <c r="M157" i="17" s="1"/>
  <c r="L144" i="17"/>
  <c r="L157" i="17" s="1"/>
  <c r="K144" i="17"/>
  <c r="K157" i="17" s="1"/>
  <c r="J144" i="17"/>
  <c r="J157" i="17" s="1"/>
  <c r="I144" i="17"/>
  <c r="I157" i="17" s="1"/>
  <c r="H144" i="17"/>
  <c r="H157" i="17" s="1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W119" i="17"/>
  <c r="W133" i="17" s="1"/>
  <c r="V119" i="17"/>
  <c r="V133" i="17" s="1"/>
  <c r="U119" i="17"/>
  <c r="U133" i="17" s="1"/>
  <c r="T119" i="17"/>
  <c r="T133" i="17" s="1"/>
  <c r="S119" i="17"/>
  <c r="S133" i="17" s="1"/>
  <c r="R119" i="17"/>
  <c r="R133" i="17" s="1"/>
  <c r="N119" i="17"/>
  <c r="N133" i="17" s="1"/>
  <c r="M119" i="17"/>
  <c r="M133" i="17" s="1"/>
  <c r="L119" i="17"/>
  <c r="L133" i="17" s="1"/>
  <c r="K119" i="17"/>
  <c r="K133" i="17" s="1"/>
  <c r="J119" i="17"/>
  <c r="J133" i="17" s="1"/>
  <c r="I119" i="17"/>
  <c r="I133" i="17" s="1"/>
  <c r="H119" i="17"/>
  <c r="H133" i="17" s="1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N90" i="17"/>
  <c r="N107" i="17" s="1"/>
  <c r="M90" i="17"/>
  <c r="M107" i="17" s="1"/>
  <c r="L90" i="17"/>
  <c r="L107" i="17" s="1"/>
  <c r="K90" i="17"/>
  <c r="K107" i="17" s="1"/>
  <c r="J90" i="17"/>
  <c r="J107" i="17" s="1"/>
  <c r="I90" i="17"/>
  <c r="I107" i="17" s="1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90" i="17"/>
  <c r="W90" i="17"/>
  <c r="W107" i="17" s="1"/>
  <c r="V90" i="17"/>
  <c r="V107" i="17" s="1"/>
  <c r="U90" i="17"/>
  <c r="U107" i="17" s="1"/>
  <c r="T90" i="17"/>
  <c r="T107" i="17" s="1"/>
  <c r="S90" i="17"/>
  <c r="S107" i="17" s="1"/>
  <c r="R90" i="17"/>
  <c r="R107" i="17" s="1"/>
  <c r="W42" i="17"/>
  <c r="W78" i="17" s="1"/>
  <c r="V42" i="17"/>
  <c r="V78" i="17" s="1"/>
  <c r="U42" i="17"/>
  <c r="U78" i="17" s="1"/>
  <c r="T42" i="17"/>
  <c r="T78" i="17" s="1"/>
  <c r="S42" i="17"/>
  <c r="S78" i="17" s="1"/>
  <c r="R42" i="17"/>
  <c r="R78" i="17" s="1"/>
  <c r="N42" i="17"/>
  <c r="N78" i="17" s="1"/>
  <c r="M42" i="17"/>
  <c r="M78" i="17" s="1"/>
  <c r="L42" i="17"/>
  <c r="L78" i="17" s="1"/>
  <c r="K42" i="17"/>
  <c r="K78" i="17" s="1"/>
  <c r="J42" i="17"/>
  <c r="J78" i="17" s="1"/>
  <c r="I42" i="17"/>
  <c r="I78" i="17" s="1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71" i="17"/>
  <c r="H72" i="17"/>
  <c r="H73" i="17"/>
  <c r="H74" i="17"/>
  <c r="H75" i="17"/>
  <c r="H76" i="17"/>
  <c r="H77" i="17"/>
  <c r="H42" i="17"/>
  <c r="H78" i="17" s="1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N12" i="17"/>
  <c r="N30" i="17" s="1"/>
  <c r="M12" i="17"/>
  <c r="M30" i="17" s="1"/>
  <c r="W12" i="17"/>
  <c r="W30" i="17" s="1"/>
  <c r="V12" i="17"/>
  <c r="V30" i="17" s="1"/>
  <c r="U12" i="17"/>
  <c r="U30" i="17" s="1"/>
  <c r="T12" i="17"/>
  <c r="T30" i="17" s="1"/>
  <c r="S12" i="17"/>
  <c r="S30" i="17" s="1"/>
  <c r="R12" i="17"/>
  <c r="R30" i="17" s="1"/>
  <c r="L12" i="17"/>
  <c r="L30" i="17" s="1"/>
  <c r="K12" i="17"/>
  <c r="K30" i="17" s="1"/>
  <c r="J12" i="17"/>
  <c r="J30" i="17" s="1"/>
  <c r="I12" i="17"/>
  <c r="I30" i="17" s="1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538" i="17"/>
  <c r="G508" i="17"/>
  <c r="G481" i="17"/>
  <c r="G469" i="17"/>
  <c r="G443" i="17"/>
  <c r="G337" i="17"/>
  <c r="G300" i="17"/>
  <c r="G272" i="17"/>
  <c r="G234" i="17"/>
  <c r="G220" i="17"/>
  <c r="G197" i="17"/>
  <c r="G168" i="17"/>
  <c r="G144" i="17"/>
  <c r="G119" i="17"/>
  <c r="G42" i="17"/>
  <c r="G12" i="17"/>
  <c r="W559" i="18"/>
  <c r="W558" i="18"/>
  <c r="V559" i="18"/>
  <c r="V558" i="18"/>
  <c r="U559" i="18"/>
  <c r="U558" i="18"/>
  <c r="T559" i="18"/>
  <c r="T558" i="18"/>
  <c r="S559" i="18"/>
  <c r="S558" i="18"/>
  <c r="R559" i="18"/>
  <c r="R558" i="18"/>
  <c r="N559" i="18"/>
  <c r="N558" i="18"/>
  <c r="M559" i="18"/>
  <c r="M558" i="18"/>
  <c r="L559" i="18"/>
  <c r="L558" i="18"/>
  <c r="K559" i="18"/>
  <c r="K558" i="18"/>
  <c r="J559" i="18"/>
  <c r="J558" i="18"/>
  <c r="I559" i="18"/>
  <c r="I558" i="18"/>
  <c r="H559" i="18"/>
  <c r="H558" i="18"/>
  <c r="G559" i="18"/>
  <c r="W518" i="18"/>
  <c r="W519" i="18"/>
  <c r="W520" i="18"/>
  <c r="W521" i="18"/>
  <c r="W522" i="18"/>
  <c r="W523" i="18"/>
  <c r="W524" i="18"/>
  <c r="W525" i="18"/>
  <c r="W526" i="18"/>
  <c r="W527" i="18"/>
  <c r="W528" i="18"/>
  <c r="W529" i="18"/>
  <c r="W530" i="18"/>
  <c r="W531" i="18"/>
  <c r="W532" i="18"/>
  <c r="W533" i="18"/>
  <c r="W534" i="18"/>
  <c r="W535" i="18"/>
  <c r="W536" i="18"/>
  <c r="W537" i="18"/>
  <c r="W538" i="18"/>
  <c r="W539" i="18"/>
  <c r="W540" i="18"/>
  <c r="W541" i="18"/>
  <c r="W542" i="18"/>
  <c r="W543" i="18"/>
  <c r="W517" i="18"/>
  <c r="V518" i="18"/>
  <c r="V519" i="18"/>
  <c r="V520" i="18"/>
  <c r="V521" i="18"/>
  <c r="V522" i="18"/>
  <c r="V523" i="18"/>
  <c r="V524" i="18"/>
  <c r="V525" i="18"/>
  <c r="V526" i="18"/>
  <c r="V527" i="18"/>
  <c r="V528" i="18"/>
  <c r="V529" i="18"/>
  <c r="V530" i="18"/>
  <c r="V531" i="18"/>
  <c r="V532" i="18"/>
  <c r="V533" i="18"/>
  <c r="V534" i="18"/>
  <c r="V535" i="18"/>
  <c r="V536" i="18"/>
  <c r="V537" i="18"/>
  <c r="V538" i="18"/>
  <c r="V539" i="18"/>
  <c r="V540" i="18"/>
  <c r="V541" i="18"/>
  <c r="V542" i="18"/>
  <c r="V543" i="18"/>
  <c r="V517" i="18"/>
  <c r="U518" i="18"/>
  <c r="U519" i="18"/>
  <c r="U520" i="18"/>
  <c r="U521" i="18"/>
  <c r="U522" i="18"/>
  <c r="U523" i="18"/>
  <c r="U524" i="18"/>
  <c r="U525" i="18"/>
  <c r="U526" i="18"/>
  <c r="U527" i="18"/>
  <c r="U528" i="18"/>
  <c r="U529" i="18"/>
  <c r="U530" i="18"/>
  <c r="U531" i="18"/>
  <c r="U532" i="18"/>
  <c r="U533" i="18"/>
  <c r="U534" i="18"/>
  <c r="U535" i="18"/>
  <c r="U536" i="18"/>
  <c r="U537" i="18"/>
  <c r="U538" i="18"/>
  <c r="U539" i="18"/>
  <c r="U540" i="18"/>
  <c r="U541" i="18"/>
  <c r="U542" i="18"/>
  <c r="U543" i="18"/>
  <c r="U517" i="18"/>
  <c r="T518" i="18"/>
  <c r="T519" i="18"/>
  <c r="T520" i="18"/>
  <c r="T521" i="18"/>
  <c r="T522" i="18"/>
  <c r="T523" i="18"/>
  <c r="T524" i="18"/>
  <c r="T525" i="18"/>
  <c r="T526" i="18"/>
  <c r="T527" i="18"/>
  <c r="T528" i="18"/>
  <c r="T529" i="18"/>
  <c r="T530" i="18"/>
  <c r="T531" i="18"/>
  <c r="T532" i="18"/>
  <c r="T533" i="18"/>
  <c r="T534" i="18"/>
  <c r="T535" i="18"/>
  <c r="T536" i="18"/>
  <c r="T537" i="18"/>
  <c r="T538" i="18"/>
  <c r="T539" i="18"/>
  <c r="T540" i="18"/>
  <c r="T541" i="18"/>
  <c r="T542" i="18"/>
  <c r="T543" i="18"/>
  <c r="T517" i="18"/>
  <c r="S518" i="18"/>
  <c r="S519" i="18"/>
  <c r="S520" i="18"/>
  <c r="S521" i="18"/>
  <c r="S522" i="18"/>
  <c r="S523" i="18"/>
  <c r="S524" i="18"/>
  <c r="S525" i="18"/>
  <c r="S526" i="18"/>
  <c r="S527" i="18"/>
  <c r="S528" i="18"/>
  <c r="S529" i="18"/>
  <c r="S530" i="18"/>
  <c r="S531" i="18"/>
  <c r="S532" i="18"/>
  <c r="S533" i="18"/>
  <c r="S534" i="18"/>
  <c r="S535" i="18"/>
  <c r="S536" i="18"/>
  <c r="S537" i="18"/>
  <c r="S538" i="18"/>
  <c r="S539" i="18"/>
  <c r="S540" i="18"/>
  <c r="S541" i="18"/>
  <c r="S542" i="18"/>
  <c r="S543" i="18"/>
  <c r="S517" i="18"/>
  <c r="R518" i="18"/>
  <c r="R519" i="18"/>
  <c r="R520" i="18"/>
  <c r="R521" i="18"/>
  <c r="R522" i="18"/>
  <c r="R523" i="18"/>
  <c r="R524" i="18"/>
  <c r="R525" i="18"/>
  <c r="R526" i="18"/>
  <c r="R527" i="18"/>
  <c r="R528" i="18"/>
  <c r="R529" i="18"/>
  <c r="R530" i="18"/>
  <c r="R531" i="18"/>
  <c r="R532" i="18"/>
  <c r="R533" i="18"/>
  <c r="R534" i="18"/>
  <c r="R535" i="18"/>
  <c r="R536" i="18"/>
  <c r="R537" i="18"/>
  <c r="R538" i="18"/>
  <c r="R539" i="18"/>
  <c r="R540" i="18"/>
  <c r="R541" i="18"/>
  <c r="R542" i="18"/>
  <c r="R543" i="18"/>
  <c r="R517" i="18"/>
  <c r="N518" i="18"/>
  <c r="N519" i="18"/>
  <c r="N520" i="18"/>
  <c r="N521" i="18"/>
  <c r="N522" i="18"/>
  <c r="N523" i="18"/>
  <c r="N524" i="18"/>
  <c r="N525" i="18"/>
  <c r="N526" i="18"/>
  <c r="N527" i="18"/>
  <c r="N528" i="18"/>
  <c r="N529" i="18"/>
  <c r="N530" i="18"/>
  <c r="N531" i="18"/>
  <c r="N532" i="18"/>
  <c r="N533" i="18"/>
  <c r="N534" i="18"/>
  <c r="N535" i="18"/>
  <c r="N536" i="18"/>
  <c r="N537" i="18"/>
  <c r="N538" i="18"/>
  <c r="N539" i="18"/>
  <c r="N540" i="18"/>
  <c r="N541" i="18"/>
  <c r="N542" i="18"/>
  <c r="N543" i="18"/>
  <c r="N517" i="18"/>
  <c r="M518" i="18"/>
  <c r="M519" i="18"/>
  <c r="M520" i="18"/>
  <c r="M521" i="18"/>
  <c r="M522" i="18"/>
  <c r="M523" i="18"/>
  <c r="M524" i="18"/>
  <c r="M525" i="18"/>
  <c r="M526" i="18"/>
  <c r="M527" i="18"/>
  <c r="M528" i="18"/>
  <c r="M529" i="18"/>
  <c r="M530" i="18"/>
  <c r="M531" i="18"/>
  <c r="M532" i="18"/>
  <c r="M533" i="18"/>
  <c r="M534" i="18"/>
  <c r="M535" i="18"/>
  <c r="M536" i="18"/>
  <c r="M537" i="18"/>
  <c r="M538" i="18"/>
  <c r="M539" i="18"/>
  <c r="M540" i="18"/>
  <c r="M541" i="18"/>
  <c r="M542" i="18"/>
  <c r="M543" i="18"/>
  <c r="M517" i="18"/>
  <c r="L518" i="18"/>
  <c r="L519" i="18"/>
  <c r="L520" i="18"/>
  <c r="L521" i="18"/>
  <c r="L522" i="18"/>
  <c r="L523" i="18"/>
  <c r="L524" i="18"/>
  <c r="L525" i="18"/>
  <c r="L526" i="18"/>
  <c r="L527" i="18"/>
  <c r="L528" i="18"/>
  <c r="L529" i="18"/>
  <c r="L530" i="18"/>
  <c r="L531" i="18"/>
  <c r="L532" i="18"/>
  <c r="L533" i="18"/>
  <c r="L534" i="18"/>
  <c r="L535" i="18"/>
  <c r="L536" i="18"/>
  <c r="L537" i="18"/>
  <c r="L538" i="18"/>
  <c r="L539" i="18"/>
  <c r="L540" i="18"/>
  <c r="L541" i="18"/>
  <c r="L542" i="18"/>
  <c r="L543" i="18"/>
  <c r="L517" i="18"/>
  <c r="K518" i="18"/>
  <c r="K519" i="18"/>
  <c r="K520" i="18"/>
  <c r="K521" i="18"/>
  <c r="K522" i="18"/>
  <c r="K523" i="18"/>
  <c r="K524" i="18"/>
  <c r="K525" i="18"/>
  <c r="K526" i="18"/>
  <c r="K527" i="18"/>
  <c r="K528" i="18"/>
  <c r="K529" i="18"/>
  <c r="K530" i="18"/>
  <c r="K531" i="18"/>
  <c r="K532" i="18"/>
  <c r="K533" i="18"/>
  <c r="K534" i="18"/>
  <c r="K535" i="18"/>
  <c r="K536" i="18"/>
  <c r="K537" i="18"/>
  <c r="K538" i="18"/>
  <c r="K539" i="18"/>
  <c r="K540" i="18"/>
  <c r="K541" i="18"/>
  <c r="K542" i="18"/>
  <c r="K543" i="18"/>
  <c r="K517" i="18"/>
  <c r="J518" i="18"/>
  <c r="J519" i="18"/>
  <c r="J520" i="18"/>
  <c r="J521" i="18"/>
  <c r="J522" i="18"/>
  <c r="J523" i="18"/>
  <c r="J524" i="18"/>
  <c r="J525" i="18"/>
  <c r="J526" i="18"/>
  <c r="J527" i="18"/>
  <c r="J528" i="18"/>
  <c r="J529" i="18"/>
  <c r="J530" i="18"/>
  <c r="J531" i="18"/>
  <c r="J532" i="18"/>
  <c r="J533" i="18"/>
  <c r="J534" i="18"/>
  <c r="J535" i="18"/>
  <c r="J536" i="18"/>
  <c r="J537" i="18"/>
  <c r="J538" i="18"/>
  <c r="J539" i="18"/>
  <c r="J540" i="18"/>
  <c r="J541" i="18"/>
  <c r="J542" i="18"/>
  <c r="J543" i="18"/>
  <c r="J517" i="18"/>
  <c r="I518" i="18"/>
  <c r="I519" i="18"/>
  <c r="I520" i="18"/>
  <c r="I521" i="18"/>
  <c r="I522" i="18"/>
  <c r="I523" i="18"/>
  <c r="I524" i="18"/>
  <c r="I525" i="18"/>
  <c r="I526" i="18"/>
  <c r="I527" i="18"/>
  <c r="I528" i="18"/>
  <c r="I529" i="18"/>
  <c r="I530" i="18"/>
  <c r="I531" i="18"/>
  <c r="I532" i="18"/>
  <c r="I533" i="18"/>
  <c r="I534" i="18"/>
  <c r="I535" i="18"/>
  <c r="I536" i="18"/>
  <c r="I537" i="18"/>
  <c r="I538" i="18"/>
  <c r="I539" i="18"/>
  <c r="I540" i="18"/>
  <c r="I541" i="18"/>
  <c r="I542" i="18"/>
  <c r="I543" i="18"/>
  <c r="I517" i="18"/>
  <c r="H518" i="18"/>
  <c r="H519" i="18"/>
  <c r="H520" i="18"/>
  <c r="H521" i="18"/>
  <c r="H522" i="18"/>
  <c r="H523" i="18"/>
  <c r="H524" i="18"/>
  <c r="H525" i="18"/>
  <c r="H526" i="18"/>
  <c r="H527" i="18"/>
  <c r="H528" i="18"/>
  <c r="H529" i="18"/>
  <c r="H530" i="18"/>
  <c r="H531" i="18"/>
  <c r="H532" i="18"/>
  <c r="H533" i="18"/>
  <c r="H534" i="18"/>
  <c r="H535" i="18"/>
  <c r="H536" i="18"/>
  <c r="H537" i="18"/>
  <c r="H538" i="18"/>
  <c r="H539" i="18"/>
  <c r="H540" i="18"/>
  <c r="H541" i="18"/>
  <c r="H542" i="18"/>
  <c r="H543" i="18"/>
  <c r="H517" i="18"/>
  <c r="G518" i="18"/>
  <c r="G519" i="18"/>
  <c r="G520" i="18"/>
  <c r="G521" i="18"/>
  <c r="G522" i="18"/>
  <c r="G523" i="18"/>
  <c r="G524" i="18"/>
  <c r="G525" i="18"/>
  <c r="G526" i="18"/>
  <c r="G527" i="18"/>
  <c r="G528" i="18"/>
  <c r="G529" i="18"/>
  <c r="G530" i="18"/>
  <c r="G531" i="18"/>
  <c r="G532" i="18"/>
  <c r="G533" i="18"/>
  <c r="G534" i="18"/>
  <c r="G535" i="18"/>
  <c r="G536" i="18"/>
  <c r="G537" i="18"/>
  <c r="G538" i="18"/>
  <c r="G539" i="18"/>
  <c r="G540" i="18"/>
  <c r="G541" i="18"/>
  <c r="G542" i="18"/>
  <c r="G543" i="18"/>
  <c r="W479" i="18"/>
  <c r="W480" i="18"/>
  <c r="W481" i="18"/>
  <c r="W482" i="18"/>
  <c r="W483" i="18"/>
  <c r="W484" i="18"/>
  <c r="W485" i="18"/>
  <c r="W486" i="18"/>
  <c r="W487" i="18"/>
  <c r="W488" i="18"/>
  <c r="W489" i="18"/>
  <c r="W490" i="18"/>
  <c r="W491" i="18"/>
  <c r="W492" i="18"/>
  <c r="W493" i="18"/>
  <c r="W494" i="18"/>
  <c r="W495" i="18"/>
  <c r="W496" i="18"/>
  <c r="W497" i="18"/>
  <c r="W498" i="18"/>
  <c r="W499" i="18"/>
  <c r="W500" i="18"/>
  <c r="W501" i="18"/>
  <c r="W502" i="18"/>
  <c r="W478" i="18"/>
  <c r="V479" i="18"/>
  <c r="V480" i="18"/>
  <c r="V481" i="18"/>
  <c r="V482" i="18"/>
  <c r="V483" i="18"/>
  <c r="V484" i="18"/>
  <c r="V485" i="18"/>
  <c r="V486" i="18"/>
  <c r="V487" i="18"/>
  <c r="V488" i="18"/>
  <c r="V489" i="18"/>
  <c r="V490" i="18"/>
  <c r="V491" i="18"/>
  <c r="V492" i="18"/>
  <c r="V493" i="18"/>
  <c r="V494" i="18"/>
  <c r="V495" i="18"/>
  <c r="V496" i="18"/>
  <c r="V497" i="18"/>
  <c r="V498" i="18"/>
  <c r="V499" i="18"/>
  <c r="V500" i="18"/>
  <c r="V501" i="18"/>
  <c r="V502" i="18"/>
  <c r="V478" i="18"/>
  <c r="U479" i="18"/>
  <c r="U480" i="18"/>
  <c r="U481" i="18"/>
  <c r="U482" i="18"/>
  <c r="U483" i="18"/>
  <c r="U484" i="18"/>
  <c r="U485" i="18"/>
  <c r="U486" i="18"/>
  <c r="U487" i="18"/>
  <c r="U488" i="18"/>
  <c r="U489" i="18"/>
  <c r="U490" i="18"/>
  <c r="U491" i="18"/>
  <c r="U492" i="18"/>
  <c r="U493" i="18"/>
  <c r="U494" i="18"/>
  <c r="U495" i="18"/>
  <c r="U496" i="18"/>
  <c r="U497" i="18"/>
  <c r="U498" i="18"/>
  <c r="U499" i="18"/>
  <c r="U500" i="18"/>
  <c r="U501" i="18"/>
  <c r="U502" i="18"/>
  <c r="U478" i="18"/>
  <c r="T479" i="18"/>
  <c r="T480" i="18"/>
  <c r="T481" i="18"/>
  <c r="T482" i="18"/>
  <c r="T483" i="18"/>
  <c r="T484" i="18"/>
  <c r="T485" i="18"/>
  <c r="T486" i="18"/>
  <c r="T487" i="18"/>
  <c r="T488" i="18"/>
  <c r="T489" i="18"/>
  <c r="T490" i="18"/>
  <c r="T491" i="18"/>
  <c r="T492" i="18"/>
  <c r="T493" i="18"/>
  <c r="T494" i="18"/>
  <c r="T495" i="18"/>
  <c r="T496" i="18"/>
  <c r="T497" i="18"/>
  <c r="T498" i="18"/>
  <c r="T499" i="18"/>
  <c r="T500" i="18"/>
  <c r="T501" i="18"/>
  <c r="T502" i="18"/>
  <c r="T478" i="18"/>
  <c r="S479" i="18"/>
  <c r="S480" i="18"/>
  <c r="S481" i="18"/>
  <c r="S482" i="18"/>
  <c r="S483" i="18"/>
  <c r="S484" i="18"/>
  <c r="S485" i="18"/>
  <c r="S486" i="18"/>
  <c r="S487" i="18"/>
  <c r="S488" i="18"/>
  <c r="S489" i="18"/>
  <c r="S490" i="18"/>
  <c r="S491" i="18"/>
  <c r="S492" i="18"/>
  <c r="S493" i="18"/>
  <c r="S494" i="18"/>
  <c r="S495" i="18"/>
  <c r="S496" i="18"/>
  <c r="S497" i="18"/>
  <c r="S498" i="18"/>
  <c r="S499" i="18"/>
  <c r="S500" i="18"/>
  <c r="S501" i="18"/>
  <c r="S502" i="18"/>
  <c r="S478" i="18"/>
  <c r="R479" i="18"/>
  <c r="R480" i="18"/>
  <c r="R481" i="18"/>
  <c r="R482" i="18"/>
  <c r="R483" i="18"/>
  <c r="R484" i="18"/>
  <c r="R485" i="18"/>
  <c r="R486" i="18"/>
  <c r="R487" i="18"/>
  <c r="R488" i="18"/>
  <c r="R489" i="18"/>
  <c r="R490" i="18"/>
  <c r="R491" i="18"/>
  <c r="R492" i="18"/>
  <c r="R493" i="18"/>
  <c r="R494" i="18"/>
  <c r="R495" i="18"/>
  <c r="R496" i="18"/>
  <c r="R497" i="18"/>
  <c r="R498" i="18"/>
  <c r="R499" i="18"/>
  <c r="R500" i="18"/>
  <c r="R501" i="18"/>
  <c r="R502" i="18"/>
  <c r="R478" i="18"/>
  <c r="N479" i="18"/>
  <c r="N480" i="18"/>
  <c r="N481" i="18"/>
  <c r="N482" i="18"/>
  <c r="N483" i="18"/>
  <c r="N484" i="18"/>
  <c r="N485" i="18"/>
  <c r="N486" i="18"/>
  <c r="N487" i="18"/>
  <c r="N488" i="18"/>
  <c r="N489" i="18"/>
  <c r="N490" i="18"/>
  <c r="N491" i="18"/>
  <c r="N492" i="18"/>
  <c r="N493" i="18"/>
  <c r="N494" i="18"/>
  <c r="N495" i="18"/>
  <c r="N496" i="18"/>
  <c r="N497" i="18"/>
  <c r="N498" i="18"/>
  <c r="N499" i="18"/>
  <c r="N500" i="18"/>
  <c r="N501" i="18"/>
  <c r="N502" i="18"/>
  <c r="N478" i="18"/>
  <c r="M479" i="18"/>
  <c r="M480" i="18"/>
  <c r="M481" i="18"/>
  <c r="M482" i="18"/>
  <c r="M483" i="18"/>
  <c r="M484" i="18"/>
  <c r="M485" i="18"/>
  <c r="M486" i="18"/>
  <c r="M487" i="18"/>
  <c r="M488" i="18"/>
  <c r="M489" i="18"/>
  <c r="M490" i="18"/>
  <c r="M491" i="18"/>
  <c r="M492" i="18"/>
  <c r="M493" i="18"/>
  <c r="M494" i="18"/>
  <c r="M495" i="18"/>
  <c r="M496" i="18"/>
  <c r="M497" i="18"/>
  <c r="M498" i="18"/>
  <c r="M499" i="18"/>
  <c r="M500" i="18"/>
  <c r="M501" i="18"/>
  <c r="M502" i="18"/>
  <c r="M478" i="18"/>
  <c r="L479" i="18"/>
  <c r="L480" i="18"/>
  <c r="L481" i="18"/>
  <c r="L482" i="18"/>
  <c r="L483" i="18"/>
  <c r="L484" i="18"/>
  <c r="L485" i="18"/>
  <c r="L486" i="18"/>
  <c r="L487" i="18"/>
  <c r="L488" i="18"/>
  <c r="L489" i="18"/>
  <c r="L490" i="18"/>
  <c r="L491" i="18"/>
  <c r="L492" i="18"/>
  <c r="L493" i="18"/>
  <c r="L494" i="18"/>
  <c r="L495" i="18"/>
  <c r="L496" i="18"/>
  <c r="L497" i="18"/>
  <c r="L498" i="18"/>
  <c r="L499" i="18"/>
  <c r="L500" i="18"/>
  <c r="L501" i="18"/>
  <c r="L502" i="18"/>
  <c r="L478" i="18"/>
  <c r="K479" i="18"/>
  <c r="K480" i="18"/>
  <c r="K481" i="18"/>
  <c r="K482" i="18"/>
  <c r="K483" i="18"/>
  <c r="K484" i="18"/>
  <c r="K485" i="18"/>
  <c r="K486" i="18"/>
  <c r="K487" i="18"/>
  <c r="K488" i="18"/>
  <c r="K489" i="18"/>
  <c r="K490" i="18"/>
  <c r="K491" i="18"/>
  <c r="K492" i="18"/>
  <c r="K493" i="18"/>
  <c r="K494" i="18"/>
  <c r="K495" i="18"/>
  <c r="K496" i="18"/>
  <c r="K497" i="18"/>
  <c r="K498" i="18"/>
  <c r="K499" i="18"/>
  <c r="K500" i="18"/>
  <c r="K501" i="18"/>
  <c r="K502" i="18"/>
  <c r="K478" i="18"/>
  <c r="J479" i="18"/>
  <c r="J480" i="18"/>
  <c r="J481" i="18"/>
  <c r="J482" i="18"/>
  <c r="J483" i="18"/>
  <c r="J484" i="18"/>
  <c r="J485" i="18"/>
  <c r="J486" i="18"/>
  <c r="J487" i="18"/>
  <c r="J488" i="18"/>
  <c r="J489" i="18"/>
  <c r="J490" i="18"/>
  <c r="J491" i="18"/>
  <c r="J492" i="18"/>
  <c r="J493" i="18"/>
  <c r="J494" i="18"/>
  <c r="J495" i="18"/>
  <c r="J496" i="18"/>
  <c r="J497" i="18"/>
  <c r="J498" i="18"/>
  <c r="J499" i="18"/>
  <c r="J500" i="18"/>
  <c r="J501" i="18"/>
  <c r="J502" i="18"/>
  <c r="J478" i="18"/>
  <c r="I479" i="18"/>
  <c r="I480" i="18"/>
  <c r="I481" i="18"/>
  <c r="I482" i="18"/>
  <c r="I483" i="18"/>
  <c r="I484" i="18"/>
  <c r="I485" i="18"/>
  <c r="I486" i="18"/>
  <c r="I487" i="18"/>
  <c r="I488" i="18"/>
  <c r="I489" i="18"/>
  <c r="I490" i="18"/>
  <c r="I491" i="18"/>
  <c r="I492" i="18"/>
  <c r="I493" i="18"/>
  <c r="I494" i="18"/>
  <c r="I495" i="18"/>
  <c r="I496" i="18"/>
  <c r="I497" i="18"/>
  <c r="I498" i="18"/>
  <c r="I499" i="18"/>
  <c r="I500" i="18"/>
  <c r="I501" i="18"/>
  <c r="I502" i="18"/>
  <c r="I478" i="18"/>
  <c r="H479" i="18"/>
  <c r="H480" i="18"/>
  <c r="H481" i="18"/>
  <c r="H482" i="18"/>
  <c r="H483" i="18"/>
  <c r="H484" i="18"/>
  <c r="H485" i="18"/>
  <c r="H486" i="18"/>
  <c r="H487" i="18"/>
  <c r="H488" i="18"/>
  <c r="H489" i="18"/>
  <c r="H490" i="18"/>
  <c r="H491" i="18"/>
  <c r="H492" i="18"/>
  <c r="H493" i="18"/>
  <c r="H494" i="18"/>
  <c r="H495" i="18"/>
  <c r="H496" i="18"/>
  <c r="H497" i="18"/>
  <c r="H498" i="18"/>
  <c r="H499" i="18"/>
  <c r="H500" i="18"/>
  <c r="H501" i="18"/>
  <c r="H502" i="18"/>
  <c r="H478" i="18"/>
  <c r="G479" i="18"/>
  <c r="G480" i="18"/>
  <c r="G481" i="18"/>
  <c r="G482" i="18"/>
  <c r="G483" i="18"/>
  <c r="G484" i="18"/>
  <c r="G485" i="18"/>
  <c r="G486" i="18"/>
  <c r="G487" i="18"/>
  <c r="G488" i="18"/>
  <c r="G489" i="18"/>
  <c r="G490" i="18"/>
  <c r="G491" i="18"/>
  <c r="G492" i="18"/>
  <c r="G493" i="18"/>
  <c r="G494" i="18"/>
  <c r="G495" i="18"/>
  <c r="G496" i="18"/>
  <c r="G497" i="18"/>
  <c r="G498" i="18"/>
  <c r="G499" i="18"/>
  <c r="G500" i="18"/>
  <c r="G501" i="18"/>
  <c r="G502" i="18"/>
  <c r="W463" i="18"/>
  <c r="V463" i="18"/>
  <c r="U463" i="18"/>
  <c r="T463" i="18"/>
  <c r="S463" i="18"/>
  <c r="R463" i="18"/>
  <c r="N463" i="18"/>
  <c r="M463" i="18"/>
  <c r="L463" i="18"/>
  <c r="K463" i="18"/>
  <c r="J463" i="18"/>
  <c r="I463" i="18"/>
  <c r="H463" i="18"/>
  <c r="W425" i="18"/>
  <c r="W426" i="18"/>
  <c r="W427" i="18"/>
  <c r="W428" i="18"/>
  <c r="W429" i="18"/>
  <c r="W430" i="18"/>
  <c r="W431" i="18"/>
  <c r="W432" i="18"/>
  <c r="W433" i="18"/>
  <c r="W434" i="18"/>
  <c r="W435" i="18"/>
  <c r="W436" i="18"/>
  <c r="W437" i="18"/>
  <c r="W438" i="18"/>
  <c r="W439" i="18"/>
  <c r="W440" i="18"/>
  <c r="W441" i="18"/>
  <c r="W442" i="18"/>
  <c r="W443" i="18"/>
  <c r="W444" i="18"/>
  <c r="W445" i="18"/>
  <c r="W446" i="18"/>
  <c r="W447" i="18"/>
  <c r="W448" i="18"/>
  <c r="W424" i="18"/>
  <c r="V425" i="18"/>
  <c r="V426" i="18"/>
  <c r="V427" i="18"/>
  <c r="V428" i="18"/>
  <c r="V429" i="18"/>
  <c r="V430" i="18"/>
  <c r="V431" i="18"/>
  <c r="V432" i="18"/>
  <c r="V433" i="18"/>
  <c r="V434" i="18"/>
  <c r="V435" i="18"/>
  <c r="V436" i="18"/>
  <c r="V437" i="18"/>
  <c r="V438" i="18"/>
  <c r="V439" i="18"/>
  <c r="V440" i="18"/>
  <c r="V441" i="18"/>
  <c r="V442" i="18"/>
  <c r="V443" i="18"/>
  <c r="V444" i="18"/>
  <c r="V445" i="18"/>
  <c r="V446" i="18"/>
  <c r="V447" i="18"/>
  <c r="V448" i="18"/>
  <c r="V424" i="18"/>
  <c r="U425" i="18"/>
  <c r="U426" i="18"/>
  <c r="U427" i="18"/>
  <c r="U428" i="18"/>
  <c r="U429" i="18"/>
  <c r="U430" i="18"/>
  <c r="U431" i="18"/>
  <c r="U432" i="18"/>
  <c r="U433" i="18"/>
  <c r="U434" i="18"/>
  <c r="U435" i="18"/>
  <c r="U436" i="18"/>
  <c r="U437" i="18"/>
  <c r="U438" i="18"/>
  <c r="U439" i="18"/>
  <c r="U440" i="18"/>
  <c r="U441" i="18"/>
  <c r="U442" i="18"/>
  <c r="U443" i="18"/>
  <c r="U444" i="18"/>
  <c r="U445" i="18"/>
  <c r="U446" i="18"/>
  <c r="U447" i="18"/>
  <c r="U448" i="18"/>
  <c r="U424" i="18"/>
  <c r="T425" i="18"/>
  <c r="T426" i="18"/>
  <c r="T427" i="18"/>
  <c r="T428" i="18"/>
  <c r="T429" i="18"/>
  <c r="T430" i="18"/>
  <c r="T431" i="18"/>
  <c r="T432" i="18"/>
  <c r="T433" i="18"/>
  <c r="T434" i="18"/>
  <c r="T435" i="18"/>
  <c r="T436" i="18"/>
  <c r="T437" i="18"/>
  <c r="T438" i="18"/>
  <c r="T439" i="18"/>
  <c r="T440" i="18"/>
  <c r="T441" i="18"/>
  <c r="T442" i="18"/>
  <c r="T443" i="18"/>
  <c r="T444" i="18"/>
  <c r="T445" i="18"/>
  <c r="T446" i="18"/>
  <c r="T447" i="18"/>
  <c r="T448" i="18"/>
  <c r="T424" i="18"/>
  <c r="S425" i="18"/>
  <c r="S426" i="18"/>
  <c r="S427" i="18"/>
  <c r="S428" i="18"/>
  <c r="S429" i="18"/>
  <c r="S430" i="18"/>
  <c r="S431" i="18"/>
  <c r="S432" i="18"/>
  <c r="S433" i="18"/>
  <c r="S434" i="18"/>
  <c r="S435" i="18"/>
  <c r="S436" i="18"/>
  <c r="S437" i="18"/>
  <c r="S438" i="18"/>
  <c r="S439" i="18"/>
  <c r="S440" i="18"/>
  <c r="S441" i="18"/>
  <c r="S442" i="18"/>
  <c r="S443" i="18"/>
  <c r="S444" i="18"/>
  <c r="S445" i="18"/>
  <c r="S446" i="18"/>
  <c r="S447" i="18"/>
  <c r="S448" i="18"/>
  <c r="S424" i="18"/>
  <c r="R425" i="18"/>
  <c r="R426" i="18"/>
  <c r="R427" i="18"/>
  <c r="R428" i="18"/>
  <c r="R429" i="18"/>
  <c r="R430" i="18"/>
  <c r="R431" i="18"/>
  <c r="R432" i="18"/>
  <c r="R433" i="18"/>
  <c r="R434" i="18"/>
  <c r="R435" i="18"/>
  <c r="R436" i="18"/>
  <c r="R437" i="18"/>
  <c r="R438" i="18"/>
  <c r="R439" i="18"/>
  <c r="R440" i="18"/>
  <c r="R441" i="18"/>
  <c r="R442" i="18"/>
  <c r="R443" i="18"/>
  <c r="R444" i="18"/>
  <c r="R445" i="18"/>
  <c r="R446" i="18"/>
  <c r="R447" i="18"/>
  <c r="R448" i="18"/>
  <c r="R424" i="18"/>
  <c r="N425" i="18"/>
  <c r="N426" i="18"/>
  <c r="N427" i="18"/>
  <c r="N428" i="18"/>
  <c r="N429" i="18"/>
  <c r="N430" i="18"/>
  <c r="N431" i="18"/>
  <c r="N432" i="18"/>
  <c r="N433" i="18"/>
  <c r="N434" i="18"/>
  <c r="N435" i="18"/>
  <c r="N436" i="18"/>
  <c r="N437" i="18"/>
  <c r="N438" i="18"/>
  <c r="N439" i="18"/>
  <c r="N440" i="18"/>
  <c r="N441" i="18"/>
  <c r="N442" i="18"/>
  <c r="N443" i="18"/>
  <c r="N444" i="18"/>
  <c r="N445" i="18"/>
  <c r="N446" i="18"/>
  <c r="N447" i="18"/>
  <c r="N448" i="18"/>
  <c r="N424" i="18"/>
  <c r="M425" i="18"/>
  <c r="M426" i="18"/>
  <c r="M427" i="18"/>
  <c r="M428" i="18"/>
  <c r="M429" i="18"/>
  <c r="M430" i="18"/>
  <c r="M431" i="18"/>
  <c r="M432" i="18"/>
  <c r="M433" i="18"/>
  <c r="M434" i="18"/>
  <c r="M435" i="18"/>
  <c r="M436" i="18"/>
  <c r="M437" i="18"/>
  <c r="M438" i="18"/>
  <c r="M439" i="18"/>
  <c r="M440" i="18"/>
  <c r="M441" i="18"/>
  <c r="M442" i="18"/>
  <c r="M443" i="18"/>
  <c r="M444" i="18"/>
  <c r="M445" i="18"/>
  <c r="M446" i="18"/>
  <c r="M447" i="18"/>
  <c r="M448" i="18"/>
  <c r="M424" i="18"/>
  <c r="L425" i="18"/>
  <c r="L426" i="18"/>
  <c r="L427" i="18"/>
  <c r="L428" i="18"/>
  <c r="L429" i="18"/>
  <c r="L430" i="18"/>
  <c r="L431" i="18"/>
  <c r="L432" i="18"/>
  <c r="L433" i="18"/>
  <c r="L434" i="18"/>
  <c r="L435" i="18"/>
  <c r="L436" i="18"/>
  <c r="L437" i="18"/>
  <c r="L438" i="18"/>
  <c r="L439" i="18"/>
  <c r="L440" i="18"/>
  <c r="L441" i="18"/>
  <c r="L442" i="18"/>
  <c r="L443" i="18"/>
  <c r="L444" i="18"/>
  <c r="L445" i="18"/>
  <c r="L446" i="18"/>
  <c r="L447" i="18"/>
  <c r="L448" i="18"/>
  <c r="L424" i="18"/>
  <c r="K425" i="18"/>
  <c r="K426" i="18"/>
  <c r="K427" i="18"/>
  <c r="K428" i="18"/>
  <c r="K429" i="18"/>
  <c r="K430" i="18"/>
  <c r="K431" i="18"/>
  <c r="K432" i="18"/>
  <c r="K433" i="18"/>
  <c r="K434" i="18"/>
  <c r="K435" i="18"/>
  <c r="K436" i="18"/>
  <c r="K437" i="18"/>
  <c r="K438" i="18"/>
  <c r="K439" i="18"/>
  <c r="K440" i="18"/>
  <c r="K441" i="18"/>
  <c r="K442" i="18"/>
  <c r="K443" i="18"/>
  <c r="K444" i="18"/>
  <c r="K445" i="18"/>
  <c r="K446" i="18"/>
  <c r="K447" i="18"/>
  <c r="K448" i="18"/>
  <c r="K424" i="18"/>
  <c r="J425" i="18"/>
  <c r="J426" i="18"/>
  <c r="J427" i="18"/>
  <c r="J428" i="18"/>
  <c r="J429" i="18"/>
  <c r="J430" i="18"/>
  <c r="J431" i="18"/>
  <c r="J432" i="18"/>
  <c r="J433" i="18"/>
  <c r="J434" i="18"/>
  <c r="J435" i="18"/>
  <c r="J436" i="18"/>
  <c r="J437" i="18"/>
  <c r="J438" i="18"/>
  <c r="J439" i="18"/>
  <c r="J440" i="18"/>
  <c r="J441" i="18"/>
  <c r="J442" i="18"/>
  <c r="J443" i="18"/>
  <c r="J444" i="18"/>
  <c r="J445" i="18"/>
  <c r="J446" i="18"/>
  <c r="J447" i="18"/>
  <c r="J448" i="18"/>
  <c r="J424" i="18"/>
  <c r="I425" i="18"/>
  <c r="I426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24" i="18"/>
  <c r="H425" i="18"/>
  <c r="H426" i="18"/>
  <c r="H427" i="18"/>
  <c r="H428" i="18"/>
  <c r="H429" i="18"/>
  <c r="H430" i="18"/>
  <c r="H431" i="18"/>
  <c r="H432" i="18"/>
  <c r="H433" i="18"/>
  <c r="H434" i="18"/>
  <c r="H435" i="18"/>
  <c r="H436" i="18"/>
  <c r="H437" i="18"/>
  <c r="H438" i="18"/>
  <c r="H439" i="18"/>
  <c r="H440" i="18"/>
  <c r="H441" i="18"/>
  <c r="H442" i="18"/>
  <c r="H443" i="18"/>
  <c r="H444" i="18"/>
  <c r="H445" i="18"/>
  <c r="H446" i="18"/>
  <c r="H447" i="18"/>
  <c r="H448" i="18"/>
  <c r="H424" i="18"/>
  <c r="G425" i="18"/>
  <c r="G426" i="18"/>
  <c r="G427" i="18"/>
  <c r="G428" i="18"/>
  <c r="G429" i="18"/>
  <c r="G430" i="18"/>
  <c r="G431" i="18"/>
  <c r="G432" i="18"/>
  <c r="G433" i="18"/>
  <c r="G434" i="18"/>
  <c r="G435" i="18"/>
  <c r="G436" i="18"/>
  <c r="G437" i="18"/>
  <c r="G438" i="18"/>
  <c r="G439" i="18"/>
  <c r="G440" i="18"/>
  <c r="G441" i="18"/>
  <c r="G442" i="18"/>
  <c r="G443" i="18"/>
  <c r="G444" i="18"/>
  <c r="G445" i="18"/>
  <c r="G446" i="18"/>
  <c r="G447" i="18"/>
  <c r="G448" i="18"/>
  <c r="W381" i="18"/>
  <c r="W382" i="18"/>
  <c r="W383" i="18"/>
  <c r="W384" i="18"/>
  <c r="W385" i="18"/>
  <c r="W386" i="18"/>
  <c r="W387" i="18"/>
  <c r="W388" i="18"/>
  <c r="W389" i="18"/>
  <c r="W390" i="18"/>
  <c r="W391" i="18"/>
  <c r="W392" i="18"/>
  <c r="W393" i="18"/>
  <c r="W394" i="18"/>
  <c r="W395" i="18"/>
  <c r="W396" i="18"/>
  <c r="W397" i="18"/>
  <c r="W398" i="18"/>
  <c r="W399" i="18"/>
  <c r="W400" i="18"/>
  <c r="W401" i="18"/>
  <c r="W402" i="18"/>
  <c r="W403" i="18"/>
  <c r="W404" i="18"/>
  <c r="W405" i="18"/>
  <c r="W406" i="18"/>
  <c r="W407" i="18"/>
  <c r="W408" i="18"/>
  <c r="W409" i="18"/>
  <c r="W380" i="18"/>
  <c r="V381" i="18"/>
  <c r="V382" i="18"/>
  <c r="V383" i="18"/>
  <c r="V384" i="18"/>
  <c r="V385" i="18"/>
  <c r="V386" i="18"/>
  <c r="V387" i="18"/>
  <c r="V388" i="18"/>
  <c r="V389" i="18"/>
  <c r="V390" i="18"/>
  <c r="V391" i="18"/>
  <c r="V392" i="18"/>
  <c r="V393" i="18"/>
  <c r="V394" i="18"/>
  <c r="V395" i="18"/>
  <c r="V396" i="18"/>
  <c r="V397" i="18"/>
  <c r="V398" i="18"/>
  <c r="V399" i="18"/>
  <c r="V400" i="18"/>
  <c r="V401" i="18"/>
  <c r="V402" i="18"/>
  <c r="V403" i="18"/>
  <c r="V404" i="18"/>
  <c r="V405" i="18"/>
  <c r="V406" i="18"/>
  <c r="V407" i="18"/>
  <c r="V408" i="18"/>
  <c r="V409" i="18"/>
  <c r="V380" i="18"/>
  <c r="U381" i="18"/>
  <c r="U382" i="18"/>
  <c r="U383" i="18"/>
  <c r="U384" i="18"/>
  <c r="U385" i="18"/>
  <c r="U386" i="18"/>
  <c r="U387" i="18"/>
  <c r="U388" i="18"/>
  <c r="U389" i="18"/>
  <c r="U390" i="18"/>
  <c r="U391" i="18"/>
  <c r="U392" i="18"/>
  <c r="U393" i="18"/>
  <c r="U394" i="18"/>
  <c r="U395" i="18"/>
  <c r="U396" i="18"/>
  <c r="U397" i="18"/>
  <c r="U398" i="18"/>
  <c r="U399" i="18"/>
  <c r="U400" i="18"/>
  <c r="U401" i="18"/>
  <c r="U402" i="18"/>
  <c r="U403" i="18"/>
  <c r="U404" i="18"/>
  <c r="U405" i="18"/>
  <c r="U406" i="18"/>
  <c r="U407" i="18"/>
  <c r="U408" i="18"/>
  <c r="U409" i="18"/>
  <c r="U380" i="18"/>
  <c r="T381" i="18"/>
  <c r="T382" i="18"/>
  <c r="T383" i="18"/>
  <c r="T384" i="18"/>
  <c r="T385" i="18"/>
  <c r="T386" i="18"/>
  <c r="T387" i="18"/>
  <c r="T388" i="18"/>
  <c r="T389" i="18"/>
  <c r="T390" i="18"/>
  <c r="T391" i="18"/>
  <c r="T392" i="18"/>
  <c r="T393" i="18"/>
  <c r="T394" i="18"/>
  <c r="T395" i="18"/>
  <c r="T396" i="18"/>
  <c r="T397" i="18"/>
  <c r="T398" i="18"/>
  <c r="T399" i="18"/>
  <c r="T400" i="18"/>
  <c r="T401" i="18"/>
  <c r="T402" i="18"/>
  <c r="T403" i="18"/>
  <c r="T404" i="18"/>
  <c r="T405" i="18"/>
  <c r="T406" i="18"/>
  <c r="T407" i="18"/>
  <c r="T408" i="18"/>
  <c r="T409" i="18"/>
  <c r="T380" i="18"/>
  <c r="S381" i="18"/>
  <c r="S382" i="18"/>
  <c r="S383" i="18"/>
  <c r="S384" i="18"/>
  <c r="S385" i="18"/>
  <c r="S386" i="18"/>
  <c r="S387" i="18"/>
  <c r="S388" i="18"/>
  <c r="S389" i="18"/>
  <c r="S390" i="18"/>
  <c r="S391" i="18"/>
  <c r="S392" i="18"/>
  <c r="S393" i="18"/>
  <c r="S394" i="18"/>
  <c r="S395" i="18"/>
  <c r="S396" i="18"/>
  <c r="S397" i="18"/>
  <c r="S398" i="18"/>
  <c r="S399" i="18"/>
  <c r="S400" i="18"/>
  <c r="S401" i="18"/>
  <c r="S402" i="18"/>
  <c r="S403" i="18"/>
  <c r="S404" i="18"/>
  <c r="S405" i="18"/>
  <c r="S406" i="18"/>
  <c r="S407" i="18"/>
  <c r="S408" i="18"/>
  <c r="S409" i="18"/>
  <c r="S380" i="18"/>
  <c r="R381" i="18"/>
  <c r="R382" i="18"/>
  <c r="R383" i="18"/>
  <c r="R384" i="18"/>
  <c r="R385" i="18"/>
  <c r="R386" i="18"/>
  <c r="R387" i="18"/>
  <c r="R388" i="18"/>
  <c r="R389" i="18"/>
  <c r="R390" i="18"/>
  <c r="R391" i="18"/>
  <c r="R392" i="18"/>
  <c r="R393" i="18"/>
  <c r="R394" i="18"/>
  <c r="R395" i="18"/>
  <c r="R396" i="18"/>
  <c r="R397" i="18"/>
  <c r="R398" i="18"/>
  <c r="R399" i="18"/>
  <c r="R400" i="18"/>
  <c r="R401" i="18"/>
  <c r="R402" i="18"/>
  <c r="R403" i="18"/>
  <c r="R404" i="18"/>
  <c r="R405" i="18"/>
  <c r="R406" i="18"/>
  <c r="R407" i="18"/>
  <c r="R408" i="18"/>
  <c r="R409" i="18"/>
  <c r="R380" i="18"/>
  <c r="N381" i="18"/>
  <c r="N382" i="18"/>
  <c r="N383" i="18"/>
  <c r="N384" i="18"/>
  <c r="N385" i="18"/>
  <c r="N386" i="18"/>
  <c r="N387" i="18"/>
  <c r="N388" i="18"/>
  <c r="N389" i="18"/>
  <c r="N390" i="18"/>
  <c r="N391" i="18"/>
  <c r="N392" i="18"/>
  <c r="N393" i="18"/>
  <c r="N394" i="18"/>
  <c r="N395" i="18"/>
  <c r="N396" i="18"/>
  <c r="N397" i="18"/>
  <c r="N398" i="18"/>
  <c r="N399" i="18"/>
  <c r="N400" i="18"/>
  <c r="N401" i="18"/>
  <c r="N402" i="18"/>
  <c r="N403" i="18"/>
  <c r="N404" i="18"/>
  <c r="N405" i="18"/>
  <c r="N406" i="18"/>
  <c r="N407" i="18"/>
  <c r="N408" i="18"/>
  <c r="N409" i="18"/>
  <c r="N380" i="18"/>
  <c r="M381" i="18"/>
  <c r="M382" i="18"/>
  <c r="M383" i="18"/>
  <c r="M384" i="18"/>
  <c r="M385" i="18"/>
  <c r="M386" i="18"/>
  <c r="M387" i="18"/>
  <c r="M388" i="18"/>
  <c r="M389" i="18"/>
  <c r="M390" i="18"/>
  <c r="M391" i="18"/>
  <c r="M392" i="18"/>
  <c r="M393" i="18"/>
  <c r="M394" i="18"/>
  <c r="M395" i="18"/>
  <c r="M396" i="18"/>
  <c r="M397" i="18"/>
  <c r="M398" i="18"/>
  <c r="M399" i="18"/>
  <c r="M400" i="18"/>
  <c r="M401" i="18"/>
  <c r="M402" i="18"/>
  <c r="M403" i="18"/>
  <c r="M404" i="18"/>
  <c r="M405" i="18"/>
  <c r="M406" i="18"/>
  <c r="M407" i="18"/>
  <c r="M408" i="18"/>
  <c r="M409" i="18"/>
  <c r="M380" i="18"/>
  <c r="L381" i="18"/>
  <c r="L382" i="18"/>
  <c r="L383" i="18"/>
  <c r="L384" i="18"/>
  <c r="L385" i="18"/>
  <c r="L386" i="18"/>
  <c r="L387" i="18"/>
  <c r="L388" i="18"/>
  <c r="L389" i="18"/>
  <c r="L390" i="18"/>
  <c r="L391" i="18"/>
  <c r="L392" i="18"/>
  <c r="L393" i="18"/>
  <c r="L394" i="18"/>
  <c r="L395" i="18"/>
  <c r="L396" i="18"/>
  <c r="L397" i="18"/>
  <c r="L398" i="18"/>
  <c r="L399" i="18"/>
  <c r="L400" i="18"/>
  <c r="L401" i="18"/>
  <c r="L402" i="18"/>
  <c r="L403" i="18"/>
  <c r="L404" i="18"/>
  <c r="L405" i="18"/>
  <c r="L406" i="18"/>
  <c r="L407" i="18"/>
  <c r="L408" i="18"/>
  <c r="L409" i="18"/>
  <c r="L380" i="18"/>
  <c r="K381" i="18"/>
  <c r="K382" i="18"/>
  <c r="K383" i="18"/>
  <c r="K384" i="18"/>
  <c r="K385" i="18"/>
  <c r="K386" i="18"/>
  <c r="K387" i="18"/>
  <c r="K388" i="18"/>
  <c r="K389" i="18"/>
  <c r="K390" i="18"/>
  <c r="K391" i="18"/>
  <c r="K392" i="18"/>
  <c r="K393" i="18"/>
  <c r="K394" i="18"/>
  <c r="K395" i="18"/>
  <c r="K396" i="18"/>
  <c r="K397" i="18"/>
  <c r="K398" i="18"/>
  <c r="K399" i="18"/>
  <c r="K400" i="18"/>
  <c r="K401" i="18"/>
  <c r="K402" i="18"/>
  <c r="K403" i="18"/>
  <c r="K404" i="18"/>
  <c r="K405" i="18"/>
  <c r="K406" i="18"/>
  <c r="K407" i="18"/>
  <c r="K408" i="18"/>
  <c r="K409" i="18"/>
  <c r="K380" i="18"/>
  <c r="J381" i="18"/>
  <c r="J382" i="18"/>
  <c r="J383" i="18"/>
  <c r="J384" i="18"/>
  <c r="J385" i="18"/>
  <c r="J386" i="18"/>
  <c r="J387" i="18"/>
  <c r="J388" i="18"/>
  <c r="J389" i="18"/>
  <c r="J390" i="18"/>
  <c r="J391" i="18"/>
  <c r="J392" i="18"/>
  <c r="J393" i="18"/>
  <c r="J394" i="18"/>
  <c r="J395" i="18"/>
  <c r="J396" i="18"/>
  <c r="J397" i="18"/>
  <c r="J398" i="18"/>
  <c r="J399" i="18"/>
  <c r="J400" i="18"/>
  <c r="J401" i="18"/>
  <c r="J402" i="18"/>
  <c r="J403" i="18"/>
  <c r="J404" i="18"/>
  <c r="J405" i="18"/>
  <c r="J406" i="18"/>
  <c r="J407" i="18"/>
  <c r="J408" i="18"/>
  <c r="J409" i="18"/>
  <c r="J380" i="18"/>
  <c r="I381" i="18"/>
  <c r="I382" i="18"/>
  <c r="I383" i="18"/>
  <c r="I384" i="18"/>
  <c r="I385" i="18"/>
  <c r="I386" i="18"/>
  <c r="I387" i="18"/>
  <c r="I388" i="18"/>
  <c r="I389" i="18"/>
  <c r="I390" i="18"/>
  <c r="I391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380" i="18"/>
  <c r="H381" i="18"/>
  <c r="H382" i="18"/>
  <c r="H383" i="18"/>
  <c r="H384" i="18"/>
  <c r="H385" i="18"/>
  <c r="H386" i="18"/>
  <c r="H387" i="18"/>
  <c r="H388" i="18"/>
  <c r="H389" i="18"/>
  <c r="H390" i="18"/>
  <c r="H391" i="18"/>
  <c r="H392" i="18"/>
  <c r="H393" i="18"/>
  <c r="H394" i="18"/>
  <c r="H395" i="18"/>
  <c r="H396" i="18"/>
  <c r="H397" i="18"/>
  <c r="H398" i="18"/>
  <c r="H399" i="18"/>
  <c r="H400" i="18"/>
  <c r="H401" i="18"/>
  <c r="H402" i="18"/>
  <c r="H403" i="18"/>
  <c r="H404" i="18"/>
  <c r="H405" i="18"/>
  <c r="H406" i="18"/>
  <c r="H407" i="18"/>
  <c r="H408" i="18"/>
  <c r="H409" i="18"/>
  <c r="H380" i="18"/>
  <c r="G381" i="18"/>
  <c r="G382" i="18"/>
  <c r="G383" i="18"/>
  <c r="G384" i="18"/>
  <c r="G385" i="18"/>
  <c r="G386" i="18"/>
  <c r="G387" i="18"/>
  <c r="G388" i="18"/>
  <c r="G389" i="18"/>
  <c r="G390" i="18"/>
  <c r="G391" i="18"/>
  <c r="G392" i="18"/>
  <c r="G393" i="18"/>
  <c r="G394" i="18"/>
  <c r="G395" i="18"/>
  <c r="G396" i="18"/>
  <c r="G397" i="18"/>
  <c r="G398" i="18"/>
  <c r="G399" i="18"/>
  <c r="G400" i="18"/>
  <c r="G401" i="18"/>
  <c r="G402" i="18"/>
  <c r="G403" i="18"/>
  <c r="G404" i="18"/>
  <c r="G405" i="18"/>
  <c r="G406" i="18"/>
  <c r="G407" i="18"/>
  <c r="G408" i="18"/>
  <c r="G409" i="18"/>
  <c r="W343" i="18"/>
  <c r="W344" i="18"/>
  <c r="W345" i="18"/>
  <c r="W346" i="18"/>
  <c r="W347" i="18"/>
  <c r="W348" i="18"/>
  <c r="W349" i="18"/>
  <c r="W350" i="18"/>
  <c r="W351" i="18"/>
  <c r="W352" i="18"/>
  <c r="W353" i="18"/>
  <c r="W354" i="18"/>
  <c r="W355" i="18"/>
  <c r="W356" i="18"/>
  <c r="W357" i="18"/>
  <c r="W358" i="18"/>
  <c r="W359" i="18"/>
  <c r="W360" i="18"/>
  <c r="W361" i="18"/>
  <c r="W362" i="18"/>
  <c r="W363" i="18"/>
  <c r="W364" i="18"/>
  <c r="W365" i="18"/>
  <c r="W342" i="18"/>
  <c r="V343" i="18"/>
  <c r="V344" i="18"/>
  <c r="V345" i="18"/>
  <c r="V346" i="18"/>
  <c r="V347" i="18"/>
  <c r="V348" i="18"/>
  <c r="V349" i="18"/>
  <c r="V350" i="18"/>
  <c r="V351" i="18"/>
  <c r="V352" i="18"/>
  <c r="V353" i="18"/>
  <c r="V354" i="18"/>
  <c r="V355" i="18"/>
  <c r="V356" i="18"/>
  <c r="V357" i="18"/>
  <c r="V358" i="18"/>
  <c r="V359" i="18"/>
  <c r="V360" i="18"/>
  <c r="V361" i="18"/>
  <c r="V362" i="18"/>
  <c r="V363" i="18"/>
  <c r="V364" i="18"/>
  <c r="V365" i="18"/>
  <c r="V342" i="18"/>
  <c r="U343" i="18"/>
  <c r="U344" i="18"/>
  <c r="U345" i="18"/>
  <c r="U346" i="18"/>
  <c r="U347" i="18"/>
  <c r="U348" i="18"/>
  <c r="U349" i="18"/>
  <c r="U350" i="18"/>
  <c r="U351" i="18"/>
  <c r="U352" i="18"/>
  <c r="U353" i="18"/>
  <c r="U354" i="18"/>
  <c r="U355" i="18"/>
  <c r="U356" i="18"/>
  <c r="U357" i="18"/>
  <c r="U358" i="18"/>
  <c r="U359" i="18"/>
  <c r="U360" i="18"/>
  <c r="U361" i="18"/>
  <c r="U362" i="18"/>
  <c r="U363" i="18"/>
  <c r="U364" i="18"/>
  <c r="U365" i="18"/>
  <c r="U342" i="18"/>
  <c r="T343" i="18"/>
  <c r="T344" i="18"/>
  <c r="T345" i="18"/>
  <c r="T346" i="18"/>
  <c r="T347" i="18"/>
  <c r="T348" i="18"/>
  <c r="T349" i="18"/>
  <c r="T350" i="18"/>
  <c r="T351" i="18"/>
  <c r="T352" i="18"/>
  <c r="T353" i="18"/>
  <c r="T354" i="18"/>
  <c r="T355" i="18"/>
  <c r="T356" i="18"/>
  <c r="T357" i="18"/>
  <c r="T358" i="18"/>
  <c r="T359" i="18"/>
  <c r="T360" i="18"/>
  <c r="T361" i="18"/>
  <c r="T362" i="18"/>
  <c r="T363" i="18"/>
  <c r="T364" i="18"/>
  <c r="T365" i="18"/>
  <c r="T342" i="18"/>
  <c r="S343" i="18"/>
  <c r="S344" i="18"/>
  <c r="S345" i="18"/>
  <c r="S346" i="18"/>
  <c r="S347" i="18"/>
  <c r="S348" i="18"/>
  <c r="S349" i="18"/>
  <c r="S350" i="18"/>
  <c r="S351" i="18"/>
  <c r="S352" i="18"/>
  <c r="S353" i="18"/>
  <c r="S354" i="18"/>
  <c r="S355" i="18"/>
  <c r="S356" i="18"/>
  <c r="S357" i="18"/>
  <c r="S358" i="18"/>
  <c r="S359" i="18"/>
  <c r="S360" i="18"/>
  <c r="S361" i="18"/>
  <c r="S362" i="18"/>
  <c r="S363" i="18"/>
  <c r="S364" i="18"/>
  <c r="S365" i="18"/>
  <c r="S342" i="18"/>
  <c r="R343" i="18"/>
  <c r="R344" i="18"/>
  <c r="R345" i="18"/>
  <c r="R346" i="18"/>
  <c r="R347" i="18"/>
  <c r="R348" i="18"/>
  <c r="R349" i="18"/>
  <c r="R350" i="18"/>
  <c r="R351" i="18"/>
  <c r="R352" i="18"/>
  <c r="R353" i="18"/>
  <c r="R354" i="18"/>
  <c r="R355" i="18"/>
  <c r="R356" i="18"/>
  <c r="R357" i="18"/>
  <c r="R358" i="18"/>
  <c r="R359" i="18"/>
  <c r="R360" i="18"/>
  <c r="R361" i="18"/>
  <c r="R362" i="18"/>
  <c r="R363" i="18"/>
  <c r="R364" i="18"/>
  <c r="R365" i="18"/>
  <c r="R342" i="18"/>
  <c r="N343" i="18"/>
  <c r="N344" i="18"/>
  <c r="N345" i="18"/>
  <c r="N346" i="18"/>
  <c r="N347" i="18"/>
  <c r="N348" i="18"/>
  <c r="N349" i="18"/>
  <c r="N350" i="18"/>
  <c r="N351" i="18"/>
  <c r="N352" i="18"/>
  <c r="N353" i="18"/>
  <c r="N354" i="18"/>
  <c r="N355" i="18"/>
  <c r="N356" i="18"/>
  <c r="N357" i="18"/>
  <c r="N358" i="18"/>
  <c r="N359" i="18"/>
  <c r="N360" i="18"/>
  <c r="N361" i="18"/>
  <c r="N362" i="18"/>
  <c r="N363" i="18"/>
  <c r="N364" i="18"/>
  <c r="N365" i="18"/>
  <c r="N342" i="18"/>
  <c r="M343" i="18"/>
  <c r="M344" i="18"/>
  <c r="M345" i="18"/>
  <c r="M346" i="18"/>
  <c r="M347" i="18"/>
  <c r="M348" i="18"/>
  <c r="M349" i="18"/>
  <c r="M350" i="18"/>
  <c r="M351" i="18"/>
  <c r="M352" i="18"/>
  <c r="M353" i="18"/>
  <c r="M354" i="18"/>
  <c r="M355" i="18"/>
  <c r="M356" i="18"/>
  <c r="M357" i="18"/>
  <c r="M358" i="18"/>
  <c r="M359" i="18"/>
  <c r="M360" i="18"/>
  <c r="M361" i="18"/>
  <c r="M362" i="18"/>
  <c r="M363" i="18"/>
  <c r="M364" i="18"/>
  <c r="M365" i="18"/>
  <c r="M342" i="18"/>
  <c r="L343" i="18"/>
  <c r="L344" i="18"/>
  <c r="L345" i="18"/>
  <c r="L346" i="18"/>
  <c r="L347" i="18"/>
  <c r="L348" i="18"/>
  <c r="L349" i="18"/>
  <c r="L350" i="18"/>
  <c r="L351" i="18"/>
  <c r="L352" i="18"/>
  <c r="L353" i="18"/>
  <c r="L354" i="18"/>
  <c r="L355" i="18"/>
  <c r="L356" i="18"/>
  <c r="L357" i="18"/>
  <c r="L358" i="18"/>
  <c r="L359" i="18"/>
  <c r="L360" i="18"/>
  <c r="L361" i="18"/>
  <c r="L362" i="18"/>
  <c r="L363" i="18"/>
  <c r="L364" i="18"/>
  <c r="L365" i="18"/>
  <c r="L342" i="18"/>
  <c r="K343" i="18"/>
  <c r="K344" i="18"/>
  <c r="K345" i="18"/>
  <c r="K346" i="18"/>
  <c r="K347" i="18"/>
  <c r="K348" i="18"/>
  <c r="K349" i="18"/>
  <c r="K350" i="18"/>
  <c r="K351" i="18"/>
  <c r="K352" i="18"/>
  <c r="K353" i="18"/>
  <c r="K354" i="18"/>
  <c r="K355" i="18"/>
  <c r="K356" i="18"/>
  <c r="K357" i="18"/>
  <c r="K358" i="18"/>
  <c r="K359" i="18"/>
  <c r="K360" i="18"/>
  <c r="K361" i="18"/>
  <c r="K362" i="18"/>
  <c r="K363" i="18"/>
  <c r="K364" i="18"/>
  <c r="K365" i="18"/>
  <c r="K342" i="18"/>
  <c r="J343" i="18"/>
  <c r="J344" i="18"/>
  <c r="J345" i="18"/>
  <c r="J346" i="18"/>
  <c r="J347" i="18"/>
  <c r="J348" i="18"/>
  <c r="J349" i="18"/>
  <c r="J350" i="18"/>
  <c r="J351" i="18"/>
  <c r="J352" i="18"/>
  <c r="J353" i="18"/>
  <c r="J354" i="18"/>
  <c r="J355" i="18"/>
  <c r="J356" i="18"/>
  <c r="J357" i="18"/>
  <c r="J358" i="18"/>
  <c r="J359" i="18"/>
  <c r="J360" i="18"/>
  <c r="J361" i="18"/>
  <c r="J362" i="18"/>
  <c r="J363" i="18"/>
  <c r="J364" i="18"/>
  <c r="J365" i="18"/>
  <c r="J342" i="18"/>
  <c r="I343" i="18"/>
  <c r="I344" i="18"/>
  <c r="I345" i="18"/>
  <c r="I346" i="18"/>
  <c r="I347" i="18"/>
  <c r="I348" i="18"/>
  <c r="I349" i="18"/>
  <c r="I350" i="18"/>
  <c r="I351" i="18"/>
  <c r="I352" i="18"/>
  <c r="I353" i="18"/>
  <c r="I354" i="18"/>
  <c r="I355" i="18"/>
  <c r="I356" i="18"/>
  <c r="I357" i="18"/>
  <c r="I358" i="18"/>
  <c r="I359" i="18"/>
  <c r="I360" i="18"/>
  <c r="I361" i="18"/>
  <c r="I362" i="18"/>
  <c r="I363" i="18"/>
  <c r="I364" i="18"/>
  <c r="I365" i="18"/>
  <c r="I342" i="18"/>
  <c r="H343" i="18"/>
  <c r="H344" i="18"/>
  <c r="H345" i="18"/>
  <c r="H346" i="18"/>
  <c r="H347" i="18"/>
  <c r="H348" i="18"/>
  <c r="H349" i="18"/>
  <c r="H350" i="18"/>
  <c r="H351" i="18"/>
  <c r="H352" i="18"/>
  <c r="H353" i="18"/>
  <c r="H354" i="18"/>
  <c r="H355" i="18"/>
  <c r="H356" i="18"/>
  <c r="H357" i="18"/>
  <c r="H358" i="18"/>
  <c r="H359" i="18"/>
  <c r="H360" i="18"/>
  <c r="H361" i="18"/>
  <c r="H362" i="18"/>
  <c r="H363" i="18"/>
  <c r="H364" i="18"/>
  <c r="H365" i="18"/>
  <c r="H342" i="18"/>
  <c r="G343" i="18"/>
  <c r="G344" i="18"/>
  <c r="G345" i="18"/>
  <c r="G346" i="18"/>
  <c r="G347" i="18"/>
  <c r="G348" i="18"/>
  <c r="G349" i="18"/>
  <c r="G350" i="18"/>
  <c r="G351" i="18"/>
  <c r="G352" i="18"/>
  <c r="G353" i="18"/>
  <c r="G354" i="18"/>
  <c r="G355" i="18"/>
  <c r="G356" i="18"/>
  <c r="G357" i="18"/>
  <c r="G358" i="18"/>
  <c r="G359" i="18"/>
  <c r="G360" i="18"/>
  <c r="G361" i="18"/>
  <c r="G362" i="18"/>
  <c r="G363" i="18"/>
  <c r="G364" i="18"/>
  <c r="G365" i="18"/>
  <c r="W304" i="18"/>
  <c r="W305" i="18"/>
  <c r="W306" i="18"/>
  <c r="W307" i="18"/>
  <c r="W308" i="18"/>
  <c r="W309" i="18"/>
  <c r="W310" i="18"/>
  <c r="W311" i="18"/>
  <c r="W312" i="18"/>
  <c r="W313" i="18"/>
  <c r="W314" i="18"/>
  <c r="W315" i="18"/>
  <c r="W316" i="18"/>
  <c r="W317" i="18"/>
  <c r="W318" i="18"/>
  <c r="W319" i="18"/>
  <c r="W320" i="18"/>
  <c r="W321" i="18"/>
  <c r="W322" i="18"/>
  <c r="W323" i="18"/>
  <c r="W324" i="18"/>
  <c r="W325" i="18"/>
  <c r="W326" i="18"/>
  <c r="W327" i="18"/>
  <c r="W303" i="18"/>
  <c r="V304" i="18"/>
  <c r="V305" i="18"/>
  <c r="V306" i="18"/>
  <c r="V307" i="18"/>
  <c r="V308" i="18"/>
  <c r="V309" i="18"/>
  <c r="V310" i="18"/>
  <c r="V311" i="18"/>
  <c r="V312" i="18"/>
  <c r="V313" i="18"/>
  <c r="V314" i="18"/>
  <c r="V315" i="18"/>
  <c r="V316" i="18"/>
  <c r="V317" i="18"/>
  <c r="V318" i="18"/>
  <c r="V319" i="18"/>
  <c r="V320" i="18"/>
  <c r="V321" i="18"/>
  <c r="V322" i="18"/>
  <c r="V323" i="18"/>
  <c r="V324" i="18"/>
  <c r="V325" i="18"/>
  <c r="V326" i="18"/>
  <c r="V327" i="18"/>
  <c r="V303" i="18"/>
  <c r="U304" i="18"/>
  <c r="U305" i="18"/>
  <c r="U306" i="18"/>
  <c r="U307" i="18"/>
  <c r="U308" i="18"/>
  <c r="U309" i="18"/>
  <c r="U310" i="18"/>
  <c r="U311" i="18"/>
  <c r="U312" i="18"/>
  <c r="U313" i="18"/>
  <c r="U314" i="18"/>
  <c r="U315" i="18"/>
  <c r="U316" i="18"/>
  <c r="U317" i="18"/>
  <c r="U318" i="18"/>
  <c r="U319" i="18"/>
  <c r="U320" i="18"/>
  <c r="U321" i="18"/>
  <c r="U322" i="18"/>
  <c r="U323" i="18"/>
  <c r="U324" i="18"/>
  <c r="U325" i="18"/>
  <c r="U326" i="18"/>
  <c r="U327" i="18"/>
  <c r="U303" i="18"/>
  <c r="T304" i="18"/>
  <c r="T305" i="18"/>
  <c r="T306" i="18"/>
  <c r="T307" i="18"/>
  <c r="T308" i="18"/>
  <c r="T309" i="18"/>
  <c r="T310" i="18"/>
  <c r="T311" i="18"/>
  <c r="T312" i="18"/>
  <c r="T313" i="18"/>
  <c r="T314" i="18"/>
  <c r="T315" i="18"/>
  <c r="T316" i="18"/>
  <c r="T317" i="18"/>
  <c r="T318" i="18"/>
  <c r="T319" i="18"/>
  <c r="T320" i="18"/>
  <c r="T321" i="18"/>
  <c r="T322" i="18"/>
  <c r="T323" i="18"/>
  <c r="T324" i="18"/>
  <c r="T325" i="18"/>
  <c r="T326" i="18"/>
  <c r="T327" i="18"/>
  <c r="T303" i="18"/>
  <c r="S304" i="18"/>
  <c r="S305" i="18"/>
  <c r="S306" i="18"/>
  <c r="S307" i="18"/>
  <c r="S308" i="18"/>
  <c r="S309" i="18"/>
  <c r="S310" i="18"/>
  <c r="S311" i="18"/>
  <c r="S312" i="18"/>
  <c r="S313" i="18"/>
  <c r="S314" i="18"/>
  <c r="S315" i="18"/>
  <c r="S316" i="18"/>
  <c r="S317" i="18"/>
  <c r="S318" i="18"/>
  <c r="S319" i="18"/>
  <c r="S320" i="18"/>
  <c r="S321" i="18"/>
  <c r="S322" i="18"/>
  <c r="S323" i="18"/>
  <c r="S324" i="18"/>
  <c r="S325" i="18"/>
  <c r="S326" i="18"/>
  <c r="S327" i="18"/>
  <c r="S303" i="18"/>
  <c r="R304" i="18"/>
  <c r="R305" i="18"/>
  <c r="R306" i="18"/>
  <c r="R307" i="18"/>
  <c r="R308" i="18"/>
  <c r="R309" i="18"/>
  <c r="R310" i="18"/>
  <c r="R311" i="18"/>
  <c r="R312" i="18"/>
  <c r="R313" i="18"/>
  <c r="R314" i="18"/>
  <c r="R315" i="18"/>
  <c r="R316" i="18"/>
  <c r="R317" i="18"/>
  <c r="R318" i="18"/>
  <c r="R319" i="18"/>
  <c r="R320" i="18"/>
  <c r="R321" i="18"/>
  <c r="R322" i="18"/>
  <c r="R323" i="18"/>
  <c r="R324" i="18"/>
  <c r="R325" i="18"/>
  <c r="R326" i="18"/>
  <c r="R327" i="18"/>
  <c r="R303" i="18"/>
  <c r="N304" i="18"/>
  <c r="N305" i="18"/>
  <c r="N306" i="18"/>
  <c r="N307" i="18"/>
  <c r="N308" i="18"/>
  <c r="N309" i="18"/>
  <c r="N310" i="18"/>
  <c r="N311" i="18"/>
  <c r="N312" i="18"/>
  <c r="N313" i="18"/>
  <c r="N314" i="18"/>
  <c r="N315" i="18"/>
  <c r="N316" i="18"/>
  <c r="N317" i="18"/>
  <c r="N318" i="18"/>
  <c r="N319" i="18"/>
  <c r="N320" i="18"/>
  <c r="N321" i="18"/>
  <c r="N322" i="18"/>
  <c r="N323" i="18"/>
  <c r="N324" i="18"/>
  <c r="N325" i="18"/>
  <c r="N326" i="18"/>
  <c r="N327" i="18"/>
  <c r="N303" i="18"/>
  <c r="M304" i="18"/>
  <c r="M305" i="18"/>
  <c r="M306" i="18"/>
  <c r="M307" i="18"/>
  <c r="M308" i="18"/>
  <c r="M309" i="18"/>
  <c r="M310" i="18"/>
  <c r="M311" i="18"/>
  <c r="M312" i="18"/>
  <c r="M313" i="18"/>
  <c r="M314" i="18"/>
  <c r="M315" i="18"/>
  <c r="M316" i="18"/>
  <c r="M317" i="18"/>
  <c r="M318" i="18"/>
  <c r="M319" i="18"/>
  <c r="M320" i="18"/>
  <c r="M321" i="18"/>
  <c r="M322" i="18"/>
  <c r="M323" i="18"/>
  <c r="M324" i="18"/>
  <c r="M325" i="18"/>
  <c r="M326" i="18"/>
  <c r="M327" i="18"/>
  <c r="M303" i="18"/>
  <c r="L304" i="18"/>
  <c r="L305" i="18"/>
  <c r="L306" i="18"/>
  <c r="L307" i="18"/>
  <c r="L308" i="18"/>
  <c r="L309" i="18"/>
  <c r="L310" i="18"/>
  <c r="L311" i="18"/>
  <c r="L312" i="18"/>
  <c r="L313" i="18"/>
  <c r="L314" i="18"/>
  <c r="L315" i="18"/>
  <c r="L316" i="18"/>
  <c r="L317" i="18"/>
  <c r="L318" i="18"/>
  <c r="L319" i="18"/>
  <c r="L320" i="18"/>
  <c r="L321" i="18"/>
  <c r="L322" i="18"/>
  <c r="L323" i="18"/>
  <c r="L324" i="18"/>
  <c r="L325" i="18"/>
  <c r="L326" i="18"/>
  <c r="L327" i="18"/>
  <c r="L303" i="18"/>
  <c r="K304" i="18"/>
  <c r="K305" i="18"/>
  <c r="K306" i="18"/>
  <c r="K307" i="18"/>
  <c r="K308" i="18"/>
  <c r="K309" i="18"/>
  <c r="K310" i="18"/>
  <c r="K311" i="18"/>
  <c r="K312" i="18"/>
  <c r="K313" i="18"/>
  <c r="K314" i="18"/>
  <c r="K315" i="18"/>
  <c r="K316" i="18"/>
  <c r="K317" i="18"/>
  <c r="K318" i="18"/>
  <c r="K319" i="18"/>
  <c r="K320" i="18"/>
  <c r="K321" i="18"/>
  <c r="K322" i="18"/>
  <c r="K323" i="18"/>
  <c r="K324" i="18"/>
  <c r="K325" i="18"/>
  <c r="K326" i="18"/>
  <c r="K327" i="18"/>
  <c r="K303" i="18"/>
  <c r="J304" i="18"/>
  <c r="J305" i="18"/>
  <c r="J306" i="18"/>
  <c r="J307" i="18"/>
  <c r="J308" i="18"/>
  <c r="J309" i="18"/>
  <c r="J310" i="18"/>
  <c r="J311" i="18"/>
  <c r="J312" i="18"/>
  <c r="J313" i="18"/>
  <c r="J314" i="18"/>
  <c r="J315" i="18"/>
  <c r="J316" i="18"/>
  <c r="J317" i="18"/>
  <c r="J318" i="18"/>
  <c r="J319" i="18"/>
  <c r="J320" i="18"/>
  <c r="J321" i="18"/>
  <c r="J322" i="18"/>
  <c r="J323" i="18"/>
  <c r="J324" i="18"/>
  <c r="J325" i="18"/>
  <c r="J326" i="18"/>
  <c r="J327" i="18"/>
  <c r="J303" i="18"/>
  <c r="I304" i="18"/>
  <c r="I305" i="18"/>
  <c r="I306" i="18"/>
  <c r="I307" i="18"/>
  <c r="I308" i="18"/>
  <c r="I309" i="18"/>
  <c r="I310" i="18"/>
  <c r="I311" i="18"/>
  <c r="I312" i="18"/>
  <c r="I313" i="18"/>
  <c r="I314" i="18"/>
  <c r="I315" i="18"/>
  <c r="I316" i="18"/>
  <c r="I317" i="18"/>
  <c r="I318" i="18"/>
  <c r="I319" i="18"/>
  <c r="I320" i="18"/>
  <c r="I321" i="18"/>
  <c r="I322" i="18"/>
  <c r="I323" i="18"/>
  <c r="I324" i="18"/>
  <c r="I325" i="18"/>
  <c r="I326" i="18"/>
  <c r="I327" i="18"/>
  <c r="I303" i="18"/>
  <c r="H304" i="18"/>
  <c r="H305" i="18"/>
  <c r="H306" i="18"/>
  <c r="H307" i="18"/>
  <c r="H308" i="18"/>
  <c r="H309" i="18"/>
  <c r="H310" i="18"/>
  <c r="H311" i="18"/>
  <c r="H312" i="18"/>
  <c r="H313" i="18"/>
  <c r="H314" i="18"/>
  <c r="H315" i="18"/>
  <c r="H316" i="18"/>
  <c r="H317" i="18"/>
  <c r="H318" i="18"/>
  <c r="H319" i="18"/>
  <c r="H320" i="18"/>
  <c r="H321" i="18"/>
  <c r="H322" i="18"/>
  <c r="H323" i="18"/>
  <c r="H324" i="18"/>
  <c r="H325" i="18"/>
  <c r="H326" i="18"/>
  <c r="H327" i="18"/>
  <c r="H303" i="18"/>
  <c r="G304" i="18"/>
  <c r="G305" i="18"/>
  <c r="G306" i="18"/>
  <c r="G307" i="18"/>
  <c r="G308" i="18"/>
  <c r="G309" i="18"/>
  <c r="G310" i="18"/>
  <c r="G311" i="18"/>
  <c r="G312" i="18"/>
  <c r="G313" i="18"/>
  <c r="G314" i="18"/>
  <c r="G315" i="18"/>
  <c r="G316" i="18"/>
  <c r="G317" i="18"/>
  <c r="G318" i="18"/>
  <c r="G319" i="18"/>
  <c r="G320" i="18"/>
  <c r="G321" i="18"/>
  <c r="G322" i="18"/>
  <c r="G323" i="18"/>
  <c r="G324" i="18"/>
  <c r="G325" i="18"/>
  <c r="G326" i="18"/>
  <c r="G327" i="18"/>
  <c r="W272" i="18"/>
  <c r="W273" i="18"/>
  <c r="W274" i="18"/>
  <c r="W275" i="18"/>
  <c r="W276" i="18"/>
  <c r="W277" i="18"/>
  <c r="W278" i="18"/>
  <c r="W279" i="18"/>
  <c r="W280" i="18"/>
  <c r="W281" i="18"/>
  <c r="W282" i="18"/>
  <c r="W283" i="18"/>
  <c r="W284" i="18"/>
  <c r="W285" i="18"/>
  <c r="W286" i="18"/>
  <c r="W287" i="18"/>
  <c r="W288" i="18"/>
  <c r="W271" i="18"/>
  <c r="V272" i="18"/>
  <c r="V273" i="18"/>
  <c r="V274" i="18"/>
  <c r="V275" i="18"/>
  <c r="V276" i="18"/>
  <c r="V277" i="18"/>
  <c r="V278" i="18"/>
  <c r="V279" i="18"/>
  <c r="V280" i="18"/>
  <c r="V281" i="18"/>
  <c r="V282" i="18"/>
  <c r="V283" i="18"/>
  <c r="V284" i="18"/>
  <c r="V285" i="18"/>
  <c r="V286" i="18"/>
  <c r="V287" i="18"/>
  <c r="V288" i="18"/>
  <c r="V271" i="18"/>
  <c r="U272" i="18"/>
  <c r="U273" i="18"/>
  <c r="U274" i="18"/>
  <c r="U275" i="18"/>
  <c r="U276" i="18"/>
  <c r="U277" i="18"/>
  <c r="U278" i="18"/>
  <c r="U279" i="18"/>
  <c r="U280" i="18"/>
  <c r="U281" i="18"/>
  <c r="U282" i="18"/>
  <c r="U283" i="18"/>
  <c r="U284" i="18"/>
  <c r="U285" i="18"/>
  <c r="U286" i="18"/>
  <c r="U287" i="18"/>
  <c r="U288" i="18"/>
  <c r="U271" i="18"/>
  <c r="T272" i="18"/>
  <c r="T273" i="18"/>
  <c r="T274" i="18"/>
  <c r="T275" i="18"/>
  <c r="T276" i="18"/>
  <c r="T277" i="18"/>
  <c r="T278" i="18"/>
  <c r="T279" i="18"/>
  <c r="T280" i="18"/>
  <c r="T281" i="18"/>
  <c r="T282" i="18"/>
  <c r="T283" i="18"/>
  <c r="T284" i="18"/>
  <c r="T285" i="18"/>
  <c r="T286" i="18"/>
  <c r="T287" i="18"/>
  <c r="T288" i="18"/>
  <c r="T271" i="18"/>
  <c r="S272" i="18"/>
  <c r="S273" i="18"/>
  <c r="S274" i="18"/>
  <c r="S275" i="18"/>
  <c r="S276" i="18"/>
  <c r="S277" i="18"/>
  <c r="S278" i="18"/>
  <c r="S279" i="18"/>
  <c r="S280" i="18"/>
  <c r="S281" i="18"/>
  <c r="S282" i="18"/>
  <c r="S283" i="18"/>
  <c r="S284" i="18"/>
  <c r="S285" i="18"/>
  <c r="S286" i="18"/>
  <c r="S287" i="18"/>
  <c r="S288" i="18"/>
  <c r="S271" i="18"/>
  <c r="R272" i="18"/>
  <c r="R273" i="18"/>
  <c r="R274" i="18"/>
  <c r="R275" i="18"/>
  <c r="R276" i="18"/>
  <c r="R277" i="18"/>
  <c r="R278" i="18"/>
  <c r="R279" i="18"/>
  <c r="R280" i="18"/>
  <c r="R281" i="18"/>
  <c r="R282" i="18"/>
  <c r="R283" i="18"/>
  <c r="R284" i="18"/>
  <c r="R285" i="18"/>
  <c r="R286" i="18"/>
  <c r="R287" i="18"/>
  <c r="R288" i="18"/>
  <c r="R271" i="18"/>
  <c r="N272" i="18"/>
  <c r="N273" i="18"/>
  <c r="N274" i="18"/>
  <c r="N275" i="18"/>
  <c r="N276" i="18"/>
  <c r="N277" i="18"/>
  <c r="N278" i="18"/>
  <c r="N279" i="18"/>
  <c r="N280" i="18"/>
  <c r="N281" i="18"/>
  <c r="N282" i="18"/>
  <c r="N283" i="18"/>
  <c r="N284" i="18"/>
  <c r="N285" i="18"/>
  <c r="N286" i="18"/>
  <c r="N287" i="18"/>
  <c r="N288" i="18"/>
  <c r="N271" i="18"/>
  <c r="M272" i="18"/>
  <c r="M273" i="18"/>
  <c r="M274" i="18"/>
  <c r="M275" i="18"/>
  <c r="M276" i="18"/>
  <c r="M277" i="18"/>
  <c r="M278" i="18"/>
  <c r="M279" i="18"/>
  <c r="M280" i="18"/>
  <c r="M281" i="18"/>
  <c r="M282" i="18"/>
  <c r="M283" i="18"/>
  <c r="M284" i="18"/>
  <c r="M285" i="18"/>
  <c r="M286" i="18"/>
  <c r="M287" i="18"/>
  <c r="M288" i="18"/>
  <c r="M271" i="18"/>
  <c r="L272" i="18"/>
  <c r="L273" i="18"/>
  <c r="L274" i="18"/>
  <c r="L275" i="18"/>
  <c r="L276" i="18"/>
  <c r="L277" i="18"/>
  <c r="L278" i="18"/>
  <c r="L279" i="18"/>
  <c r="L280" i="18"/>
  <c r="L281" i="18"/>
  <c r="L282" i="18"/>
  <c r="L283" i="18"/>
  <c r="L284" i="18"/>
  <c r="L285" i="18"/>
  <c r="L286" i="18"/>
  <c r="L287" i="18"/>
  <c r="L288" i="18"/>
  <c r="L271" i="18"/>
  <c r="K272" i="18"/>
  <c r="K273" i="18"/>
  <c r="K274" i="18"/>
  <c r="K275" i="18"/>
  <c r="K276" i="18"/>
  <c r="K277" i="18"/>
  <c r="K278" i="18"/>
  <c r="K279" i="18"/>
  <c r="K280" i="18"/>
  <c r="K281" i="18"/>
  <c r="K282" i="18"/>
  <c r="K283" i="18"/>
  <c r="K284" i="18"/>
  <c r="K285" i="18"/>
  <c r="K286" i="18"/>
  <c r="K287" i="18"/>
  <c r="K288" i="18"/>
  <c r="K271" i="18"/>
  <c r="J272" i="18"/>
  <c r="J273" i="18"/>
  <c r="J274" i="18"/>
  <c r="J275" i="18"/>
  <c r="J276" i="18"/>
  <c r="J277" i="18"/>
  <c r="J278" i="18"/>
  <c r="J279" i="18"/>
  <c r="J280" i="18"/>
  <c r="J281" i="18"/>
  <c r="J282" i="18"/>
  <c r="J283" i="18"/>
  <c r="J284" i="18"/>
  <c r="J285" i="18"/>
  <c r="J286" i="18"/>
  <c r="J287" i="18"/>
  <c r="J288" i="18"/>
  <c r="J271" i="18"/>
  <c r="I272" i="18"/>
  <c r="I273" i="18"/>
  <c r="I274" i="18"/>
  <c r="I275" i="18"/>
  <c r="I276" i="18"/>
  <c r="I277" i="18"/>
  <c r="I278" i="18"/>
  <c r="I279" i="18"/>
  <c r="I280" i="18"/>
  <c r="I281" i="18"/>
  <c r="I282" i="18"/>
  <c r="I283" i="18"/>
  <c r="I284" i="18"/>
  <c r="I285" i="18"/>
  <c r="I286" i="18"/>
  <c r="I287" i="18"/>
  <c r="I288" i="18"/>
  <c r="I271" i="18"/>
  <c r="H272" i="18"/>
  <c r="H273" i="18"/>
  <c r="H274" i="18"/>
  <c r="H275" i="18"/>
  <c r="H276" i="18"/>
  <c r="H277" i="18"/>
  <c r="H278" i="18"/>
  <c r="H279" i="18"/>
  <c r="H280" i="18"/>
  <c r="H281" i="18"/>
  <c r="H282" i="18"/>
  <c r="H283" i="18"/>
  <c r="H284" i="18"/>
  <c r="H285" i="18"/>
  <c r="H286" i="18"/>
  <c r="H287" i="18"/>
  <c r="H288" i="18"/>
  <c r="H271" i="18"/>
  <c r="G272" i="18"/>
  <c r="G273" i="18"/>
  <c r="G274" i="18"/>
  <c r="G275" i="18"/>
  <c r="G276" i="18"/>
  <c r="G277" i="18"/>
  <c r="G278" i="18"/>
  <c r="G279" i="18"/>
  <c r="G280" i="18"/>
  <c r="G281" i="18"/>
  <c r="G282" i="18"/>
  <c r="G283" i="18"/>
  <c r="G284" i="18"/>
  <c r="G285" i="18"/>
  <c r="G286" i="18"/>
  <c r="G287" i="18"/>
  <c r="G288" i="18"/>
  <c r="W252" i="18"/>
  <c r="W253" i="18"/>
  <c r="W254" i="18"/>
  <c r="W255" i="18"/>
  <c r="W256" i="18"/>
  <c r="W251" i="18"/>
  <c r="V252" i="18"/>
  <c r="V253" i="18"/>
  <c r="V254" i="18"/>
  <c r="V255" i="18"/>
  <c r="V256" i="18"/>
  <c r="V251" i="18"/>
  <c r="U252" i="18"/>
  <c r="U253" i="18"/>
  <c r="U254" i="18"/>
  <c r="U255" i="18"/>
  <c r="U256" i="18"/>
  <c r="U251" i="18"/>
  <c r="T252" i="18"/>
  <c r="T253" i="18"/>
  <c r="T254" i="18"/>
  <c r="T255" i="18"/>
  <c r="T256" i="18"/>
  <c r="T251" i="18"/>
  <c r="S252" i="18"/>
  <c r="S253" i="18"/>
  <c r="S254" i="18"/>
  <c r="S255" i="18"/>
  <c r="S256" i="18"/>
  <c r="S251" i="18"/>
  <c r="R252" i="18"/>
  <c r="R253" i="18"/>
  <c r="R254" i="18"/>
  <c r="R255" i="18"/>
  <c r="R256" i="18"/>
  <c r="R251" i="18"/>
  <c r="N252" i="18"/>
  <c r="N253" i="18"/>
  <c r="N254" i="18"/>
  <c r="N255" i="18"/>
  <c r="N256" i="18"/>
  <c r="N251" i="18"/>
  <c r="M252" i="18"/>
  <c r="M253" i="18"/>
  <c r="M254" i="18"/>
  <c r="M255" i="18"/>
  <c r="M256" i="18"/>
  <c r="M251" i="18"/>
  <c r="L252" i="18"/>
  <c r="L253" i="18"/>
  <c r="L254" i="18"/>
  <c r="L255" i="18"/>
  <c r="L256" i="18"/>
  <c r="L251" i="18"/>
  <c r="K252" i="18"/>
  <c r="K253" i="18"/>
  <c r="K254" i="18"/>
  <c r="K255" i="18"/>
  <c r="K256" i="18"/>
  <c r="K251" i="18"/>
  <c r="J252" i="18"/>
  <c r="J253" i="18"/>
  <c r="J254" i="18"/>
  <c r="J255" i="18"/>
  <c r="J256" i="18"/>
  <c r="J251" i="18"/>
  <c r="I252" i="18"/>
  <c r="I253" i="18"/>
  <c r="I254" i="18"/>
  <c r="I255" i="18"/>
  <c r="I256" i="18"/>
  <c r="I251" i="18"/>
  <c r="H252" i="18"/>
  <c r="H253" i="18"/>
  <c r="H254" i="18"/>
  <c r="H255" i="18"/>
  <c r="H256" i="18"/>
  <c r="H251" i="18"/>
  <c r="G252" i="18"/>
  <c r="G253" i="18"/>
  <c r="G254" i="18"/>
  <c r="G255" i="18"/>
  <c r="G256" i="18"/>
  <c r="G251" i="18"/>
  <c r="W220" i="18"/>
  <c r="W221" i="18"/>
  <c r="W222" i="18"/>
  <c r="W223" i="18"/>
  <c r="W224" i="18"/>
  <c r="W225" i="18"/>
  <c r="W226" i="18"/>
  <c r="W227" i="18"/>
  <c r="W228" i="18"/>
  <c r="W229" i="18"/>
  <c r="W230" i="18"/>
  <c r="W231" i="18"/>
  <c r="W232" i="18"/>
  <c r="W233" i="18"/>
  <c r="W234" i="18"/>
  <c r="W235" i="18"/>
  <c r="W236" i="18"/>
  <c r="W219" i="18"/>
  <c r="V220" i="18"/>
  <c r="V221" i="18"/>
  <c r="V222" i="18"/>
  <c r="V223" i="18"/>
  <c r="V224" i="18"/>
  <c r="V225" i="18"/>
  <c r="V226" i="18"/>
  <c r="V227" i="18"/>
  <c r="V228" i="18"/>
  <c r="V229" i="18"/>
  <c r="V230" i="18"/>
  <c r="V231" i="18"/>
  <c r="V232" i="18"/>
  <c r="V233" i="18"/>
  <c r="V234" i="18"/>
  <c r="V235" i="18"/>
  <c r="V236" i="18"/>
  <c r="V219" i="18"/>
  <c r="U220" i="18"/>
  <c r="U221" i="18"/>
  <c r="U222" i="18"/>
  <c r="U223" i="18"/>
  <c r="U224" i="18"/>
  <c r="U225" i="18"/>
  <c r="U226" i="18"/>
  <c r="U227" i="18"/>
  <c r="U228" i="18"/>
  <c r="U229" i="18"/>
  <c r="U230" i="18"/>
  <c r="U231" i="18"/>
  <c r="U232" i="18"/>
  <c r="U233" i="18"/>
  <c r="U234" i="18"/>
  <c r="U235" i="18"/>
  <c r="U236" i="18"/>
  <c r="U219" i="18"/>
  <c r="T220" i="18"/>
  <c r="T221" i="18"/>
  <c r="T222" i="18"/>
  <c r="T223" i="18"/>
  <c r="T224" i="18"/>
  <c r="T225" i="18"/>
  <c r="T226" i="18"/>
  <c r="T227" i="18"/>
  <c r="T228" i="18"/>
  <c r="T229" i="18"/>
  <c r="T230" i="18"/>
  <c r="T231" i="18"/>
  <c r="T232" i="18"/>
  <c r="T233" i="18"/>
  <c r="T234" i="18"/>
  <c r="T235" i="18"/>
  <c r="T236" i="18"/>
  <c r="T219" i="18"/>
  <c r="S220" i="18"/>
  <c r="S221" i="18"/>
  <c r="S222" i="18"/>
  <c r="S223" i="18"/>
  <c r="S224" i="18"/>
  <c r="S225" i="18"/>
  <c r="S226" i="18"/>
  <c r="S227" i="18"/>
  <c r="S228" i="18"/>
  <c r="S229" i="18"/>
  <c r="S230" i="18"/>
  <c r="S231" i="18"/>
  <c r="S232" i="18"/>
  <c r="S233" i="18"/>
  <c r="S234" i="18"/>
  <c r="S235" i="18"/>
  <c r="S236" i="18"/>
  <c r="S219" i="18"/>
  <c r="R220" i="18"/>
  <c r="R221" i="18"/>
  <c r="R222" i="18"/>
  <c r="R223" i="18"/>
  <c r="R224" i="18"/>
  <c r="R225" i="18"/>
  <c r="R226" i="18"/>
  <c r="R227" i="18"/>
  <c r="R228" i="18"/>
  <c r="R229" i="18"/>
  <c r="R230" i="18"/>
  <c r="R231" i="18"/>
  <c r="R232" i="18"/>
  <c r="R233" i="18"/>
  <c r="R234" i="18"/>
  <c r="R235" i="18"/>
  <c r="R236" i="18"/>
  <c r="R219" i="18"/>
  <c r="N220" i="18"/>
  <c r="N221" i="18"/>
  <c r="N222" i="18"/>
  <c r="N223" i="18"/>
  <c r="N224" i="18"/>
  <c r="N225" i="18"/>
  <c r="N226" i="18"/>
  <c r="N227" i="18"/>
  <c r="N228" i="18"/>
  <c r="N229" i="18"/>
  <c r="N230" i="18"/>
  <c r="N231" i="18"/>
  <c r="N232" i="18"/>
  <c r="N233" i="18"/>
  <c r="N234" i="18"/>
  <c r="N235" i="18"/>
  <c r="N236" i="18"/>
  <c r="N219" i="18"/>
  <c r="M220" i="18"/>
  <c r="M221" i="18"/>
  <c r="M222" i="18"/>
  <c r="M223" i="18"/>
  <c r="M224" i="18"/>
  <c r="M225" i="18"/>
  <c r="M226" i="18"/>
  <c r="M227" i="18"/>
  <c r="M228" i="18"/>
  <c r="M229" i="18"/>
  <c r="M230" i="18"/>
  <c r="M231" i="18"/>
  <c r="M232" i="18"/>
  <c r="M233" i="18"/>
  <c r="M234" i="18"/>
  <c r="M235" i="18"/>
  <c r="M236" i="18"/>
  <c r="M219" i="18"/>
  <c r="L220" i="18"/>
  <c r="L221" i="18"/>
  <c r="L222" i="18"/>
  <c r="L223" i="18"/>
  <c r="L224" i="18"/>
  <c r="L225" i="18"/>
  <c r="L226" i="18"/>
  <c r="L227" i="18"/>
  <c r="L228" i="18"/>
  <c r="L229" i="18"/>
  <c r="L230" i="18"/>
  <c r="L231" i="18"/>
  <c r="L232" i="18"/>
  <c r="L233" i="18"/>
  <c r="L234" i="18"/>
  <c r="L235" i="18"/>
  <c r="L236" i="18"/>
  <c r="L219" i="18"/>
  <c r="K220" i="18"/>
  <c r="K221" i="18"/>
  <c r="K222" i="18"/>
  <c r="K223" i="18"/>
  <c r="K224" i="18"/>
  <c r="K225" i="18"/>
  <c r="K226" i="18"/>
  <c r="K227" i="18"/>
  <c r="K228" i="18"/>
  <c r="K229" i="18"/>
  <c r="K230" i="18"/>
  <c r="K231" i="18"/>
  <c r="K232" i="18"/>
  <c r="K233" i="18"/>
  <c r="K234" i="18"/>
  <c r="K235" i="18"/>
  <c r="K236" i="18"/>
  <c r="K219" i="18"/>
  <c r="J220" i="18"/>
  <c r="J221" i="18"/>
  <c r="J222" i="18"/>
  <c r="J223" i="18"/>
  <c r="J224" i="18"/>
  <c r="J225" i="18"/>
  <c r="J226" i="18"/>
  <c r="J227" i="18"/>
  <c r="J228" i="18"/>
  <c r="J229" i="18"/>
  <c r="J230" i="18"/>
  <c r="J231" i="18"/>
  <c r="J232" i="18"/>
  <c r="J233" i="18"/>
  <c r="J234" i="18"/>
  <c r="J235" i="18"/>
  <c r="J236" i="18"/>
  <c r="J219" i="18"/>
  <c r="I220" i="18"/>
  <c r="I221" i="18"/>
  <c r="I222" i="18"/>
  <c r="I223" i="18"/>
  <c r="I224" i="18"/>
  <c r="I225" i="18"/>
  <c r="I226" i="18"/>
  <c r="I227" i="18"/>
  <c r="I228" i="18"/>
  <c r="I229" i="18"/>
  <c r="I230" i="18"/>
  <c r="I231" i="18"/>
  <c r="I232" i="18"/>
  <c r="I233" i="18"/>
  <c r="I234" i="18"/>
  <c r="I235" i="18"/>
  <c r="I236" i="18"/>
  <c r="I219" i="18"/>
  <c r="H220" i="18"/>
  <c r="H221" i="18"/>
  <c r="H222" i="18"/>
  <c r="H223" i="18"/>
  <c r="H224" i="18"/>
  <c r="H225" i="18"/>
  <c r="H226" i="18"/>
  <c r="H227" i="18"/>
  <c r="H228" i="18"/>
  <c r="H229" i="18"/>
  <c r="H230" i="18"/>
  <c r="H231" i="18"/>
  <c r="H232" i="18"/>
  <c r="H233" i="18"/>
  <c r="H234" i="18"/>
  <c r="H235" i="18"/>
  <c r="H236" i="18"/>
  <c r="H219" i="18"/>
  <c r="G220" i="18"/>
  <c r="G221" i="18"/>
  <c r="G222" i="18"/>
  <c r="G223" i="18"/>
  <c r="G224" i="18"/>
  <c r="G225" i="18"/>
  <c r="G226" i="18"/>
  <c r="G227" i="18"/>
  <c r="G228" i="18"/>
  <c r="G229" i="18"/>
  <c r="G230" i="18"/>
  <c r="G231" i="18"/>
  <c r="G232" i="18"/>
  <c r="G233" i="18"/>
  <c r="G234" i="18"/>
  <c r="G235" i="18"/>
  <c r="G236" i="18"/>
  <c r="W189" i="18"/>
  <c r="W190" i="18"/>
  <c r="W191" i="18"/>
  <c r="W192" i="18"/>
  <c r="W193" i="18"/>
  <c r="W194" i="18"/>
  <c r="W195" i="18"/>
  <c r="W196" i="18"/>
  <c r="W197" i="18"/>
  <c r="W198" i="18"/>
  <c r="W199" i="18"/>
  <c r="W200" i="18"/>
  <c r="W201" i="18"/>
  <c r="W202" i="18"/>
  <c r="W203" i="18"/>
  <c r="W204" i="18"/>
  <c r="W188" i="18"/>
  <c r="V189" i="18"/>
  <c r="V190" i="18"/>
  <c r="V191" i="18"/>
  <c r="V192" i="18"/>
  <c r="V193" i="18"/>
  <c r="V194" i="18"/>
  <c r="V195" i="18"/>
  <c r="V196" i="18"/>
  <c r="V197" i="18"/>
  <c r="V198" i="18"/>
  <c r="V199" i="18"/>
  <c r="V200" i="18"/>
  <c r="V201" i="18"/>
  <c r="V202" i="18"/>
  <c r="V203" i="18"/>
  <c r="V204" i="18"/>
  <c r="V188" i="18"/>
  <c r="U189" i="18"/>
  <c r="U190" i="18"/>
  <c r="U191" i="18"/>
  <c r="U192" i="18"/>
  <c r="U193" i="18"/>
  <c r="U194" i="18"/>
  <c r="U195" i="18"/>
  <c r="U196" i="18"/>
  <c r="U197" i="18"/>
  <c r="U198" i="18"/>
  <c r="U199" i="18"/>
  <c r="U200" i="18"/>
  <c r="U201" i="18"/>
  <c r="U202" i="18"/>
  <c r="U203" i="18"/>
  <c r="U204" i="18"/>
  <c r="U188" i="18"/>
  <c r="T189" i="18"/>
  <c r="T190" i="18"/>
  <c r="T191" i="18"/>
  <c r="T192" i="18"/>
  <c r="T193" i="18"/>
  <c r="T194" i="18"/>
  <c r="T195" i="18"/>
  <c r="T196" i="18"/>
  <c r="T197" i="18"/>
  <c r="T198" i="18"/>
  <c r="T199" i="18"/>
  <c r="T200" i="18"/>
  <c r="T201" i="18"/>
  <c r="T202" i="18"/>
  <c r="T203" i="18"/>
  <c r="T204" i="18"/>
  <c r="T188" i="18"/>
  <c r="S189" i="18"/>
  <c r="S190" i="18"/>
  <c r="S191" i="18"/>
  <c r="S192" i="18"/>
  <c r="S193" i="18"/>
  <c r="S194" i="18"/>
  <c r="S195" i="18"/>
  <c r="S196" i="18"/>
  <c r="S197" i="18"/>
  <c r="S198" i="18"/>
  <c r="S199" i="18"/>
  <c r="S200" i="18"/>
  <c r="S201" i="18"/>
  <c r="S202" i="18"/>
  <c r="S203" i="18"/>
  <c r="S204" i="18"/>
  <c r="S188" i="18"/>
  <c r="R189" i="18"/>
  <c r="R190" i="18"/>
  <c r="R191" i="18"/>
  <c r="R192" i="18"/>
  <c r="R193" i="18"/>
  <c r="R194" i="18"/>
  <c r="R195" i="18"/>
  <c r="R196" i="18"/>
  <c r="R197" i="18"/>
  <c r="R198" i="18"/>
  <c r="R199" i="18"/>
  <c r="R200" i="18"/>
  <c r="R201" i="18"/>
  <c r="R202" i="18"/>
  <c r="R203" i="18"/>
  <c r="R204" i="18"/>
  <c r="R188" i="18"/>
  <c r="N189" i="18"/>
  <c r="N190" i="18"/>
  <c r="N191" i="18"/>
  <c r="N192" i="18"/>
  <c r="N193" i="18"/>
  <c r="N194" i="18"/>
  <c r="N195" i="18"/>
  <c r="N196" i="18"/>
  <c r="N197" i="18"/>
  <c r="N198" i="18"/>
  <c r="N199" i="18"/>
  <c r="N200" i="18"/>
  <c r="N201" i="18"/>
  <c r="N202" i="18"/>
  <c r="N203" i="18"/>
  <c r="N204" i="18"/>
  <c r="N188" i="18"/>
  <c r="M189" i="18"/>
  <c r="M190" i="18"/>
  <c r="M191" i="18"/>
  <c r="M192" i="18"/>
  <c r="M193" i="18"/>
  <c r="M194" i="18"/>
  <c r="M195" i="18"/>
  <c r="M196" i="18"/>
  <c r="M197" i="18"/>
  <c r="M198" i="18"/>
  <c r="M199" i="18"/>
  <c r="M200" i="18"/>
  <c r="M201" i="18"/>
  <c r="M202" i="18"/>
  <c r="M203" i="18"/>
  <c r="M204" i="18"/>
  <c r="M188" i="18"/>
  <c r="L189" i="18"/>
  <c r="L190" i="18"/>
  <c r="L191" i="18"/>
  <c r="L192" i="18"/>
  <c r="L193" i="18"/>
  <c r="L194" i="18"/>
  <c r="L195" i="18"/>
  <c r="L196" i="18"/>
  <c r="L197" i="18"/>
  <c r="L198" i="18"/>
  <c r="L199" i="18"/>
  <c r="L200" i="18"/>
  <c r="L201" i="18"/>
  <c r="L202" i="18"/>
  <c r="L203" i="18"/>
  <c r="L204" i="18"/>
  <c r="L188" i="18"/>
  <c r="K189" i="18"/>
  <c r="K190" i="18"/>
  <c r="K191" i="18"/>
  <c r="K192" i="18"/>
  <c r="K193" i="18"/>
  <c r="K194" i="18"/>
  <c r="K195" i="18"/>
  <c r="K196" i="18"/>
  <c r="K197" i="18"/>
  <c r="K198" i="18"/>
  <c r="K199" i="18"/>
  <c r="K200" i="18"/>
  <c r="K201" i="18"/>
  <c r="K202" i="18"/>
  <c r="K203" i="18"/>
  <c r="K204" i="18"/>
  <c r="K188" i="18"/>
  <c r="J189" i="18"/>
  <c r="J190" i="18"/>
  <c r="J191" i="18"/>
  <c r="J192" i="18"/>
  <c r="J193" i="18"/>
  <c r="J194" i="18"/>
  <c r="J195" i="18"/>
  <c r="J196" i="18"/>
  <c r="J197" i="18"/>
  <c r="J198" i="18"/>
  <c r="J199" i="18"/>
  <c r="J200" i="18"/>
  <c r="J201" i="18"/>
  <c r="J202" i="18"/>
  <c r="J203" i="18"/>
  <c r="J204" i="18"/>
  <c r="J188" i="18"/>
  <c r="I189" i="18"/>
  <c r="I190" i="18"/>
  <c r="I191" i="18"/>
  <c r="I192" i="18"/>
  <c r="I193" i="18"/>
  <c r="I194" i="18"/>
  <c r="I195" i="18"/>
  <c r="I196" i="18"/>
  <c r="I197" i="18"/>
  <c r="I198" i="18"/>
  <c r="I199" i="18"/>
  <c r="I200" i="18"/>
  <c r="I201" i="18"/>
  <c r="I202" i="18"/>
  <c r="I203" i="18"/>
  <c r="I204" i="18"/>
  <c r="I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W157" i="18"/>
  <c r="W158" i="18"/>
  <c r="W159" i="18"/>
  <c r="W160" i="18"/>
  <c r="W161" i="18"/>
  <c r="W162" i="18"/>
  <c r="W163" i="18"/>
  <c r="W164" i="18"/>
  <c r="W165" i="18"/>
  <c r="W166" i="18"/>
  <c r="W167" i="18"/>
  <c r="W168" i="18"/>
  <c r="W169" i="18"/>
  <c r="W170" i="18"/>
  <c r="W171" i="18"/>
  <c r="W172" i="18"/>
  <c r="W173" i="18"/>
  <c r="W156" i="18"/>
  <c r="V157" i="18"/>
  <c r="V158" i="18"/>
  <c r="V159" i="18"/>
  <c r="V160" i="18"/>
  <c r="V161" i="18"/>
  <c r="V162" i="18"/>
  <c r="V163" i="18"/>
  <c r="V164" i="18"/>
  <c r="V165" i="18"/>
  <c r="V166" i="18"/>
  <c r="V167" i="18"/>
  <c r="V168" i="18"/>
  <c r="V169" i="18"/>
  <c r="V170" i="18"/>
  <c r="V171" i="18"/>
  <c r="V172" i="18"/>
  <c r="V173" i="18"/>
  <c r="V156" i="18"/>
  <c r="U157" i="18"/>
  <c r="U158" i="18"/>
  <c r="U159" i="18"/>
  <c r="U160" i="18"/>
  <c r="U161" i="18"/>
  <c r="U162" i="18"/>
  <c r="U163" i="18"/>
  <c r="U164" i="18"/>
  <c r="U165" i="18"/>
  <c r="U166" i="18"/>
  <c r="U167" i="18"/>
  <c r="U168" i="18"/>
  <c r="U169" i="18"/>
  <c r="U170" i="18"/>
  <c r="U171" i="18"/>
  <c r="U172" i="18"/>
  <c r="U173" i="18"/>
  <c r="U156" i="18"/>
  <c r="T157" i="18"/>
  <c r="T158" i="18"/>
  <c r="T159" i="18"/>
  <c r="T160" i="18"/>
  <c r="T161" i="18"/>
  <c r="T162" i="18"/>
  <c r="T163" i="18"/>
  <c r="T164" i="18"/>
  <c r="T165" i="18"/>
  <c r="T166" i="18"/>
  <c r="T167" i="18"/>
  <c r="T168" i="18"/>
  <c r="T169" i="18"/>
  <c r="T170" i="18"/>
  <c r="T171" i="18"/>
  <c r="T172" i="18"/>
  <c r="T173" i="18"/>
  <c r="T156" i="18"/>
  <c r="S157" i="18"/>
  <c r="S158" i="18"/>
  <c r="S159" i="18"/>
  <c r="S160" i="18"/>
  <c r="S161" i="18"/>
  <c r="S162" i="18"/>
  <c r="S163" i="18"/>
  <c r="S164" i="18"/>
  <c r="S165" i="18"/>
  <c r="S166" i="18"/>
  <c r="S167" i="18"/>
  <c r="S168" i="18"/>
  <c r="S169" i="18"/>
  <c r="S170" i="18"/>
  <c r="S171" i="18"/>
  <c r="S172" i="18"/>
  <c r="S173" i="18"/>
  <c r="S156" i="18"/>
  <c r="R157" i="18"/>
  <c r="R158" i="18"/>
  <c r="R159" i="18"/>
  <c r="R160" i="18"/>
  <c r="R161" i="18"/>
  <c r="R162" i="18"/>
  <c r="R163" i="18"/>
  <c r="R164" i="18"/>
  <c r="R165" i="18"/>
  <c r="R166" i="18"/>
  <c r="R167" i="18"/>
  <c r="R168" i="18"/>
  <c r="R169" i="18"/>
  <c r="R170" i="18"/>
  <c r="R171" i="18"/>
  <c r="R172" i="18"/>
  <c r="R173" i="18"/>
  <c r="R156" i="18"/>
  <c r="N157" i="18"/>
  <c r="N158" i="18"/>
  <c r="N159" i="18"/>
  <c r="N160" i="18"/>
  <c r="N161" i="18"/>
  <c r="N162" i="18"/>
  <c r="N163" i="18"/>
  <c r="N164" i="18"/>
  <c r="N165" i="18"/>
  <c r="N166" i="18"/>
  <c r="N167" i="18"/>
  <c r="N168" i="18"/>
  <c r="N169" i="18"/>
  <c r="N170" i="18"/>
  <c r="N171" i="18"/>
  <c r="N172" i="18"/>
  <c r="N173" i="18"/>
  <c r="N156" i="18"/>
  <c r="M157" i="18"/>
  <c r="M158" i="18"/>
  <c r="M159" i="18"/>
  <c r="M160" i="18"/>
  <c r="M161" i="18"/>
  <c r="M162" i="18"/>
  <c r="M163" i="18"/>
  <c r="M164" i="18"/>
  <c r="M165" i="18"/>
  <c r="M166" i="18"/>
  <c r="M167" i="18"/>
  <c r="M168" i="18"/>
  <c r="M169" i="18"/>
  <c r="M170" i="18"/>
  <c r="M171" i="18"/>
  <c r="M172" i="18"/>
  <c r="M173" i="18"/>
  <c r="M156" i="18"/>
  <c r="L157" i="18"/>
  <c r="L158" i="18"/>
  <c r="L159" i="18"/>
  <c r="L160" i="18"/>
  <c r="L161" i="18"/>
  <c r="L162" i="18"/>
  <c r="L163" i="18"/>
  <c r="L164" i="18"/>
  <c r="L165" i="18"/>
  <c r="L166" i="18"/>
  <c r="L167" i="18"/>
  <c r="L168" i="18"/>
  <c r="L169" i="18"/>
  <c r="L170" i="18"/>
  <c r="L171" i="18"/>
  <c r="L172" i="18"/>
  <c r="L173" i="18"/>
  <c r="L156" i="18"/>
  <c r="K157" i="18"/>
  <c r="K158" i="18"/>
  <c r="K159" i="18"/>
  <c r="K160" i="18"/>
  <c r="K161" i="18"/>
  <c r="K162" i="18"/>
  <c r="K163" i="18"/>
  <c r="K164" i="18"/>
  <c r="K165" i="18"/>
  <c r="K166" i="18"/>
  <c r="K167" i="18"/>
  <c r="K168" i="18"/>
  <c r="K169" i="18"/>
  <c r="K170" i="18"/>
  <c r="K171" i="18"/>
  <c r="K172" i="18"/>
  <c r="K173" i="18"/>
  <c r="K156" i="18"/>
  <c r="J157" i="18"/>
  <c r="J158" i="18"/>
  <c r="J159" i="18"/>
  <c r="J160" i="18"/>
  <c r="J161" i="18"/>
  <c r="J162" i="18"/>
  <c r="J163" i="18"/>
  <c r="J164" i="18"/>
  <c r="J165" i="18"/>
  <c r="J166" i="18"/>
  <c r="J167" i="18"/>
  <c r="J168" i="18"/>
  <c r="J169" i="18"/>
  <c r="J170" i="18"/>
  <c r="J171" i="18"/>
  <c r="J172" i="18"/>
  <c r="J173" i="18"/>
  <c r="J156" i="18"/>
  <c r="I157" i="18"/>
  <c r="I158" i="18"/>
  <c r="I159" i="18"/>
  <c r="I160" i="18"/>
  <c r="I161" i="18"/>
  <c r="I162" i="18"/>
  <c r="I163" i="18"/>
  <c r="I164" i="18"/>
  <c r="I165" i="18"/>
  <c r="I166" i="18"/>
  <c r="I167" i="18"/>
  <c r="I168" i="18"/>
  <c r="I169" i="18"/>
  <c r="I170" i="18"/>
  <c r="I171" i="18"/>
  <c r="I172" i="18"/>
  <c r="I173" i="18"/>
  <c r="I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W128" i="18"/>
  <c r="W129" i="18"/>
  <c r="W130" i="18"/>
  <c r="W131" i="18"/>
  <c r="W132" i="18"/>
  <c r="W133" i="18"/>
  <c r="W134" i="18"/>
  <c r="W135" i="18"/>
  <c r="W136" i="18"/>
  <c r="W137" i="18"/>
  <c r="W138" i="18"/>
  <c r="W139" i="18"/>
  <c r="W140" i="18"/>
  <c r="W141" i="18"/>
  <c r="W127" i="18"/>
  <c r="V128" i="18"/>
  <c r="V129" i="18"/>
  <c r="V130" i="18"/>
  <c r="V131" i="18"/>
  <c r="V132" i="18"/>
  <c r="V133" i="18"/>
  <c r="V134" i="18"/>
  <c r="V135" i="18"/>
  <c r="V136" i="18"/>
  <c r="V137" i="18"/>
  <c r="V138" i="18"/>
  <c r="V139" i="18"/>
  <c r="V140" i="18"/>
  <c r="V141" i="18"/>
  <c r="V127" i="18"/>
  <c r="U128" i="18"/>
  <c r="U129" i="18"/>
  <c r="U130" i="18"/>
  <c r="U131" i="18"/>
  <c r="U132" i="18"/>
  <c r="U133" i="18"/>
  <c r="U134" i="18"/>
  <c r="U135" i="18"/>
  <c r="U136" i="18"/>
  <c r="U137" i="18"/>
  <c r="U138" i="18"/>
  <c r="U139" i="18"/>
  <c r="U140" i="18"/>
  <c r="U141" i="18"/>
  <c r="U127" i="18"/>
  <c r="T128" i="18"/>
  <c r="T129" i="18"/>
  <c r="T130" i="18"/>
  <c r="T131" i="18"/>
  <c r="T132" i="18"/>
  <c r="T133" i="18"/>
  <c r="T134" i="18"/>
  <c r="T135" i="18"/>
  <c r="T136" i="18"/>
  <c r="T137" i="18"/>
  <c r="T138" i="18"/>
  <c r="T139" i="18"/>
  <c r="T140" i="18"/>
  <c r="T141" i="18"/>
  <c r="T127" i="18"/>
  <c r="S128" i="18"/>
  <c r="S129" i="18"/>
  <c r="S130" i="18"/>
  <c r="S131" i="18"/>
  <c r="S132" i="18"/>
  <c r="S133" i="18"/>
  <c r="S134" i="18"/>
  <c r="S135" i="18"/>
  <c r="S136" i="18"/>
  <c r="S137" i="18"/>
  <c r="S138" i="18"/>
  <c r="S139" i="18"/>
  <c r="S140" i="18"/>
  <c r="S141" i="18"/>
  <c r="S127" i="18"/>
  <c r="R128" i="18"/>
  <c r="R129" i="18"/>
  <c r="R130" i="18"/>
  <c r="R131" i="18"/>
  <c r="R132" i="18"/>
  <c r="R133" i="18"/>
  <c r="R134" i="18"/>
  <c r="R135" i="18"/>
  <c r="R136" i="18"/>
  <c r="R137" i="18"/>
  <c r="R138" i="18"/>
  <c r="R139" i="18"/>
  <c r="R140" i="18"/>
  <c r="R141" i="18"/>
  <c r="R127" i="18"/>
  <c r="N128" i="18"/>
  <c r="N129" i="18"/>
  <c r="N130" i="18"/>
  <c r="N131" i="18"/>
  <c r="N132" i="18"/>
  <c r="N133" i="18"/>
  <c r="N134" i="18"/>
  <c r="N135" i="18"/>
  <c r="N136" i="18"/>
  <c r="N137" i="18"/>
  <c r="N138" i="18"/>
  <c r="N139" i="18"/>
  <c r="N140" i="18"/>
  <c r="N141" i="18"/>
  <c r="N127" i="18"/>
  <c r="M128" i="18"/>
  <c r="M129" i="18"/>
  <c r="M130" i="18"/>
  <c r="M131" i="18"/>
  <c r="M132" i="18"/>
  <c r="M133" i="18"/>
  <c r="M134" i="18"/>
  <c r="M135" i="18"/>
  <c r="M136" i="18"/>
  <c r="M137" i="18"/>
  <c r="M138" i="18"/>
  <c r="M139" i="18"/>
  <c r="M140" i="18"/>
  <c r="M141" i="18"/>
  <c r="M127" i="18"/>
  <c r="L128" i="18"/>
  <c r="L129" i="18"/>
  <c r="L130" i="18"/>
  <c r="L131" i="18"/>
  <c r="L132" i="18"/>
  <c r="L133" i="18"/>
  <c r="L134" i="18"/>
  <c r="L135" i="18"/>
  <c r="L136" i="18"/>
  <c r="L137" i="18"/>
  <c r="L138" i="18"/>
  <c r="L139" i="18"/>
  <c r="L140" i="18"/>
  <c r="L141" i="18"/>
  <c r="L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27" i="18"/>
  <c r="J128" i="18"/>
  <c r="J129" i="18"/>
  <c r="J130" i="18"/>
  <c r="J131" i="18"/>
  <c r="J132" i="18"/>
  <c r="J133" i="18"/>
  <c r="J134" i="18"/>
  <c r="J135" i="18"/>
  <c r="J136" i="18"/>
  <c r="J137" i="18"/>
  <c r="J138" i="18"/>
  <c r="J139" i="18"/>
  <c r="J140" i="18"/>
  <c r="J141" i="18"/>
  <c r="J127" i="18"/>
  <c r="I128" i="18"/>
  <c r="I129" i="18"/>
  <c r="I130" i="18"/>
  <c r="I131" i="18"/>
  <c r="I132" i="18"/>
  <c r="I133" i="18"/>
  <c r="I134" i="18"/>
  <c r="I135" i="18"/>
  <c r="I136" i="18"/>
  <c r="I137" i="18"/>
  <c r="I138" i="18"/>
  <c r="I139" i="18"/>
  <c r="I140" i="18"/>
  <c r="I141" i="18"/>
  <c r="I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W96" i="18"/>
  <c r="W97" i="18"/>
  <c r="W98" i="18"/>
  <c r="W99" i="18"/>
  <c r="W100" i="18"/>
  <c r="W101" i="18"/>
  <c r="W102" i="18"/>
  <c r="W103" i="18"/>
  <c r="W104" i="18"/>
  <c r="W105" i="18"/>
  <c r="W106" i="18"/>
  <c r="W107" i="18"/>
  <c r="W108" i="18"/>
  <c r="W109" i="18"/>
  <c r="W110" i="18"/>
  <c r="W111" i="18"/>
  <c r="W112" i="18"/>
  <c r="W95" i="18"/>
  <c r="V96" i="18"/>
  <c r="V97" i="18"/>
  <c r="V98" i="18"/>
  <c r="V99" i="18"/>
  <c r="V100" i="18"/>
  <c r="V101" i="18"/>
  <c r="V102" i="18"/>
  <c r="V103" i="18"/>
  <c r="V104" i="18"/>
  <c r="V105" i="18"/>
  <c r="V106" i="18"/>
  <c r="V107" i="18"/>
  <c r="V108" i="18"/>
  <c r="V109" i="18"/>
  <c r="V110" i="18"/>
  <c r="V111" i="18"/>
  <c r="V112" i="18"/>
  <c r="V95" i="18"/>
  <c r="U96" i="18"/>
  <c r="U97" i="18"/>
  <c r="U98" i="18"/>
  <c r="U99" i="18"/>
  <c r="U100" i="18"/>
  <c r="U101" i="18"/>
  <c r="U102" i="18"/>
  <c r="U103" i="18"/>
  <c r="U104" i="18"/>
  <c r="U105" i="18"/>
  <c r="U106" i="18"/>
  <c r="U107" i="18"/>
  <c r="U108" i="18"/>
  <c r="U109" i="18"/>
  <c r="U110" i="18"/>
  <c r="U111" i="18"/>
  <c r="U112" i="18"/>
  <c r="U95" i="18"/>
  <c r="T96" i="18"/>
  <c r="T97" i="18"/>
  <c r="T98" i="18"/>
  <c r="T99" i="18"/>
  <c r="T100" i="18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95" i="18"/>
  <c r="S96" i="18"/>
  <c r="S97" i="18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95" i="18"/>
  <c r="N96" i="18"/>
  <c r="N97" i="18"/>
  <c r="N98" i="18"/>
  <c r="N99" i="18"/>
  <c r="N100" i="18"/>
  <c r="N101" i="18"/>
  <c r="N102" i="18"/>
  <c r="N103" i="18"/>
  <c r="N104" i="18"/>
  <c r="N105" i="18"/>
  <c r="N106" i="18"/>
  <c r="N107" i="18"/>
  <c r="N108" i="18"/>
  <c r="N109" i="18"/>
  <c r="N110" i="18"/>
  <c r="N111" i="18"/>
  <c r="N112" i="18"/>
  <c r="N95" i="18"/>
  <c r="M96" i="18"/>
  <c r="M97" i="18"/>
  <c r="M98" i="18"/>
  <c r="M99" i="18"/>
  <c r="M100" i="18"/>
  <c r="M101" i="18"/>
  <c r="M102" i="18"/>
  <c r="M103" i="18"/>
  <c r="M104" i="18"/>
  <c r="M105" i="18"/>
  <c r="M106" i="18"/>
  <c r="M107" i="18"/>
  <c r="M108" i="18"/>
  <c r="M109" i="18"/>
  <c r="M110" i="18"/>
  <c r="M111" i="18"/>
  <c r="M112" i="18"/>
  <c r="M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95" i="18"/>
  <c r="J96" i="18"/>
  <c r="J97" i="18"/>
  <c r="J98" i="18"/>
  <c r="J99" i="18"/>
  <c r="J100" i="18"/>
  <c r="J101" i="18"/>
  <c r="J102" i="18"/>
  <c r="J103" i="18"/>
  <c r="J104" i="18"/>
  <c r="J105" i="18"/>
  <c r="J106" i="18"/>
  <c r="J107" i="18"/>
  <c r="J108" i="18"/>
  <c r="J109" i="18"/>
  <c r="J110" i="18"/>
  <c r="J111" i="18"/>
  <c r="J112" i="18"/>
  <c r="J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58" i="18"/>
  <c r="V59" i="18"/>
  <c r="V60" i="18"/>
  <c r="V61" i="18"/>
  <c r="V62" i="18"/>
  <c r="V63" i="18"/>
  <c r="V64" i="18"/>
  <c r="V65" i="18"/>
  <c r="V66" i="18"/>
  <c r="V67" i="18"/>
  <c r="V68" i="18"/>
  <c r="V69" i="18"/>
  <c r="V70" i="18"/>
  <c r="V71" i="18"/>
  <c r="V72" i="18"/>
  <c r="V73" i="18"/>
  <c r="V74" i="18"/>
  <c r="V75" i="18"/>
  <c r="V76" i="18"/>
  <c r="V77" i="18"/>
  <c r="V78" i="18"/>
  <c r="V79" i="18"/>
  <c r="V80" i="18"/>
  <c r="V58" i="18"/>
  <c r="U59" i="18"/>
  <c r="U60" i="18"/>
  <c r="U61" i="18"/>
  <c r="U62" i="18"/>
  <c r="U63" i="18"/>
  <c r="U64" i="18"/>
  <c r="U65" i="18"/>
  <c r="U66" i="18"/>
  <c r="U67" i="18"/>
  <c r="U68" i="18"/>
  <c r="U69" i="18"/>
  <c r="U70" i="18"/>
  <c r="U71" i="18"/>
  <c r="U72" i="18"/>
  <c r="U73" i="18"/>
  <c r="U74" i="18"/>
  <c r="U75" i="18"/>
  <c r="U76" i="18"/>
  <c r="U77" i="18"/>
  <c r="U78" i="18"/>
  <c r="U79" i="18"/>
  <c r="U80" i="18"/>
  <c r="U58" i="18"/>
  <c r="T59" i="18"/>
  <c r="T60" i="18"/>
  <c r="T61" i="18"/>
  <c r="T62" i="18"/>
  <c r="T63" i="18"/>
  <c r="T64" i="18"/>
  <c r="T65" i="18"/>
  <c r="T66" i="18"/>
  <c r="T67" i="18"/>
  <c r="T68" i="18"/>
  <c r="T69" i="18"/>
  <c r="T70" i="18"/>
  <c r="T71" i="18"/>
  <c r="T72" i="18"/>
  <c r="T73" i="18"/>
  <c r="T74" i="18"/>
  <c r="T75" i="18"/>
  <c r="T76" i="18"/>
  <c r="T77" i="18"/>
  <c r="T78" i="18"/>
  <c r="T79" i="18"/>
  <c r="T80" i="18"/>
  <c r="T58" i="18"/>
  <c r="S59" i="18"/>
  <c r="S60" i="18"/>
  <c r="S61" i="18"/>
  <c r="S62" i="18"/>
  <c r="S63" i="18"/>
  <c r="S64" i="18"/>
  <c r="S65" i="18"/>
  <c r="S66" i="18"/>
  <c r="S67" i="18"/>
  <c r="S68" i="18"/>
  <c r="S69" i="18"/>
  <c r="S70" i="18"/>
  <c r="S71" i="18"/>
  <c r="S72" i="18"/>
  <c r="S73" i="18"/>
  <c r="S74" i="18"/>
  <c r="S75" i="18"/>
  <c r="S76" i="18"/>
  <c r="S77" i="18"/>
  <c r="S78" i="18"/>
  <c r="S79" i="18"/>
  <c r="S80" i="18"/>
  <c r="S58" i="18"/>
  <c r="R59" i="18"/>
  <c r="R60" i="18"/>
  <c r="R61" i="18"/>
  <c r="R62" i="18"/>
  <c r="R63" i="18"/>
  <c r="R64" i="18"/>
  <c r="R65" i="18"/>
  <c r="R66" i="18"/>
  <c r="R67" i="18"/>
  <c r="R68" i="18"/>
  <c r="R69" i="18"/>
  <c r="R70" i="18"/>
  <c r="R71" i="18"/>
  <c r="R72" i="18"/>
  <c r="R73" i="18"/>
  <c r="R74" i="18"/>
  <c r="R75" i="18"/>
  <c r="R76" i="18"/>
  <c r="R77" i="18"/>
  <c r="R78" i="18"/>
  <c r="R79" i="18"/>
  <c r="R80" i="18"/>
  <c r="R58" i="18"/>
  <c r="N59" i="18"/>
  <c r="N60" i="18"/>
  <c r="N61" i="18"/>
  <c r="N62" i="18"/>
  <c r="N63" i="18"/>
  <c r="N64" i="18"/>
  <c r="N65" i="18"/>
  <c r="N66" i="18"/>
  <c r="N67" i="18"/>
  <c r="N68" i="18"/>
  <c r="N69" i="18"/>
  <c r="N70" i="18"/>
  <c r="N71" i="18"/>
  <c r="N72" i="18"/>
  <c r="N73" i="18"/>
  <c r="N74" i="18"/>
  <c r="N75" i="18"/>
  <c r="N76" i="18"/>
  <c r="N77" i="18"/>
  <c r="N78" i="18"/>
  <c r="N79" i="18"/>
  <c r="N80" i="18"/>
  <c r="N58" i="18"/>
  <c r="M59" i="18"/>
  <c r="M60" i="18"/>
  <c r="M61" i="18"/>
  <c r="M62" i="18"/>
  <c r="M63" i="18"/>
  <c r="M64" i="18"/>
  <c r="M65" i="18"/>
  <c r="M66" i="18"/>
  <c r="M67" i="18"/>
  <c r="M68" i="18"/>
  <c r="M69" i="18"/>
  <c r="M70" i="18"/>
  <c r="M71" i="18"/>
  <c r="M72" i="18"/>
  <c r="M73" i="18"/>
  <c r="M74" i="18"/>
  <c r="M75" i="18"/>
  <c r="M76" i="18"/>
  <c r="M77" i="18"/>
  <c r="M78" i="18"/>
  <c r="M79" i="18"/>
  <c r="M80" i="18"/>
  <c r="M58" i="18"/>
  <c r="L59" i="18"/>
  <c r="L60" i="18"/>
  <c r="L61" i="18"/>
  <c r="L62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58" i="18"/>
  <c r="K59" i="18"/>
  <c r="K60" i="18"/>
  <c r="K61" i="18"/>
  <c r="K62" i="18"/>
  <c r="K63" i="18"/>
  <c r="K64" i="18"/>
  <c r="K65" i="18"/>
  <c r="K66" i="18"/>
  <c r="K67" i="18"/>
  <c r="K68" i="18"/>
  <c r="K69" i="18"/>
  <c r="K70" i="18"/>
  <c r="K71" i="18"/>
  <c r="K72" i="18"/>
  <c r="K73" i="18"/>
  <c r="K74" i="18"/>
  <c r="K75" i="18"/>
  <c r="K76" i="18"/>
  <c r="K77" i="18"/>
  <c r="K78" i="18"/>
  <c r="K79" i="18"/>
  <c r="K80" i="18"/>
  <c r="K58" i="18"/>
  <c r="J59" i="18"/>
  <c r="J60" i="18"/>
  <c r="J61" i="18"/>
  <c r="J62" i="18"/>
  <c r="J63" i="18"/>
  <c r="J64" i="18"/>
  <c r="J65" i="18"/>
  <c r="J66" i="18"/>
  <c r="J67" i="18"/>
  <c r="J68" i="18"/>
  <c r="J69" i="18"/>
  <c r="J70" i="18"/>
  <c r="J71" i="18"/>
  <c r="J72" i="18"/>
  <c r="J73" i="18"/>
  <c r="J74" i="18"/>
  <c r="J75" i="18"/>
  <c r="J76" i="18"/>
  <c r="J77" i="18"/>
  <c r="J78" i="18"/>
  <c r="J79" i="18"/>
  <c r="J80" i="18"/>
  <c r="J58" i="18"/>
  <c r="I59" i="18"/>
  <c r="I60" i="18"/>
  <c r="I61" i="18"/>
  <c r="I62" i="18"/>
  <c r="I63" i="18"/>
  <c r="I6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13" i="18"/>
  <c r="U14" i="18"/>
  <c r="U15" i="18"/>
  <c r="U16" i="18"/>
  <c r="U17" i="18"/>
  <c r="U18" i="18"/>
  <c r="U19" i="18"/>
  <c r="U20" i="18"/>
  <c r="U21" i="18"/>
  <c r="U22" i="18"/>
  <c r="U23" i="18"/>
  <c r="U24" i="18"/>
  <c r="U25" i="18"/>
  <c r="U26" i="18"/>
  <c r="U27" i="18"/>
  <c r="U28" i="18"/>
  <c r="U29" i="18"/>
  <c r="U30" i="18"/>
  <c r="U31" i="18"/>
  <c r="U32" i="18"/>
  <c r="U33" i="18"/>
  <c r="U34" i="18"/>
  <c r="U35" i="18"/>
  <c r="U36" i="18"/>
  <c r="U37" i="18"/>
  <c r="U38" i="18"/>
  <c r="U39" i="18"/>
  <c r="U40" i="18"/>
  <c r="U41" i="18"/>
  <c r="U42" i="18"/>
  <c r="U43" i="18"/>
  <c r="U44" i="18"/>
  <c r="U13" i="18"/>
  <c r="T14" i="18"/>
  <c r="T15" i="18"/>
  <c r="T16" i="18"/>
  <c r="T17" i="18"/>
  <c r="T18" i="18"/>
  <c r="T19" i="18"/>
  <c r="T20" i="18"/>
  <c r="T21" i="18"/>
  <c r="T22" i="18"/>
  <c r="T23" i="18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T39" i="18"/>
  <c r="T40" i="18"/>
  <c r="T41" i="18"/>
  <c r="T42" i="18"/>
  <c r="T43" i="18"/>
  <c r="T44" i="18"/>
  <c r="T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13" i="18"/>
  <c r="R14" i="18"/>
  <c r="R15" i="18"/>
  <c r="R16" i="18"/>
  <c r="R17" i="18"/>
  <c r="R18" i="18"/>
  <c r="R19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40" i="18"/>
  <c r="N41" i="18"/>
  <c r="N42" i="18"/>
  <c r="N43" i="18"/>
  <c r="N44" i="18"/>
  <c r="N13" i="18"/>
  <c r="M14" i="18"/>
  <c r="M15" i="18"/>
  <c r="M16" i="18"/>
  <c r="M17" i="18"/>
  <c r="M18" i="18"/>
  <c r="M19" i="18"/>
  <c r="M20" i="18"/>
  <c r="M21" i="18"/>
  <c r="M22" i="18"/>
  <c r="M23" i="18"/>
  <c r="M24" i="18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43" i="18"/>
  <c r="M44" i="18"/>
  <c r="M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13" i="18"/>
  <c r="K14" i="18"/>
  <c r="K15" i="18"/>
  <c r="K16" i="18"/>
  <c r="K17" i="18"/>
  <c r="K18" i="18"/>
  <c r="K19" i="18"/>
  <c r="K20" i="18"/>
  <c r="K21" i="18"/>
  <c r="K22" i="18"/>
  <c r="K23" i="18"/>
  <c r="K24" i="18"/>
  <c r="K25" i="18"/>
  <c r="K2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13" i="18"/>
  <c r="J14" i="18"/>
  <c r="J15" i="18"/>
  <c r="J16" i="18"/>
  <c r="J17" i="18"/>
  <c r="J18" i="18"/>
  <c r="J19" i="18"/>
  <c r="J20" i="18"/>
  <c r="J21" i="18"/>
  <c r="J22" i="18"/>
  <c r="J23" i="18"/>
  <c r="J24" i="18"/>
  <c r="J25" i="18"/>
  <c r="J26" i="18"/>
  <c r="J27" i="18"/>
  <c r="J28" i="18"/>
  <c r="J29" i="18"/>
  <c r="J30" i="18"/>
  <c r="J31" i="18"/>
  <c r="J32" i="18"/>
  <c r="J33" i="18"/>
  <c r="J34" i="18"/>
  <c r="J35" i="18"/>
  <c r="J36" i="18"/>
  <c r="J37" i="18"/>
  <c r="J38" i="18"/>
  <c r="J39" i="18"/>
  <c r="J40" i="18"/>
  <c r="J41" i="18"/>
  <c r="J42" i="18"/>
  <c r="J43" i="18"/>
  <c r="J44" i="18"/>
  <c r="J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558" i="18"/>
  <c r="G517" i="18"/>
  <c r="G478" i="18"/>
  <c r="G463" i="18"/>
  <c r="G424" i="18"/>
  <c r="G380" i="18"/>
  <c r="G342" i="18"/>
  <c r="G303" i="18"/>
  <c r="G271" i="18"/>
  <c r="G219" i="18"/>
  <c r="G188" i="18"/>
  <c r="G156" i="18"/>
  <c r="G127" i="18"/>
  <c r="G95" i="18"/>
  <c r="G58" i="18"/>
  <c r="G13" i="18"/>
  <c r="H30" i="17" l="1"/>
  <c r="H107" i="17"/>
  <c r="Q328" i="48"/>
  <c r="P328" i="48"/>
  <c r="O328" i="48"/>
  <c r="N328" i="48"/>
  <c r="M328" i="48"/>
  <c r="L328" i="48"/>
  <c r="K328" i="48"/>
  <c r="J328" i="48"/>
  <c r="I328" i="48"/>
  <c r="H328" i="48"/>
  <c r="G328" i="48"/>
  <c r="F328" i="48"/>
  <c r="E328" i="48"/>
  <c r="H573" i="18" l="1"/>
  <c r="W81" i="18"/>
  <c r="V81" i="18"/>
  <c r="U81" i="18"/>
  <c r="T81" i="18"/>
  <c r="S81" i="18"/>
  <c r="R81" i="18"/>
  <c r="N81" i="18"/>
  <c r="M81" i="18"/>
  <c r="L81" i="18"/>
  <c r="Q61" i="18"/>
  <c r="Q62" i="18"/>
  <c r="Q65" i="18"/>
  <c r="Q66" i="18"/>
  <c r="Q69" i="18"/>
  <c r="Q70" i="18"/>
  <c r="Q73" i="18"/>
  <c r="Q74" i="18"/>
  <c r="Q77" i="18"/>
  <c r="Q78" i="18"/>
  <c r="K81" i="18"/>
  <c r="P59" i="18"/>
  <c r="P62" i="18"/>
  <c r="P63" i="18"/>
  <c r="P66" i="18"/>
  <c r="P67" i="18"/>
  <c r="P70" i="18"/>
  <c r="P71" i="18"/>
  <c r="P74" i="18"/>
  <c r="P75" i="18"/>
  <c r="P78" i="18"/>
  <c r="P79" i="18"/>
  <c r="J81" i="18"/>
  <c r="O59" i="18"/>
  <c r="O60" i="18"/>
  <c r="O63" i="18"/>
  <c r="O64" i="18"/>
  <c r="O67" i="18"/>
  <c r="O68" i="18"/>
  <c r="O71" i="18"/>
  <c r="O72" i="18"/>
  <c r="O75" i="18"/>
  <c r="O76" i="18"/>
  <c r="O79" i="18"/>
  <c r="O80" i="18"/>
  <c r="I81" i="18"/>
  <c r="H81" i="18"/>
  <c r="O78" i="18" l="1"/>
  <c r="O74" i="18"/>
  <c r="O70" i="18"/>
  <c r="O66" i="18"/>
  <c r="O62" i="18"/>
  <c r="P77" i="18"/>
  <c r="P73" i="18"/>
  <c r="P69" i="18"/>
  <c r="P65" i="18"/>
  <c r="P61" i="18"/>
  <c r="Q80" i="18"/>
  <c r="Q76" i="18"/>
  <c r="Q72" i="18"/>
  <c r="Q68" i="18"/>
  <c r="Q64" i="18"/>
  <c r="Q60" i="18"/>
  <c r="O77" i="18"/>
  <c r="O73" i="18"/>
  <c r="O69" i="18"/>
  <c r="O65" i="18"/>
  <c r="O61" i="18"/>
  <c r="P80" i="18"/>
  <c r="P76" i="18"/>
  <c r="P72" i="18"/>
  <c r="P68" i="18"/>
  <c r="P64" i="18"/>
  <c r="P60" i="18"/>
  <c r="Q79" i="18"/>
  <c r="Q75" i="18"/>
  <c r="Q71" i="18"/>
  <c r="Q67" i="18"/>
  <c r="Q63" i="18"/>
  <c r="Q59" i="18"/>
  <c r="O58" i="18"/>
  <c r="O424" i="18"/>
  <c r="O81" i="18" l="1"/>
  <c r="Q424" i="18"/>
  <c r="P424" i="18"/>
  <c r="G29" i="22" l="1"/>
  <c r="G30" i="22"/>
  <c r="G12" i="22"/>
  <c r="G10" i="22"/>
  <c r="G8" i="22"/>
  <c r="W210" i="17" l="1"/>
  <c r="U210" i="17" l="1"/>
  <c r="N210" i="17"/>
  <c r="J210" i="17"/>
  <c r="Q428" i="17"/>
  <c r="Q429" i="17"/>
  <c r="Q430" i="17"/>
  <c r="Q431" i="17"/>
  <c r="P428" i="17"/>
  <c r="P429" i="17"/>
  <c r="P430" i="17"/>
  <c r="P431" i="17"/>
  <c r="O428" i="17"/>
  <c r="O429" i="17"/>
  <c r="O430" i="17"/>
  <c r="O431" i="17"/>
  <c r="H558" i="17"/>
  <c r="K210" i="17" l="1"/>
  <c r="R210" i="17"/>
  <c r="V210" i="17"/>
  <c r="L210" i="17"/>
  <c r="S210" i="17"/>
  <c r="I210" i="17"/>
  <c r="M210" i="17"/>
  <c r="T210" i="17"/>
  <c r="P408" i="18"/>
  <c r="V410" i="18" l="1"/>
  <c r="W410" i="18"/>
  <c r="O409" i="18"/>
  <c r="Q409" i="18"/>
  <c r="H410" i="18"/>
  <c r="I410" i="18"/>
  <c r="J410" i="18"/>
  <c r="K410" i="18"/>
  <c r="L410" i="18"/>
  <c r="M410" i="18"/>
  <c r="N410" i="18"/>
  <c r="R410" i="18"/>
  <c r="S410" i="18"/>
  <c r="T410" i="18"/>
  <c r="U410" i="18"/>
  <c r="O408" i="18"/>
  <c r="Q408" i="18"/>
  <c r="P409" i="18"/>
  <c r="O252" i="18"/>
  <c r="O253" i="18"/>
  <c r="O254" i="18"/>
  <c r="O255" i="18"/>
  <c r="O256" i="18"/>
  <c r="P157" i="18"/>
  <c r="P160" i="18"/>
  <c r="P161" i="18"/>
  <c r="P164" i="18"/>
  <c r="P165" i="18"/>
  <c r="P168" i="18"/>
  <c r="P169" i="18"/>
  <c r="P170" i="18"/>
  <c r="P172" i="18"/>
  <c r="P173" i="18"/>
  <c r="O158" i="18"/>
  <c r="O160" i="18"/>
  <c r="O162" i="18"/>
  <c r="O164" i="18"/>
  <c r="O166" i="18"/>
  <c r="O168" i="18"/>
  <c r="O170" i="18"/>
  <c r="O172" i="18"/>
  <c r="P166" i="18" l="1"/>
  <c r="Q166" i="18" s="1"/>
  <c r="P162" i="18"/>
  <c r="Q162" i="18" s="1"/>
  <c r="P158" i="18"/>
  <c r="Q158" i="18" s="1"/>
  <c r="P171" i="18"/>
  <c r="P167" i="18"/>
  <c r="P163" i="18"/>
  <c r="P159" i="18"/>
  <c r="O171" i="18"/>
  <c r="O167" i="18"/>
  <c r="Q167" i="18" s="1"/>
  <c r="O163" i="18"/>
  <c r="Q163" i="18" s="1"/>
  <c r="O159" i="18"/>
  <c r="Q159" i="18" s="1"/>
  <c r="Q170" i="18"/>
  <c r="O173" i="18"/>
  <c r="Q173" i="18" s="1"/>
  <c r="O169" i="18"/>
  <c r="Q169" i="18" s="1"/>
  <c r="O165" i="18"/>
  <c r="Q165" i="18" s="1"/>
  <c r="O161" i="18"/>
  <c r="Q161" i="18" s="1"/>
  <c r="O157" i="18"/>
  <c r="Q157" i="18" s="1"/>
  <c r="Q172" i="18"/>
  <c r="Q168" i="18"/>
  <c r="Q164" i="18"/>
  <c r="Q160" i="18"/>
  <c r="Q171" i="18" l="1"/>
  <c r="O380" i="18" l="1"/>
  <c r="W45" i="18" l="1"/>
  <c r="V45" i="18"/>
  <c r="U45" i="18"/>
  <c r="T45" i="18"/>
  <c r="S45" i="18"/>
  <c r="R45" i="18"/>
  <c r="N45" i="18"/>
  <c r="M45" i="18"/>
  <c r="L45" i="18"/>
  <c r="K45" i="18"/>
  <c r="J45" i="18"/>
  <c r="I45" i="18"/>
  <c r="G27" i="22" l="1"/>
  <c r="G25" i="22"/>
  <c r="G23" i="22"/>
  <c r="G21" i="22"/>
  <c r="G19" i="22"/>
  <c r="G17" i="22"/>
  <c r="G15" i="22"/>
  <c r="G13" i="22"/>
  <c r="G11" i="22"/>
  <c r="G7" i="22"/>
  <c r="G28" i="22"/>
  <c r="G26" i="22"/>
  <c r="G24" i="22"/>
  <c r="G22" i="22"/>
  <c r="G20" i="22"/>
  <c r="G18" i="22"/>
  <c r="G16" i="22"/>
  <c r="G14" i="22"/>
  <c r="W560" i="18" l="1"/>
  <c r="V560" i="18"/>
  <c r="U560" i="18"/>
  <c r="T560" i="18"/>
  <c r="S560" i="18"/>
  <c r="R560" i="18"/>
  <c r="N560" i="18"/>
  <c r="M560" i="18"/>
  <c r="L560" i="18"/>
  <c r="K560" i="18"/>
  <c r="J560" i="18"/>
  <c r="I560" i="18"/>
  <c r="H560" i="18"/>
  <c r="W544" i="18"/>
  <c r="V544" i="18"/>
  <c r="U544" i="18"/>
  <c r="T544" i="18"/>
  <c r="S544" i="18"/>
  <c r="R544" i="18"/>
  <c r="N544" i="18"/>
  <c r="M544" i="18"/>
  <c r="L544" i="18"/>
  <c r="K544" i="18"/>
  <c r="J544" i="18"/>
  <c r="I544" i="18"/>
  <c r="H544" i="18"/>
  <c r="W503" i="18"/>
  <c r="V503" i="18"/>
  <c r="U503" i="18"/>
  <c r="T503" i="18"/>
  <c r="S503" i="18"/>
  <c r="R503" i="18"/>
  <c r="N503" i="18"/>
  <c r="M503" i="18"/>
  <c r="L503" i="18"/>
  <c r="K503" i="18"/>
  <c r="J503" i="18"/>
  <c r="I503" i="18"/>
  <c r="H503" i="18"/>
  <c r="W464" i="18"/>
  <c r="V464" i="18"/>
  <c r="U464" i="18"/>
  <c r="T464" i="18"/>
  <c r="S464" i="18"/>
  <c r="R464" i="18"/>
  <c r="N464" i="18"/>
  <c r="M464" i="18"/>
  <c r="L464" i="18"/>
  <c r="K464" i="18"/>
  <c r="J464" i="18"/>
  <c r="I464" i="18"/>
  <c r="H464" i="18"/>
  <c r="W449" i="18"/>
  <c r="V449" i="18"/>
  <c r="U449" i="18"/>
  <c r="T449" i="18"/>
  <c r="S449" i="18"/>
  <c r="R449" i="18"/>
  <c r="N449" i="18"/>
  <c r="M449" i="18"/>
  <c r="L449" i="18"/>
  <c r="K449" i="18"/>
  <c r="J449" i="18"/>
  <c r="I449" i="18"/>
  <c r="H449" i="18"/>
  <c r="W366" i="18"/>
  <c r="V366" i="18"/>
  <c r="U366" i="18"/>
  <c r="T366" i="18"/>
  <c r="S366" i="18"/>
  <c r="R366" i="18"/>
  <c r="N366" i="18"/>
  <c r="M366" i="18"/>
  <c r="L366" i="18"/>
  <c r="K366" i="18"/>
  <c r="J366" i="18"/>
  <c r="I366" i="18"/>
  <c r="H366" i="18"/>
  <c r="W328" i="18"/>
  <c r="V328" i="18"/>
  <c r="U328" i="18"/>
  <c r="T328" i="18"/>
  <c r="S328" i="18"/>
  <c r="R328" i="18"/>
  <c r="N328" i="18"/>
  <c r="M328" i="18"/>
  <c r="L328" i="18"/>
  <c r="K328" i="18"/>
  <c r="J328" i="18"/>
  <c r="I328" i="18"/>
  <c r="H328" i="18"/>
  <c r="W289" i="18"/>
  <c r="V289" i="18"/>
  <c r="U289" i="18"/>
  <c r="T289" i="18"/>
  <c r="S289" i="18"/>
  <c r="R289" i="18"/>
  <c r="N289" i="18"/>
  <c r="M289" i="18"/>
  <c r="L289" i="18"/>
  <c r="K289" i="18"/>
  <c r="J289" i="18"/>
  <c r="I289" i="18"/>
  <c r="H289" i="18"/>
  <c r="W257" i="18"/>
  <c r="V257" i="18" l="1"/>
  <c r="U257" i="18"/>
  <c r="T257" i="18"/>
  <c r="S257" i="18"/>
  <c r="R257" i="18"/>
  <c r="N257" i="18"/>
  <c r="M257" i="18"/>
  <c r="L257" i="18"/>
  <c r="K257" i="18"/>
  <c r="J257" i="18"/>
  <c r="I257" i="18"/>
  <c r="H257" i="18"/>
  <c r="W237" i="18"/>
  <c r="V237" i="18"/>
  <c r="U237" i="18"/>
  <c r="T237" i="18"/>
  <c r="S237" i="18"/>
  <c r="R237" i="18"/>
  <c r="N237" i="18"/>
  <c r="M237" i="18"/>
  <c r="L237" i="18"/>
  <c r="K237" i="18"/>
  <c r="J237" i="18"/>
  <c r="I237" i="18"/>
  <c r="H237" i="18"/>
  <c r="W205" i="18"/>
  <c r="V205" i="18"/>
  <c r="U205" i="18"/>
  <c r="T205" i="18"/>
  <c r="S205" i="18"/>
  <c r="R205" i="18"/>
  <c r="N205" i="18"/>
  <c r="M205" i="18"/>
  <c r="L205" i="18"/>
  <c r="K205" i="18"/>
  <c r="J205" i="18"/>
  <c r="I205" i="18"/>
  <c r="H205" i="18"/>
  <c r="W174" i="18"/>
  <c r="V174" i="18"/>
  <c r="U174" i="18"/>
  <c r="T174" i="18"/>
  <c r="S174" i="18"/>
  <c r="R174" i="18"/>
  <c r="N174" i="18"/>
  <c r="M174" i="18"/>
  <c r="L174" i="18"/>
  <c r="K174" i="18"/>
  <c r="J174" i="18"/>
  <c r="I174" i="18"/>
  <c r="H174" i="18"/>
  <c r="W142" i="18" l="1"/>
  <c r="V142" i="18"/>
  <c r="U142" i="18"/>
  <c r="T142" i="18"/>
  <c r="S142" i="18"/>
  <c r="R142" i="18"/>
  <c r="N142" i="18"/>
  <c r="M142" i="18"/>
  <c r="L142" i="18"/>
  <c r="K142" i="18"/>
  <c r="J142" i="18"/>
  <c r="I142" i="18"/>
  <c r="H142" i="18"/>
  <c r="W113" i="18"/>
  <c r="V113" i="18"/>
  <c r="U113" i="18"/>
  <c r="T113" i="18"/>
  <c r="S113" i="18"/>
  <c r="R113" i="18"/>
  <c r="N113" i="18"/>
  <c r="M113" i="18"/>
  <c r="L113" i="18"/>
  <c r="K113" i="18"/>
  <c r="J113" i="18"/>
  <c r="I113" i="18"/>
  <c r="H113" i="18"/>
  <c r="H45" i="18"/>
  <c r="O110" i="18" l="1"/>
  <c r="O106" i="18"/>
  <c r="O102" i="18"/>
  <c r="O98" i="18"/>
  <c r="P111" i="18"/>
  <c r="P107" i="18"/>
  <c r="P103" i="18"/>
  <c r="P99" i="18"/>
  <c r="Q112" i="18"/>
  <c r="Q108" i="18"/>
  <c r="Q104" i="18"/>
  <c r="Q100" i="18"/>
  <c r="Q96" i="18"/>
  <c r="O109" i="18"/>
  <c r="O105" i="18"/>
  <c r="O101" i="18"/>
  <c r="O97" i="18"/>
  <c r="P110" i="18"/>
  <c r="P106" i="18"/>
  <c r="P102" i="18"/>
  <c r="P98" i="18"/>
  <c r="Q111" i="18"/>
  <c r="Q107" i="18"/>
  <c r="Q103" i="18"/>
  <c r="Q99" i="18"/>
  <c r="O112" i="18"/>
  <c r="O108" i="18"/>
  <c r="O104" i="18"/>
  <c r="O100" i="18"/>
  <c r="O96" i="18"/>
  <c r="P109" i="18"/>
  <c r="P105" i="18"/>
  <c r="P101" i="18"/>
  <c r="P97" i="18"/>
  <c r="Q110" i="18"/>
  <c r="Q106" i="18"/>
  <c r="Q102" i="18"/>
  <c r="Q98" i="18"/>
  <c r="L573" i="18"/>
  <c r="S573" i="18"/>
  <c r="W573" i="18"/>
  <c r="I573" i="18"/>
  <c r="M573" i="18"/>
  <c r="T573" i="18"/>
  <c r="X573" i="18"/>
  <c r="J573" i="18"/>
  <c r="N573" i="18"/>
  <c r="U573" i="18"/>
  <c r="O111" i="18"/>
  <c r="O107" i="18"/>
  <c r="O103" i="18"/>
  <c r="O99" i="18"/>
  <c r="P112" i="18"/>
  <c r="P108" i="18"/>
  <c r="P104" i="18"/>
  <c r="P100" i="18"/>
  <c r="P96" i="18"/>
  <c r="Q109" i="18"/>
  <c r="Q105" i="18"/>
  <c r="Q101" i="18"/>
  <c r="Q97" i="18"/>
  <c r="K573" i="18"/>
  <c r="O573" i="18"/>
  <c r="V573" i="18"/>
  <c r="Q340" i="17"/>
  <c r="Q342" i="17"/>
  <c r="Q344" i="17"/>
  <c r="Q348" i="17"/>
  <c r="Q350" i="17"/>
  <c r="Q352" i="17"/>
  <c r="Q356" i="17"/>
  <c r="Q358" i="17"/>
  <c r="Q360" i="17"/>
  <c r="Q364" i="17"/>
  <c r="Q365" i="17"/>
  <c r="Q368" i="17"/>
  <c r="Q370" i="17"/>
  <c r="Q372" i="17"/>
  <c r="Q376" i="17"/>
  <c r="Q378" i="17"/>
  <c r="Q380" i="17"/>
  <c r="Q381" i="17"/>
  <c r="Q382" i="17"/>
  <c r="Q384" i="17"/>
  <c r="Q388" i="17"/>
  <c r="Q390" i="17"/>
  <c r="Q392" i="17"/>
  <c r="Q396" i="17"/>
  <c r="Q397" i="17"/>
  <c r="Q400" i="17"/>
  <c r="Q402" i="17"/>
  <c r="Q404" i="17"/>
  <c r="Q405" i="17"/>
  <c r="Q406" i="17"/>
  <c r="Q408" i="17"/>
  <c r="Q412" i="17"/>
  <c r="Q413" i="17"/>
  <c r="Q415" i="17"/>
  <c r="Q416" i="17"/>
  <c r="Q417" i="17"/>
  <c r="Q418" i="17"/>
  <c r="Q419" i="17"/>
  <c r="Q420" i="17"/>
  <c r="Q421" i="17"/>
  <c r="Q423" i="17"/>
  <c r="Q424" i="17"/>
  <c r="Q425" i="17"/>
  <c r="Q426" i="17"/>
  <c r="P338" i="17"/>
  <c r="P339" i="17"/>
  <c r="P340" i="17"/>
  <c r="P342" i="17"/>
  <c r="P343" i="17"/>
  <c r="P344" i="17"/>
  <c r="P345" i="17"/>
  <c r="P346" i="17"/>
  <c r="P347" i="17"/>
  <c r="P348" i="17"/>
  <c r="P350" i="17"/>
  <c r="P351" i="17"/>
  <c r="P352" i="17"/>
  <c r="P353" i="17"/>
  <c r="P354" i="17"/>
  <c r="P355" i="17"/>
  <c r="P356" i="17"/>
  <c r="P357" i="17"/>
  <c r="P358" i="17"/>
  <c r="P359" i="17"/>
  <c r="P360" i="17"/>
  <c r="P362" i="17"/>
  <c r="P363" i="17"/>
  <c r="P364" i="17"/>
  <c r="P365" i="17"/>
  <c r="P366" i="17"/>
  <c r="P367" i="17"/>
  <c r="P368" i="17"/>
  <c r="P370" i="17"/>
  <c r="P371" i="17"/>
  <c r="P372" i="17"/>
  <c r="P373" i="17"/>
  <c r="P374" i="17"/>
  <c r="P375" i="17"/>
  <c r="P376" i="17"/>
  <c r="P377" i="17"/>
  <c r="P378" i="17"/>
  <c r="P379" i="17"/>
  <c r="P380" i="17"/>
  <c r="P382" i="17"/>
  <c r="P383" i="17"/>
  <c r="P384" i="17"/>
  <c r="P385" i="17"/>
  <c r="P386" i="17"/>
  <c r="P387" i="17"/>
  <c r="P388" i="17"/>
  <c r="P389" i="17"/>
  <c r="P390" i="17"/>
  <c r="P391" i="17"/>
  <c r="P392" i="17"/>
  <c r="P394" i="17"/>
  <c r="P395" i="17"/>
  <c r="P396" i="17"/>
  <c r="P397" i="17"/>
  <c r="P398" i="17"/>
  <c r="P399" i="17"/>
  <c r="P400" i="17"/>
  <c r="P402" i="17"/>
  <c r="P403" i="17"/>
  <c r="P404" i="17"/>
  <c r="P405" i="17"/>
  <c r="P406" i="17"/>
  <c r="P407" i="17"/>
  <c r="P408" i="17"/>
  <c r="P409" i="17"/>
  <c r="P410" i="17"/>
  <c r="P411" i="17"/>
  <c r="P412" i="17"/>
  <c r="P414" i="17"/>
  <c r="P415" i="17"/>
  <c r="P416" i="17"/>
  <c r="P417" i="17"/>
  <c r="P418" i="17"/>
  <c r="P419" i="17"/>
  <c r="P420" i="17"/>
  <c r="P421" i="17"/>
  <c r="P422" i="17"/>
  <c r="P423" i="17"/>
  <c r="P424" i="17"/>
  <c r="P425" i="17"/>
  <c r="P426" i="17"/>
  <c r="Q338" i="17"/>
  <c r="Q339" i="17"/>
  <c r="Q341" i="17"/>
  <c r="Q343" i="17"/>
  <c r="Q345" i="17"/>
  <c r="Q346" i="17"/>
  <c r="Q347" i="17"/>
  <c r="Q349" i="17"/>
  <c r="Q351" i="17"/>
  <c r="Q353" i="17"/>
  <c r="Q354" i="17"/>
  <c r="Q355" i="17"/>
  <c r="Q357" i="17"/>
  <c r="Q359" i="17"/>
  <c r="Q361" i="17"/>
  <c r="Q362" i="17"/>
  <c r="Q363" i="17"/>
  <c r="Q366" i="17"/>
  <c r="Q367" i="17"/>
  <c r="Q369" i="17"/>
  <c r="Q371" i="17"/>
  <c r="Q373" i="17"/>
  <c r="Q374" i="17"/>
  <c r="Q375" i="17"/>
  <c r="Q377" i="17"/>
  <c r="Q379" i="17"/>
  <c r="Q383" i="17"/>
  <c r="Q385" i="17"/>
  <c r="Q386" i="17"/>
  <c r="Q387" i="17"/>
  <c r="Q389" i="17"/>
  <c r="Q391" i="17"/>
  <c r="Q393" i="17"/>
  <c r="Q394" i="17"/>
  <c r="Q395" i="17"/>
  <c r="Q398" i="17"/>
  <c r="Q399" i="17"/>
  <c r="Q401" i="17"/>
  <c r="Q403" i="17"/>
  <c r="Q407" i="17"/>
  <c r="Q409" i="17"/>
  <c r="Q410" i="17"/>
  <c r="Q411" i="17"/>
  <c r="Q414" i="17"/>
  <c r="Q422" i="17"/>
  <c r="P341" i="17"/>
  <c r="P349" i="17"/>
  <c r="P361" i="17"/>
  <c r="P369" i="17"/>
  <c r="P381" i="17"/>
  <c r="P393" i="17"/>
  <c r="P401" i="17"/>
  <c r="P413" i="17"/>
  <c r="O338" i="17"/>
  <c r="O339" i="17"/>
  <c r="O340" i="17"/>
  <c r="O341" i="17"/>
  <c r="O342" i="17"/>
  <c r="O343" i="17"/>
  <c r="O344" i="17"/>
  <c r="O345" i="17"/>
  <c r="O346" i="17"/>
  <c r="O347" i="17"/>
  <c r="O348" i="17"/>
  <c r="O349" i="17"/>
  <c r="O350" i="17"/>
  <c r="O351" i="17"/>
  <c r="O352" i="17"/>
  <c r="O353" i="17"/>
  <c r="O354" i="17"/>
  <c r="O355" i="17"/>
  <c r="O356" i="17"/>
  <c r="O357" i="17"/>
  <c r="O358" i="17"/>
  <c r="O359" i="17"/>
  <c r="O360" i="17"/>
  <c r="O361" i="17"/>
  <c r="O362" i="17"/>
  <c r="O363" i="17"/>
  <c r="O364" i="17"/>
  <c r="O365" i="17"/>
  <c r="O366" i="17"/>
  <c r="O367" i="17"/>
  <c r="O368" i="17"/>
  <c r="O369" i="17"/>
  <c r="O370" i="17"/>
  <c r="O371" i="17"/>
  <c r="O372" i="17"/>
  <c r="O373" i="17"/>
  <c r="O374" i="17"/>
  <c r="O375" i="17"/>
  <c r="O376" i="17"/>
  <c r="O377" i="17"/>
  <c r="O378" i="17"/>
  <c r="O379" i="17"/>
  <c r="O380" i="17"/>
  <c r="O381" i="17"/>
  <c r="O382" i="17"/>
  <c r="O383" i="17"/>
  <c r="O384" i="17"/>
  <c r="O385" i="17"/>
  <c r="O386" i="17"/>
  <c r="O387" i="17"/>
  <c r="O388" i="17"/>
  <c r="O389" i="17"/>
  <c r="O390" i="17"/>
  <c r="O391" i="17"/>
  <c r="O392" i="17"/>
  <c r="O393" i="17"/>
  <c r="O394" i="17"/>
  <c r="O395" i="17"/>
  <c r="O396" i="17"/>
  <c r="O397" i="17"/>
  <c r="O398" i="17"/>
  <c r="O399" i="17"/>
  <c r="O400" i="17"/>
  <c r="O401" i="17"/>
  <c r="O402" i="17"/>
  <c r="O403" i="17"/>
  <c r="O404" i="17"/>
  <c r="O405" i="17"/>
  <c r="O406" i="17"/>
  <c r="O407" i="17"/>
  <c r="O408" i="17"/>
  <c r="O409" i="17"/>
  <c r="O410" i="17"/>
  <c r="O411" i="17"/>
  <c r="O412" i="17"/>
  <c r="O413" i="17"/>
  <c r="O414" i="17"/>
  <c r="O415" i="17"/>
  <c r="O416" i="17"/>
  <c r="O417" i="17"/>
  <c r="O418" i="17"/>
  <c r="O419" i="17"/>
  <c r="O420" i="17"/>
  <c r="O421" i="17"/>
  <c r="O422" i="17"/>
  <c r="O423" i="17"/>
  <c r="O424" i="17"/>
  <c r="O425" i="17"/>
  <c r="O426" i="17"/>
  <c r="V10" i="22"/>
  <c r="U10" i="22"/>
  <c r="T10" i="22"/>
  <c r="S10" i="22"/>
  <c r="R10" i="22"/>
  <c r="Q10" i="22"/>
  <c r="M10" i="22"/>
  <c r="L10" i="22"/>
  <c r="K10" i="22"/>
  <c r="J10" i="22"/>
  <c r="P42" i="17"/>
  <c r="O42" i="17"/>
  <c r="P78" i="17" l="1"/>
  <c r="O10" i="22" s="1"/>
  <c r="O78" i="17"/>
  <c r="N10" i="22" s="1"/>
  <c r="O325" i="17"/>
  <c r="O321" i="17"/>
  <c r="O317" i="17"/>
  <c r="O313" i="17"/>
  <c r="O309" i="17"/>
  <c r="O305" i="17"/>
  <c r="O301" i="17"/>
  <c r="P322" i="17"/>
  <c r="P318" i="17"/>
  <c r="P314" i="17"/>
  <c r="P310" i="17"/>
  <c r="P306" i="17"/>
  <c r="P302" i="17"/>
  <c r="Q323" i="17"/>
  <c r="Q319" i="17"/>
  <c r="Q315" i="17"/>
  <c r="Q311" i="17"/>
  <c r="Q307" i="17"/>
  <c r="Q303" i="17"/>
  <c r="O103" i="17"/>
  <c r="O99" i="17"/>
  <c r="O95" i="17"/>
  <c r="O91" i="17"/>
  <c r="P427" i="17"/>
  <c r="H10" i="22"/>
  <c r="O323" i="17"/>
  <c r="O319" i="17"/>
  <c r="O315" i="17"/>
  <c r="O311" i="17"/>
  <c r="O307" i="17"/>
  <c r="O303" i="17"/>
  <c r="P324" i="17"/>
  <c r="P320" i="17"/>
  <c r="P316" i="17"/>
  <c r="P312" i="17"/>
  <c r="P308" i="17"/>
  <c r="P304" i="17"/>
  <c r="Q325" i="17"/>
  <c r="Q321" i="17"/>
  <c r="Q317" i="17"/>
  <c r="Q313" i="17"/>
  <c r="Q309" i="17"/>
  <c r="Q305" i="17"/>
  <c r="Q301" i="17"/>
  <c r="I10" i="22"/>
  <c r="O322" i="17"/>
  <c r="O318" i="17"/>
  <c r="O314" i="17"/>
  <c r="O310" i="17"/>
  <c r="O306" i="17"/>
  <c r="O302" i="17"/>
  <c r="P323" i="17"/>
  <c r="P319" i="17"/>
  <c r="P315" i="17"/>
  <c r="P311" i="17"/>
  <c r="P307" i="17"/>
  <c r="P303" i="17"/>
  <c r="Q324" i="17"/>
  <c r="Q320" i="17"/>
  <c r="Q316" i="17"/>
  <c r="Q312" i="17"/>
  <c r="Q308" i="17"/>
  <c r="Q304" i="17"/>
  <c r="O105" i="17"/>
  <c r="O101" i="17"/>
  <c r="O97" i="17"/>
  <c r="O93" i="17"/>
  <c r="O104" i="17"/>
  <c r="O100" i="17"/>
  <c r="O96" i="17"/>
  <c r="O92" i="17"/>
  <c r="O324" i="17"/>
  <c r="O320" i="17"/>
  <c r="O316" i="17"/>
  <c r="O312" i="17"/>
  <c r="O308" i="17"/>
  <c r="O304" i="17"/>
  <c r="P325" i="17"/>
  <c r="P321" i="17"/>
  <c r="P317" i="17"/>
  <c r="P313" i="17"/>
  <c r="P309" i="17"/>
  <c r="P305" i="17"/>
  <c r="P301" i="17"/>
  <c r="Q322" i="17"/>
  <c r="Q318" i="17"/>
  <c r="Q314" i="17"/>
  <c r="Q310" i="17"/>
  <c r="Q306" i="17"/>
  <c r="Q302" i="17"/>
  <c r="Q427" i="17"/>
  <c r="O106" i="17"/>
  <c r="O102" i="17"/>
  <c r="O98" i="17"/>
  <c r="O94" i="17"/>
  <c r="O427" i="17"/>
  <c r="Q42" i="17"/>
  <c r="Q78" i="17" s="1"/>
  <c r="Q407" i="18"/>
  <c r="P407" i="18"/>
  <c r="O407" i="18"/>
  <c r="P10" i="22" l="1"/>
  <c r="Q259" i="17"/>
  <c r="P259" i="17"/>
  <c r="O259" i="17"/>
  <c r="Q522" i="18" l="1"/>
  <c r="Q526" i="18"/>
  <c r="Q530" i="18"/>
  <c r="Q534" i="18"/>
  <c r="Q538" i="18"/>
  <c r="Q542" i="18"/>
  <c r="P519" i="18"/>
  <c r="P523" i="18"/>
  <c r="P527" i="18"/>
  <c r="P531" i="18"/>
  <c r="P535" i="18"/>
  <c r="P539" i="18"/>
  <c r="P543" i="18"/>
  <c r="O520" i="18"/>
  <c r="O524" i="18"/>
  <c r="O528" i="18"/>
  <c r="O532" i="18"/>
  <c r="O536" i="18"/>
  <c r="O540" i="18"/>
  <c r="O488" i="18"/>
  <c r="O492" i="18"/>
  <c r="O496" i="18"/>
  <c r="O500" i="18"/>
  <c r="S33" i="22"/>
  <c r="L33" i="22"/>
  <c r="H33" i="22"/>
  <c r="Q428" i="18"/>
  <c r="Q436" i="18"/>
  <c r="Q444" i="18"/>
  <c r="P427" i="18"/>
  <c r="P431" i="18"/>
  <c r="P435" i="18"/>
  <c r="P439" i="18"/>
  <c r="P447" i="18"/>
  <c r="O426" i="18"/>
  <c r="O430" i="18"/>
  <c r="O434" i="18"/>
  <c r="O438" i="18"/>
  <c r="O442" i="18"/>
  <c r="O446" i="18"/>
  <c r="Q382" i="18"/>
  <c r="Q386" i="18"/>
  <c r="Q390" i="18"/>
  <c r="Q394" i="18"/>
  <c r="Q398" i="18"/>
  <c r="Q402" i="18"/>
  <c r="Q406" i="18"/>
  <c r="O387" i="18"/>
  <c r="Q344" i="18"/>
  <c r="Q345" i="18"/>
  <c r="Q346" i="18"/>
  <c r="Q348" i="18"/>
  <c r="Q350" i="18"/>
  <c r="Q352" i="18"/>
  <c r="Q354" i="18"/>
  <c r="Q356" i="18"/>
  <c r="Q358" i="18"/>
  <c r="Q360" i="18"/>
  <c r="Q361" i="18"/>
  <c r="Q362" i="18"/>
  <c r="Q364" i="18"/>
  <c r="P344" i="18"/>
  <c r="P346" i="18"/>
  <c r="P348" i="18"/>
  <c r="P349" i="18"/>
  <c r="P350" i="18"/>
  <c r="P352" i="18"/>
  <c r="P354" i="18"/>
  <c r="P356" i="18"/>
  <c r="P358" i="18"/>
  <c r="P360" i="18"/>
  <c r="P362" i="18"/>
  <c r="P364" i="18"/>
  <c r="P365" i="18"/>
  <c r="O344" i="18"/>
  <c r="O346" i="18"/>
  <c r="O348" i="18"/>
  <c r="O350" i="18"/>
  <c r="O352" i="18"/>
  <c r="O353" i="18"/>
  <c r="O354" i="18"/>
  <c r="O356" i="18"/>
  <c r="O358" i="18"/>
  <c r="O360" i="18"/>
  <c r="O362" i="18"/>
  <c r="O364" i="18"/>
  <c r="P324" i="18"/>
  <c r="O307" i="18"/>
  <c r="O315" i="18"/>
  <c r="O323" i="18"/>
  <c r="O312" i="18"/>
  <c r="O316" i="18"/>
  <c r="O320" i="18"/>
  <c r="O324" i="18"/>
  <c r="P273" i="18"/>
  <c r="P281" i="18"/>
  <c r="O283" i="18"/>
  <c r="P255" i="18"/>
  <c r="O229" i="18"/>
  <c r="P191" i="18"/>
  <c r="P203" i="18"/>
  <c r="O190" i="18"/>
  <c r="O198" i="18"/>
  <c r="O195" i="18"/>
  <c r="O203" i="18"/>
  <c r="P134" i="18"/>
  <c r="O131" i="18"/>
  <c r="Q128" i="18"/>
  <c r="Q132" i="18"/>
  <c r="Q136" i="18"/>
  <c r="Q140" i="18"/>
  <c r="P133" i="18"/>
  <c r="P137" i="18"/>
  <c r="P141" i="18"/>
  <c r="O134" i="18"/>
  <c r="Q38" i="18"/>
  <c r="Q518" i="18"/>
  <c r="Q520" i="18"/>
  <c r="Q524" i="18"/>
  <c r="Q528" i="18"/>
  <c r="Q532" i="18"/>
  <c r="Q536" i="18"/>
  <c r="Q540" i="18"/>
  <c r="P518" i="18"/>
  <c r="P522" i="18"/>
  <c r="P526" i="18"/>
  <c r="P534" i="18"/>
  <c r="P538" i="18"/>
  <c r="P542" i="18"/>
  <c r="O521" i="18"/>
  <c r="Q484" i="18"/>
  <c r="Q488" i="18"/>
  <c r="Q492" i="18"/>
  <c r="P482" i="18"/>
  <c r="P483" i="18"/>
  <c r="P487" i="18"/>
  <c r="P491" i="18"/>
  <c r="P499" i="18"/>
  <c r="O479" i="18"/>
  <c r="O482" i="18"/>
  <c r="O483" i="18"/>
  <c r="O486" i="18"/>
  <c r="O487" i="18"/>
  <c r="O490" i="18"/>
  <c r="O491" i="18"/>
  <c r="O494" i="18"/>
  <c r="O495" i="18"/>
  <c r="O498" i="18"/>
  <c r="O499" i="18"/>
  <c r="O502" i="18"/>
  <c r="P425" i="18"/>
  <c r="P429" i="18"/>
  <c r="P441" i="18"/>
  <c r="P445" i="18"/>
  <c r="O382" i="18"/>
  <c r="O384" i="18"/>
  <c r="O386" i="18"/>
  <c r="O388" i="18"/>
  <c r="O390" i="18"/>
  <c r="O392" i="18"/>
  <c r="O394" i="18"/>
  <c r="O396" i="18"/>
  <c r="O398" i="18"/>
  <c r="O400" i="18"/>
  <c r="O402" i="18"/>
  <c r="O404" i="18"/>
  <c r="O406" i="18"/>
  <c r="P381" i="18"/>
  <c r="P383" i="18"/>
  <c r="P385" i="18"/>
  <c r="P387" i="18"/>
  <c r="P389" i="18"/>
  <c r="P391" i="18"/>
  <c r="P393" i="18"/>
  <c r="P395" i="18"/>
  <c r="P397" i="18"/>
  <c r="P399" i="18"/>
  <c r="P401" i="18"/>
  <c r="P403" i="18"/>
  <c r="P405" i="18"/>
  <c r="Q343" i="18"/>
  <c r="Q347" i="18"/>
  <c r="Q349" i="18"/>
  <c r="Q351" i="18"/>
  <c r="Q353" i="18"/>
  <c r="Q355" i="18"/>
  <c r="Q357" i="18"/>
  <c r="Q359" i="18"/>
  <c r="Q363" i="18"/>
  <c r="Q365" i="18"/>
  <c r="P343" i="18"/>
  <c r="P345" i="18"/>
  <c r="P347" i="18"/>
  <c r="P351" i="18"/>
  <c r="P353" i="18"/>
  <c r="P355" i="18"/>
  <c r="P357" i="18"/>
  <c r="P359" i="18"/>
  <c r="P361" i="18"/>
  <c r="P363" i="18"/>
  <c r="O343" i="18"/>
  <c r="O345" i="18"/>
  <c r="O347" i="18"/>
  <c r="O349" i="18"/>
  <c r="O351" i="18"/>
  <c r="O355" i="18"/>
  <c r="O357" i="18"/>
  <c r="O359" i="18"/>
  <c r="O361" i="18"/>
  <c r="O363" i="18"/>
  <c r="O365" i="18"/>
  <c r="P272" i="18"/>
  <c r="P276" i="18"/>
  <c r="P280" i="18"/>
  <c r="P284" i="18"/>
  <c r="P288" i="18"/>
  <c r="O272" i="18"/>
  <c r="O276" i="18"/>
  <c r="O280" i="18"/>
  <c r="O284" i="18"/>
  <c r="O288" i="18"/>
  <c r="P254" i="18"/>
  <c r="P220" i="18"/>
  <c r="P224" i="18"/>
  <c r="P228" i="18"/>
  <c r="P234" i="18"/>
  <c r="O222" i="18"/>
  <c r="O226" i="18"/>
  <c r="O230" i="18"/>
  <c r="O234" i="18"/>
  <c r="P190" i="18"/>
  <c r="Q139" i="18"/>
  <c r="G34" i="22"/>
  <c r="G32" i="22"/>
  <c r="G39" i="22"/>
  <c r="G37" i="22"/>
  <c r="G35" i="22"/>
  <c r="G33" i="22"/>
  <c r="G31" i="22"/>
  <c r="W539" i="17"/>
  <c r="V539" i="17"/>
  <c r="U539" i="17"/>
  <c r="T539" i="17"/>
  <c r="S539" i="17"/>
  <c r="R539" i="17"/>
  <c r="N539" i="17"/>
  <c r="M539" i="17"/>
  <c r="L539" i="17"/>
  <c r="K539" i="17"/>
  <c r="J539" i="17"/>
  <c r="I539" i="17"/>
  <c r="W470" i="17"/>
  <c r="V34" i="22" s="1"/>
  <c r="V470" i="17"/>
  <c r="U34" i="22" s="1"/>
  <c r="U470" i="17"/>
  <c r="T34" i="22" s="1"/>
  <c r="T470" i="17"/>
  <c r="S34" i="22" s="1"/>
  <c r="S470" i="17"/>
  <c r="R34" i="22" s="1"/>
  <c r="R470" i="17"/>
  <c r="Q34" i="22" s="1"/>
  <c r="N470" i="17"/>
  <c r="M34" i="22" s="1"/>
  <c r="M470" i="17"/>
  <c r="L34" i="22" s="1"/>
  <c r="L470" i="17"/>
  <c r="K34" i="22" s="1"/>
  <c r="K470" i="17"/>
  <c r="J34" i="22" s="1"/>
  <c r="J470" i="17"/>
  <c r="I34" i="22" s="1"/>
  <c r="I470" i="17"/>
  <c r="Q288" i="17"/>
  <c r="Q274" i="17"/>
  <c r="Q275" i="17"/>
  <c r="Q276" i="17"/>
  <c r="Q277" i="17"/>
  <c r="Q278" i="17"/>
  <c r="Q279" i="17"/>
  <c r="Q280" i="17"/>
  <c r="Q281" i="17"/>
  <c r="Q282" i="17"/>
  <c r="Q283" i="17"/>
  <c r="Q284" i="17"/>
  <c r="Q285" i="17"/>
  <c r="Q286" i="17"/>
  <c r="Q287" i="17"/>
  <c r="Q273" i="17"/>
  <c r="P288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73" i="17"/>
  <c r="O288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73" i="17"/>
  <c r="Q250" i="17"/>
  <c r="Q251" i="17"/>
  <c r="Q252" i="17"/>
  <c r="Q253" i="17"/>
  <c r="Q254" i="17"/>
  <c r="Q255" i="17"/>
  <c r="Q256" i="17"/>
  <c r="Q257" i="17"/>
  <c r="Q258" i="17"/>
  <c r="Q238" i="17"/>
  <c r="Q239" i="17"/>
  <c r="Q240" i="17"/>
  <c r="Q241" i="17"/>
  <c r="Q242" i="17"/>
  <c r="Q243" i="17"/>
  <c r="Q244" i="17"/>
  <c r="Q245" i="17"/>
  <c r="Q246" i="17"/>
  <c r="Q247" i="17"/>
  <c r="Q248" i="17"/>
  <c r="Q249" i="17"/>
  <c r="P250" i="17"/>
  <c r="P251" i="17"/>
  <c r="P252" i="17"/>
  <c r="P253" i="17"/>
  <c r="P254" i="17"/>
  <c r="P255" i="17"/>
  <c r="P256" i="17"/>
  <c r="P257" i="17"/>
  <c r="P258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V33" i="22"/>
  <c r="U33" i="22"/>
  <c r="T33" i="22"/>
  <c r="R33" i="22"/>
  <c r="Q33" i="22"/>
  <c r="M33" i="22"/>
  <c r="K33" i="22"/>
  <c r="J33" i="22"/>
  <c r="I33" i="22"/>
  <c r="J558" i="17" l="1"/>
  <c r="K40" i="22"/>
  <c r="I40" i="22"/>
  <c r="M40" i="22"/>
  <c r="T40" i="22"/>
  <c r="R40" i="22"/>
  <c r="J40" i="22"/>
  <c r="Q40" i="22"/>
  <c r="U40" i="22"/>
  <c r="V40" i="22"/>
  <c r="L40" i="22"/>
  <c r="S40" i="22"/>
  <c r="O308" i="18"/>
  <c r="O304" i="18"/>
  <c r="P325" i="18"/>
  <c r="P321" i="18"/>
  <c r="P317" i="18"/>
  <c r="P313" i="18"/>
  <c r="P309" i="18"/>
  <c r="P305" i="18"/>
  <c r="Q326" i="18"/>
  <c r="Q322" i="18"/>
  <c r="Q318" i="18"/>
  <c r="Q314" i="18"/>
  <c r="Q310" i="18"/>
  <c r="Q306" i="18"/>
  <c r="P320" i="18"/>
  <c r="P316" i="18"/>
  <c r="P312" i="18"/>
  <c r="P308" i="18"/>
  <c r="P304" i="18"/>
  <c r="Q325" i="18"/>
  <c r="Q321" i="18"/>
  <c r="Q317" i="18"/>
  <c r="Q313" i="18"/>
  <c r="Q305" i="18"/>
  <c r="Q403" i="18"/>
  <c r="Q399" i="18"/>
  <c r="Q395" i="18"/>
  <c r="Q391" i="18"/>
  <c r="Q387" i="18"/>
  <c r="Q383" i="18"/>
  <c r="O443" i="18"/>
  <c r="O435" i="18"/>
  <c r="O427" i="18"/>
  <c r="P444" i="18"/>
  <c r="P440" i="18"/>
  <c r="P432" i="18"/>
  <c r="P428" i="18"/>
  <c r="Q445" i="18"/>
  <c r="Q441" i="18"/>
  <c r="Q437" i="18"/>
  <c r="Q433" i="18"/>
  <c r="Q429" i="18"/>
  <c r="Q425" i="18"/>
  <c r="O501" i="18"/>
  <c r="O497" i="18"/>
  <c r="O493" i="18"/>
  <c r="O489" i="18"/>
  <c r="O485" i="18"/>
  <c r="O481" i="18"/>
  <c r="P498" i="18"/>
  <c r="P494" i="18"/>
  <c r="P486" i="18"/>
  <c r="Q499" i="18"/>
  <c r="Q495" i="18"/>
  <c r="Q491" i="18"/>
  <c r="Q487" i="18"/>
  <c r="Q479" i="18"/>
  <c r="O484" i="18"/>
  <c r="O480" i="18"/>
  <c r="P501" i="18"/>
  <c r="P493" i="18"/>
  <c r="P489" i="18"/>
  <c r="P481" i="18"/>
  <c r="Q498" i="18"/>
  <c r="Q490" i="18"/>
  <c r="Q486" i="18"/>
  <c r="Q482" i="18"/>
  <c r="O541" i="18"/>
  <c r="O537" i="18"/>
  <c r="O533" i="18"/>
  <c r="O529" i="18"/>
  <c r="O525" i="18"/>
  <c r="P540" i="18"/>
  <c r="P536" i="18"/>
  <c r="P532" i="18"/>
  <c r="P528" i="18"/>
  <c r="P524" i="18"/>
  <c r="P520" i="18"/>
  <c r="Q543" i="18"/>
  <c r="Q539" i="18"/>
  <c r="Q535" i="18"/>
  <c r="Q531" i="18"/>
  <c r="Q527" i="18"/>
  <c r="Q523" i="18"/>
  <c r="Q519" i="18"/>
  <c r="O248" i="17"/>
  <c r="O244" i="17"/>
  <c r="O240" i="17"/>
  <c r="O256" i="17"/>
  <c r="O252" i="17"/>
  <c r="O194" i="18"/>
  <c r="P195" i="18"/>
  <c r="Q195" i="18" s="1"/>
  <c r="O135" i="18"/>
  <c r="P138" i="18"/>
  <c r="P130" i="18"/>
  <c r="P199" i="18"/>
  <c r="O327" i="18"/>
  <c r="O319" i="18"/>
  <c r="O311" i="18"/>
  <c r="Q309" i="18"/>
  <c r="O399" i="18"/>
  <c r="O447" i="18"/>
  <c r="O439" i="18"/>
  <c r="O431" i="18"/>
  <c r="P448" i="18"/>
  <c r="P436" i="18"/>
  <c r="P443" i="18"/>
  <c r="Q448" i="18"/>
  <c r="Q440" i="18"/>
  <c r="Q432" i="18"/>
  <c r="P502" i="18"/>
  <c r="P490" i="18"/>
  <c r="Q483" i="18"/>
  <c r="P497" i="18"/>
  <c r="P485" i="18"/>
  <c r="Q502" i="18"/>
  <c r="Q494" i="18"/>
  <c r="Q308" i="18"/>
  <c r="O16" i="18"/>
  <c r="P15" i="18"/>
  <c r="O138" i="18"/>
  <c r="O130" i="18"/>
  <c r="P129" i="18"/>
  <c r="O202" i="18"/>
  <c r="O233" i="18"/>
  <c r="O225" i="18"/>
  <c r="O221" i="18"/>
  <c r="P227" i="18"/>
  <c r="P223" i="18"/>
  <c r="O285" i="18"/>
  <c r="O281" i="18"/>
  <c r="Q281" i="18" s="1"/>
  <c r="O277" i="18"/>
  <c r="O273" i="18"/>
  <c r="Q273" i="18" s="1"/>
  <c r="P287" i="18"/>
  <c r="P283" i="18"/>
  <c r="Q283" i="18" s="1"/>
  <c r="P279" i="18"/>
  <c r="P275" i="18"/>
  <c r="O403" i="18"/>
  <c r="O395" i="18"/>
  <c r="O391" i="18"/>
  <c r="O383" i="18"/>
  <c r="P404" i="18"/>
  <c r="P400" i="18"/>
  <c r="P396" i="18"/>
  <c r="P392" i="18"/>
  <c r="P388" i="18"/>
  <c r="P384" i="18"/>
  <c r="O139" i="18"/>
  <c r="Q141" i="18"/>
  <c r="Q137" i="18"/>
  <c r="Q133" i="18"/>
  <c r="Q129" i="18"/>
  <c r="O199" i="18"/>
  <c r="O191" i="18"/>
  <c r="Q191" i="18" s="1"/>
  <c r="P204" i="18"/>
  <c r="P200" i="18"/>
  <c r="P196" i="18"/>
  <c r="P192" i="18"/>
  <c r="O236" i="18"/>
  <c r="O232" i="18"/>
  <c r="O228" i="18"/>
  <c r="Q228" i="18" s="1"/>
  <c r="O224" i="18"/>
  <c r="Q224" i="18" s="1"/>
  <c r="O220" i="18"/>
  <c r="Q220" i="18" s="1"/>
  <c r="P230" i="18"/>
  <c r="Q230" i="18" s="1"/>
  <c r="P226" i="18"/>
  <c r="Q226" i="18" s="1"/>
  <c r="P222" i="18"/>
  <c r="Q222" i="18" s="1"/>
  <c r="P236" i="18"/>
  <c r="P232" i="18"/>
  <c r="P256" i="18"/>
  <c r="P252" i="18"/>
  <c r="P286" i="18"/>
  <c r="P282" i="18"/>
  <c r="P278" i="18"/>
  <c r="P274" i="18"/>
  <c r="O286" i="18"/>
  <c r="Q286" i="18" s="1"/>
  <c r="O282" i="18"/>
  <c r="O278" i="18"/>
  <c r="Q278" i="18" s="1"/>
  <c r="O274" i="18"/>
  <c r="Q274" i="18" s="1"/>
  <c r="O38" i="18"/>
  <c r="P33" i="18"/>
  <c r="Q16" i="18"/>
  <c r="Q33" i="18"/>
  <c r="Q21" i="18"/>
  <c r="O140" i="18"/>
  <c r="O136" i="18"/>
  <c r="O132" i="18"/>
  <c r="O128" i="18"/>
  <c r="P139" i="18"/>
  <c r="P135" i="18"/>
  <c r="P131" i="18"/>
  <c r="Q138" i="18"/>
  <c r="Q134" i="18"/>
  <c r="Q130" i="18"/>
  <c r="O141" i="18"/>
  <c r="O137" i="18"/>
  <c r="O133" i="18"/>
  <c r="O129" i="18"/>
  <c r="P140" i="18"/>
  <c r="Q255" i="18"/>
  <c r="P253" i="18"/>
  <c r="O405" i="18"/>
  <c r="O401" i="18"/>
  <c r="O397" i="18"/>
  <c r="O393" i="18"/>
  <c r="O542" i="18"/>
  <c r="O538" i="18"/>
  <c r="O534" i="18"/>
  <c r="O530" i="18"/>
  <c r="O526" i="18"/>
  <c r="O522" i="18"/>
  <c r="O518" i="18"/>
  <c r="P541" i="18"/>
  <c r="P537" i="18"/>
  <c r="P533" i="18"/>
  <c r="P529" i="18"/>
  <c r="P525" i="18"/>
  <c r="P521" i="18"/>
  <c r="O525" i="17"/>
  <c r="O521" i="17"/>
  <c r="O36" i="18"/>
  <c r="O28" i="18"/>
  <c r="O24" i="18"/>
  <c r="P39" i="18"/>
  <c r="P31" i="18"/>
  <c r="P23" i="18"/>
  <c r="P19" i="18"/>
  <c r="Q42" i="18"/>
  <c r="P136" i="18"/>
  <c r="P132" i="18"/>
  <c r="P128" i="18"/>
  <c r="Q135" i="18"/>
  <c r="Q131" i="18"/>
  <c r="O201" i="18"/>
  <c r="O197" i="18"/>
  <c r="O193" i="18"/>
  <c r="O189" i="18"/>
  <c r="P202" i="18"/>
  <c r="P198" i="18"/>
  <c r="Q198" i="18" s="1"/>
  <c r="P194" i="18"/>
  <c r="P201" i="18"/>
  <c r="P193" i="18"/>
  <c r="P189" i="18"/>
  <c r="O235" i="18"/>
  <c r="O231" i="18"/>
  <c r="O227" i="18"/>
  <c r="O223" i="18"/>
  <c r="P233" i="18"/>
  <c r="P229" i="18"/>
  <c r="Q229" i="18" s="1"/>
  <c r="P225" i="18"/>
  <c r="P221" i="18"/>
  <c r="O287" i="18"/>
  <c r="O279" i="18"/>
  <c r="O275" i="18"/>
  <c r="Q275" i="18" s="1"/>
  <c r="P285" i="18"/>
  <c r="P277" i="18"/>
  <c r="O326" i="18"/>
  <c r="O322" i="18"/>
  <c r="O318" i="18"/>
  <c r="O314" i="18"/>
  <c r="O310" i="18"/>
  <c r="O306" i="18"/>
  <c r="P327" i="18"/>
  <c r="P323" i="18"/>
  <c r="P319" i="18"/>
  <c r="P315" i="18"/>
  <c r="P311" i="18"/>
  <c r="P307" i="18"/>
  <c r="Q324" i="18"/>
  <c r="Q320" i="18"/>
  <c r="Q316" i="18"/>
  <c r="Q312" i="18"/>
  <c r="Q304" i="18"/>
  <c r="O325" i="18"/>
  <c r="O321" i="18"/>
  <c r="O317" i="18"/>
  <c r="O313" i="18"/>
  <c r="O309" i="18"/>
  <c r="O305" i="18"/>
  <c r="P326" i="18"/>
  <c r="P322" i="18"/>
  <c r="P318" i="18"/>
  <c r="P314" i="18"/>
  <c r="P310" i="18"/>
  <c r="P306" i="18"/>
  <c r="Q327" i="18"/>
  <c r="Q323" i="18"/>
  <c r="Q319" i="18"/>
  <c r="Q315" i="18"/>
  <c r="Q311" i="18"/>
  <c r="Q307" i="18"/>
  <c r="Q405" i="18"/>
  <c r="Q401" i="18"/>
  <c r="Q397" i="18"/>
  <c r="Q393" i="18"/>
  <c r="Q389" i="18"/>
  <c r="Q385" i="18"/>
  <c r="Q381" i="18"/>
  <c r="O389" i="18"/>
  <c r="O385" i="18"/>
  <c r="O381" i="18"/>
  <c r="Q404" i="18"/>
  <c r="Q400" i="18"/>
  <c r="Q396" i="18"/>
  <c r="Q392" i="18"/>
  <c r="Q388" i="18"/>
  <c r="Q384" i="18"/>
  <c r="O445" i="18"/>
  <c r="O441" i="18"/>
  <c r="O437" i="18"/>
  <c r="O433" i="18"/>
  <c r="O429" i="18"/>
  <c r="O425" i="18"/>
  <c r="P446" i="18"/>
  <c r="P442" i="18"/>
  <c r="P438" i="18"/>
  <c r="P434" i="18"/>
  <c r="P430" i="18"/>
  <c r="P426" i="18"/>
  <c r="Q447" i="18"/>
  <c r="Q443" i="18"/>
  <c r="Q439" i="18"/>
  <c r="Q435" i="18"/>
  <c r="Q431" i="18"/>
  <c r="Q427" i="18"/>
  <c r="O448" i="18"/>
  <c r="O444" i="18"/>
  <c r="O440" i="18"/>
  <c r="O436" i="18"/>
  <c r="O432" i="18"/>
  <c r="O428" i="18"/>
  <c r="P437" i="18"/>
  <c r="P433" i="18"/>
  <c r="Q446" i="18"/>
  <c r="Q442" i="18"/>
  <c r="Q438" i="18"/>
  <c r="Q434" i="18"/>
  <c r="Q430" i="18"/>
  <c r="Q426" i="18"/>
  <c r="P500" i="18"/>
  <c r="P496" i="18"/>
  <c r="P492" i="18"/>
  <c r="P488" i="18"/>
  <c r="P484" i="18"/>
  <c r="P480" i="18"/>
  <c r="Q497" i="18"/>
  <c r="Q489" i="18"/>
  <c r="Q485" i="18"/>
  <c r="Q481" i="18"/>
  <c r="P495" i="18"/>
  <c r="P479" i="18"/>
  <c r="Q500" i="18"/>
  <c r="Q496" i="18"/>
  <c r="Q480" i="18"/>
  <c r="O543" i="18"/>
  <c r="O539" i="18"/>
  <c r="O535" i="18"/>
  <c r="O531" i="18"/>
  <c r="O527" i="18"/>
  <c r="O523" i="18"/>
  <c r="O519" i="18"/>
  <c r="P530" i="18"/>
  <c r="Q541" i="18"/>
  <c r="Q537" i="18"/>
  <c r="Q533" i="18"/>
  <c r="Q529" i="18"/>
  <c r="Q525" i="18"/>
  <c r="Q521" i="18"/>
  <c r="P197" i="18"/>
  <c r="Q190" i="18"/>
  <c r="Q234" i="18"/>
  <c r="O200" i="18"/>
  <c r="O196" i="18"/>
  <c r="O192" i="18"/>
  <c r="O517" i="17"/>
  <c r="O513" i="17"/>
  <c r="O509" i="17"/>
  <c r="P524" i="17"/>
  <c r="P520" i="17"/>
  <c r="P516" i="17"/>
  <c r="P512" i="17"/>
  <c r="Q523" i="17"/>
  <c r="Q519" i="17"/>
  <c r="Q515" i="17"/>
  <c r="Q511" i="17"/>
  <c r="P406" i="18"/>
  <c r="P402" i="18"/>
  <c r="P398" i="18"/>
  <c r="P394" i="18"/>
  <c r="P390" i="18"/>
  <c r="P386" i="18"/>
  <c r="P382" i="18"/>
  <c r="O43" i="18"/>
  <c r="P42" i="18"/>
  <c r="Q41" i="18"/>
  <c r="Q37" i="18"/>
  <c r="Q29" i="18"/>
  <c r="Q25" i="18"/>
  <c r="Q17" i="18"/>
  <c r="O40" i="18"/>
  <c r="O20" i="18"/>
  <c r="P35" i="18"/>
  <c r="P27" i="18"/>
  <c r="O37" i="18"/>
  <c r="O33" i="18"/>
  <c r="O29" i="18"/>
  <c r="O25" i="18"/>
  <c r="O21" i="18"/>
  <c r="O17" i="18"/>
  <c r="P40" i="18"/>
  <c r="P36" i="18"/>
  <c r="P32" i="18"/>
  <c r="P28" i="18"/>
  <c r="P24" i="18"/>
  <c r="P20" i="18"/>
  <c r="P16" i="18"/>
  <c r="Q43" i="18"/>
  <c r="Q39" i="18"/>
  <c r="Q35" i="18"/>
  <c r="Q31" i="18"/>
  <c r="Q27" i="18"/>
  <c r="Q23" i="18"/>
  <c r="Q19" i="18"/>
  <c r="Q15" i="18"/>
  <c r="O42" i="18"/>
  <c r="O14" i="18"/>
  <c r="P25" i="18"/>
  <c r="Q28" i="18"/>
  <c r="Q20" i="18"/>
  <c r="O32" i="18"/>
  <c r="T29" i="22"/>
  <c r="I35" i="22"/>
  <c r="M35" i="22"/>
  <c r="T35" i="22"/>
  <c r="O526" i="17"/>
  <c r="O522" i="17"/>
  <c r="O518" i="17"/>
  <c r="O514" i="17"/>
  <c r="O510" i="17"/>
  <c r="P525" i="17"/>
  <c r="P521" i="17"/>
  <c r="P517" i="17"/>
  <c r="P513" i="17"/>
  <c r="P509" i="17"/>
  <c r="Q524" i="17"/>
  <c r="Q520" i="17"/>
  <c r="Q516" i="17"/>
  <c r="Q512" i="17"/>
  <c r="K38" i="22"/>
  <c r="R38" i="22"/>
  <c r="V38" i="22"/>
  <c r="O30" i="18"/>
  <c r="O22" i="18"/>
  <c r="P17" i="18"/>
  <c r="O39" i="18"/>
  <c r="O35" i="18"/>
  <c r="O31" i="18"/>
  <c r="O27" i="18"/>
  <c r="O23" i="18"/>
  <c r="O19" i="18"/>
  <c r="O15" i="18"/>
  <c r="P38" i="18"/>
  <c r="P34" i="18"/>
  <c r="P30" i="18"/>
  <c r="P26" i="18"/>
  <c r="P22" i="18"/>
  <c r="P18" i="18"/>
  <c r="P14" i="18"/>
  <c r="H23" i="22"/>
  <c r="J29" i="22"/>
  <c r="J35" i="22"/>
  <c r="Q35" i="22"/>
  <c r="U35" i="22"/>
  <c r="O34" i="18"/>
  <c r="O26" i="18"/>
  <c r="O18" i="18"/>
  <c r="P37" i="18"/>
  <c r="P29" i="18"/>
  <c r="P21" i="18"/>
  <c r="Q32" i="18"/>
  <c r="Q24" i="18"/>
  <c r="I29" i="22"/>
  <c r="R29" i="22"/>
  <c r="V29" i="22"/>
  <c r="K35" i="22"/>
  <c r="R35" i="22"/>
  <c r="V35" i="22"/>
  <c r="O508" i="17"/>
  <c r="O523" i="17"/>
  <c r="O519" i="17"/>
  <c r="O515" i="17"/>
  <c r="O511" i="17"/>
  <c r="P526" i="17"/>
  <c r="P522" i="17"/>
  <c r="P518" i="17"/>
  <c r="P514" i="17"/>
  <c r="P510" i="17"/>
  <c r="Q525" i="17"/>
  <c r="Q521" i="17"/>
  <c r="Q517" i="17"/>
  <c r="Q513" i="17"/>
  <c r="Q509" i="17"/>
  <c r="Q34" i="18"/>
  <c r="Q30" i="18"/>
  <c r="Q26" i="18"/>
  <c r="Q22" i="18"/>
  <c r="Q18" i="18"/>
  <c r="Q14" i="18"/>
  <c r="H29" i="22"/>
  <c r="Q29" i="22"/>
  <c r="H35" i="22"/>
  <c r="L35" i="22"/>
  <c r="S35" i="22"/>
  <c r="O247" i="17"/>
  <c r="O243" i="17"/>
  <c r="O239" i="17"/>
  <c r="O255" i="17"/>
  <c r="O251" i="17"/>
  <c r="O524" i="17"/>
  <c r="O520" i="17"/>
  <c r="O516" i="17"/>
  <c r="O512" i="17"/>
  <c r="P523" i="17"/>
  <c r="P519" i="17"/>
  <c r="P515" i="17"/>
  <c r="P511" i="17"/>
  <c r="Q526" i="17"/>
  <c r="Q522" i="17"/>
  <c r="Q518" i="17"/>
  <c r="Q514" i="17"/>
  <c r="Q510" i="17"/>
  <c r="Q203" i="18"/>
  <c r="P41" i="18"/>
  <c r="L29" i="22"/>
  <c r="U30" i="22"/>
  <c r="P44" i="18"/>
  <c r="Q288" i="18"/>
  <c r="Q284" i="18"/>
  <c r="Q280" i="18"/>
  <c r="Q276" i="18"/>
  <c r="Q272" i="18"/>
  <c r="P43" i="18"/>
  <c r="Q40" i="18"/>
  <c r="Q501" i="18"/>
  <c r="Q493" i="18"/>
  <c r="Q254" i="18"/>
  <c r="P235" i="18"/>
  <c r="P231" i="18"/>
  <c r="O204" i="18"/>
  <c r="Q36" i="18"/>
  <c r="Q44" i="18"/>
  <c r="O41" i="18"/>
  <c r="O44" i="18"/>
  <c r="P380" i="18"/>
  <c r="S38" i="22"/>
  <c r="K26" i="22"/>
  <c r="R26" i="22"/>
  <c r="V26" i="22"/>
  <c r="U24" i="22"/>
  <c r="H26" i="22"/>
  <c r="L26" i="22"/>
  <c r="S26" i="22"/>
  <c r="J30" i="22"/>
  <c r="Q30" i="22"/>
  <c r="K24" i="22"/>
  <c r="R24" i="22"/>
  <c r="V24" i="22"/>
  <c r="M26" i="22"/>
  <c r="T26" i="22"/>
  <c r="O246" i="17"/>
  <c r="O242" i="17"/>
  <c r="O238" i="17"/>
  <c r="O258" i="17"/>
  <c r="O254" i="17"/>
  <c r="O250" i="17"/>
  <c r="Q26" i="22"/>
  <c r="U26" i="22"/>
  <c r="J24" i="22"/>
  <c r="Q24" i="22"/>
  <c r="H24" i="22"/>
  <c r="L24" i="22"/>
  <c r="S24" i="22"/>
  <c r="J38" i="22"/>
  <c r="Q38" i="22"/>
  <c r="U38" i="22"/>
  <c r="P272" i="17"/>
  <c r="P289" i="17" s="1"/>
  <c r="I38" i="22"/>
  <c r="M38" i="22"/>
  <c r="T38" i="22"/>
  <c r="O249" i="17"/>
  <c r="O245" i="17"/>
  <c r="O241" i="17"/>
  <c r="O257" i="17"/>
  <c r="O253" i="17"/>
  <c r="I24" i="22"/>
  <c r="M24" i="22"/>
  <c r="T24" i="22"/>
  <c r="J26" i="22"/>
  <c r="I30" i="22"/>
  <c r="M30" i="22"/>
  <c r="R30" i="22"/>
  <c r="V30" i="22"/>
  <c r="L38" i="22"/>
  <c r="K29" i="22"/>
  <c r="M29" i="22"/>
  <c r="S29" i="22"/>
  <c r="U29" i="22"/>
  <c r="Q380" i="18"/>
  <c r="Q272" i="17"/>
  <c r="Q289" i="17" s="1"/>
  <c r="P300" i="17"/>
  <c r="P326" i="17" s="1"/>
  <c r="K30" i="22"/>
  <c r="T30" i="22"/>
  <c r="I26" i="22"/>
  <c r="O272" i="17"/>
  <c r="O289" i="17" s="1"/>
  <c r="H30" i="22"/>
  <c r="L30" i="22"/>
  <c r="S30" i="22"/>
  <c r="P508" i="17"/>
  <c r="P527" i="17" s="1"/>
  <c r="Q508" i="17"/>
  <c r="Q527" i="17" s="1"/>
  <c r="Q300" i="17"/>
  <c r="Q326" i="17" s="1"/>
  <c r="O300" i="17"/>
  <c r="O326" i="17" s="1"/>
  <c r="O527" i="17" l="1"/>
  <c r="Q410" i="18"/>
  <c r="P410" i="18"/>
  <c r="O29" i="22" s="1"/>
  <c r="O410" i="18"/>
  <c r="N29" i="22" s="1"/>
  <c r="P38" i="22"/>
  <c r="N38" i="22"/>
  <c r="Q285" i="18"/>
  <c r="Q221" i="18"/>
  <c r="Q287" i="18"/>
  <c r="N26" i="22"/>
  <c r="O26" i="22"/>
  <c r="P26" i="22"/>
  <c r="P29" i="22"/>
  <c r="Q227" i="18"/>
  <c r="Q236" i="18"/>
  <c r="Q225" i="18"/>
  <c r="Q194" i="18"/>
  <c r="Q204" i="18"/>
  <c r="Q282" i="18"/>
  <c r="Q235" i="18"/>
  <c r="O38" i="22"/>
  <c r="Q193" i="18"/>
  <c r="Q256" i="18"/>
  <c r="Q199" i="18"/>
  <c r="Q201" i="18"/>
  <c r="Q196" i="18"/>
  <c r="Q277" i="18"/>
  <c r="Q202" i="18"/>
  <c r="Q279" i="18"/>
  <c r="Q231" i="18"/>
  <c r="Q200" i="18"/>
  <c r="Q223" i="18"/>
  <c r="Q197" i="18"/>
  <c r="Q252" i="18"/>
  <c r="Q192" i="18"/>
  <c r="Q253" i="18"/>
  <c r="Q233" i="18"/>
  <c r="Q232" i="18"/>
  <c r="Q189" i="18"/>
  <c r="G40" i="22" l="1"/>
  <c r="G38" i="22"/>
  <c r="G36" i="22"/>
  <c r="H22" i="22" l="1"/>
  <c r="V22" i="22"/>
  <c r="U22" i="22"/>
  <c r="J22" i="22"/>
  <c r="Q22" i="22"/>
  <c r="I22" i="22"/>
  <c r="M22" i="22"/>
  <c r="T22" i="22"/>
  <c r="S22" i="22"/>
  <c r="R22" i="22"/>
  <c r="L22" i="22"/>
  <c r="K22" i="22"/>
  <c r="Q222" i="17"/>
  <c r="O221" i="17"/>
  <c r="O220" i="17"/>
  <c r="P220" i="17"/>
  <c r="P223" i="17" s="1"/>
  <c r="P221" i="17"/>
  <c r="Q220" i="17"/>
  <c r="Q221" i="17"/>
  <c r="O222" i="17"/>
  <c r="P222" i="17"/>
  <c r="Q223" i="17" l="1"/>
  <c r="O223" i="17"/>
  <c r="N22" i="22" s="1"/>
  <c r="P22" i="22"/>
  <c r="O22" i="22"/>
  <c r="H40" i="22"/>
  <c r="H539" i="17"/>
  <c r="H34" i="22"/>
  <c r="H470" i="17"/>
  <c r="I558" i="17" l="1"/>
  <c r="I560" i="17" s="1"/>
  <c r="O493" i="17"/>
  <c r="O489" i="17"/>
  <c r="O485" i="17"/>
  <c r="O481" i="17"/>
  <c r="P495" i="17"/>
  <c r="P491" i="17"/>
  <c r="P487" i="17"/>
  <c r="P483" i="17"/>
  <c r="Q493" i="17"/>
  <c r="Q489" i="17"/>
  <c r="Q485" i="17"/>
  <c r="Q481" i="17"/>
  <c r="O456" i="17"/>
  <c r="O452" i="17"/>
  <c r="O448" i="17"/>
  <c r="O444" i="17"/>
  <c r="P455" i="17"/>
  <c r="P451" i="17"/>
  <c r="P447" i="17"/>
  <c r="Q454" i="17"/>
  <c r="Q450" i="17"/>
  <c r="Q446" i="17"/>
  <c r="O469" i="17"/>
  <c r="O470" i="17" s="1"/>
  <c r="N34" i="22" s="1"/>
  <c r="O496" i="17"/>
  <c r="O492" i="17"/>
  <c r="O488" i="17"/>
  <c r="O484" i="17"/>
  <c r="P494" i="17"/>
  <c r="P490" i="17"/>
  <c r="P486" i="17"/>
  <c r="P482" i="17"/>
  <c r="Q496" i="17"/>
  <c r="Q492" i="17"/>
  <c r="Q488" i="17"/>
  <c r="Q484" i="17"/>
  <c r="O455" i="17"/>
  <c r="O451" i="17"/>
  <c r="O447" i="17"/>
  <c r="P454" i="17"/>
  <c r="P450" i="17"/>
  <c r="P446" i="17"/>
  <c r="Q457" i="17"/>
  <c r="Q453" i="17"/>
  <c r="Q449" i="17"/>
  <c r="Q445" i="17"/>
  <c r="O457" i="17"/>
  <c r="O453" i="17"/>
  <c r="O449" i="17"/>
  <c r="O445" i="17"/>
  <c r="P456" i="17"/>
  <c r="P452" i="17"/>
  <c r="P448" i="17"/>
  <c r="P444" i="17"/>
  <c r="Q455" i="17"/>
  <c r="Q451" i="17"/>
  <c r="Q447" i="17"/>
  <c r="O494" i="17"/>
  <c r="O490" i="17"/>
  <c r="O486" i="17"/>
  <c r="O482" i="17"/>
  <c r="P496" i="17"/>
  <c r="P492" i="17"/>
  <c r="P488" i="17"/>
  <c r="P484" i="17"/>
  <c r="Q494" i="17"/>
  <c r="Q490" i="17"/>
  <c r="Q486" i="17"/>
  <c r="Q482" i="17"/>
  <c r="O197" i="17"/>
  <c r="P105" i="17"/>
  <c r="P101" i="17"/>
  <c r="P97" i="17"/>
  <c r="P93" i="17"/>
  <c r="Q106" i="17"/>
  <c r="Q102" i="17"/>
  <c r="Q98" i="17"/>
  <c r="Q94" i="17"/>
  <c r="Q93" i="17"/>
  <c r="J20" i="22"/>
  <c r="Q20" i="22"/>
  <c r="U20" i="22"/>
  <c r="O235" i="17"/>
  <c r="P236" i="17"/>
  <c r="O119" i="17"/>
  <c r="Q119" i="17"/>
  <c r="P103" i="17"/>
  <c r="P99" i="17"/>
  <c r="P95" i="17"/>
  <c r="P91" i="17"/>
  <c r="Q104" i="17"/>
  <c r="Q100" i="17"/>
  <c r="Q96" i="17"/>
  <c r="Q92" i="17"/>
  <c r="Q103" i="17"/>
  <c r="Q99" i="17"/>
  <c r="Q95" i="17"/>
  <c r="Q91" i="17"/>
  <c r="O237" i="17"/>
  <c r="Q237" i="17"/>
  <c r="J32" i="22"/>
  <c r="Q32" i="22"/>
  <c r="I32" i="22"/>
  <c r="M32" i="22"/>
  <c r="T32" i="22"/>
  <c r="O495" i="17"/>
  <c r="O491" i="17"/>
  <c r="O487" i="17"/>
  <c r="O483" i="17"/>
  <c r="P493" i="17"/>
  <c r="P489" i="17"/>
  <c r="P485" i="17"/>
  <c r="P481" i="17"/>
  <c r="Q495" i="17"/>
  <c r="Q491" i="17"/>
  <c r="Q487" i="17"/>
  <c r="Q483" i="17"/>
  <c r="Q235" i="17"/>
  <c r="O454" i="17"/>
  <c r="O450" i="17"/>
  <c r="O446" i="17"/>
  <c r="P457" i="17"/>
  <c r="P453" i="17"/>
  <c r="P449" i="17"/>
  <c r="P445" i="17"/>
  <c r="Q456" i="17"/>
  <c r="Q452" i="17"/>
  <c r="Q448" i="17"/>
  <c r="Q444" i="17"/>
  <c r="T8" i="22"/>
  <c r="K32" i="22"/>
  <c r="R32" i="22"/>
  <c r="V32" i="22"/>
  <c r="U8" i="22"/>
  <c r="K12" i="22"/>
  <c r="R12" i="22"/>
  <c r="V12" i="22"/>
  <c r="I16" i="22"/>
  <c r="M16" i="22"/>
  <c r="T16" i="22"/>
  <c r="U32" i="22"/>
  <c r="R8" i="22"/>
  <c r="H32" i="22"/>
  <c r="L32" i="22"/>
  <c r="S32" i="22"/>
  <c r="P469" i="17"/>
  <c r="P470" i="17" s="1"/>
  <c r="O34" i="22" s="1"/>
  <c r="Q538" i="17"/>
  <c r="Q539" i="17" s="1"/>
  <c r="P538" i="17"/>
  <c r="P539" i="17" s="1"/>
  <c r="O538" i="17"/>
  <c r="O539" i="17" s="1"/>
  <c r="I12" i="22"/>
  <c r="M12" i="22"/>
  <c r="T12" i="22"/>
  <c r="J8" i="22"/>
  <c r="Q8" i="22"/>
  <c r="L8" i="22"/>
  <c r="P106" i="17"/>
  <c r="P102" i="17"/>
  <c r="P98" i="17"/>
  <c r="P94" i="17"/>
  <c r="J12" i="22"/>
  <c r="Q12" i="22"/>
  <c r="U12" i="22"/>
  <c r="V8" i="22"/>
  <c r="P104" i="17"/>
  <c r="P100" i="17"/>
  <c r="P96" i="17"/>
  <c r="P92" i="17"/>
  <c r="Q105" i="17"/>
  <c r="Q101" i="17"/>
  <c r="Q97" i="17"/>
  <c r="L12" i="22"/>
  <c r="S12" i="22"/>
  <c r="L14" i="22"/>
  <c r="Q14" i="22"/>
  <c r="S14" i="22"/>
  <c r="K16" i="22"/>
  <c r="R16" i="22"/>
  <c r="V16" i="22"/>
  <c r="H20" i="22"/>
  <c r="L20" i="22"/>
  <c r="S20" i="22"/>
  <c r="N28" i="22"/>
  <c r="I28" i="22"/>
  <c r="I14" i="22"/>
  <c r="K14" i="22"/>
  <c r="M14" i="22"/>
  <c r="R14" i="22"/>
  <c r="T14" i="22"/>
  <c r="H16" i="22"/>
  <c r="L16" i="22"/>
  <c r="S16" i="22"/>
  <c r="Q18" i="22"/>
  <c r="S18" i="22"/>
  <c r="U18" i="22"/>
  <c r="I20" i="22"/>
  <c r="M20" i="22"/>
  <c r="T20" i="22"/>
  <c r="O236" i="17"/>
  <c r="P237" i="17"/>
  <c r="U14" i="22"/>
  <c r="V14" i="22"/>
  <c r="J16" i="22"/>
  <c r="Q16" i="22"/>
  <c r="U16" i="22"/>
  <c r="R18" i="22"/>
  <c r="T18" i="22"/>
  <c r="V18" i="22"/>
  <c r="K20" i="22"/>
  <c r="R20" i="22"/>
  <c r="V20" i="22"/>
  <c r="P235" i="17"/>
  <c r="Q236" i="17"/>
  <c r="P28" i="22"/>
  <c r="K28" i="22"/>
  <c r="L28" i="22"/>
  <c r="M28" i="22"/>
  <c r="Q28" i="22"/>
  <c r="R28" i="22"/>
  <c r="S28" i="22"/>
  <c r="T28" i="22"/>
  <c r="U28" i="22"/>
  <c r="V28" i="22"/>
  <c r="Q469" i="17"/>
  <c r="Q470" i="17" s="1"/>
  <c r="P34" i="22" s="1"/>
  <c r="Q443" i="17"/>
  <c r="Q458" i="17" s="1"/>
  <c r="P443" i="17"/>
  <c r="P458" i="17" s="1"/>
  <c r="O443" i="17"/>
  <c r="O458" i="17" s="1"/>
  <c r="Q337" i="17"/>
  <c r="Q432" i="17" s="1"/>
  <c r="P337" i="17"/>
  <c r="P432" i="17" s="1"/>
  <c r="O337" i="17"/>
  <c r="O432" i="17" s="1"/>
  <c r="K8" i="22"/>
  <c r="S8" i="22"/>
  <c r="I8" i="22"/>
  <c r="M8" i="22"/>
  <c r="J14" i="22"/>
  <c r="I18" i="22"/>
  <c r="K18" i="22"/>
  <c r="M18" i="22"/>
  <c r="O90" i="17"/>
  <c r="O107" i="17" s="1"/>
  <c r="H14" i="22"/>
  <c r="O168" i="17"/>
  <c r="H18" i="22"/>
  <c r="J18" i="22"/>
  <c r="L18" i="22"/>
  <c r="H12" i="22"/>
  <c r="J28" i="22"/>
  <c r="H28" i="22"/>
  <c r="O28" i="22"/>
  <c r="Q234" i="17"/>
  <c r="Q260" i="17" s="1"/>
  <c r="P234" i="17"/>
  <c r="P260" i="17" s="1"/>
  <c r="O234" i="17"/>
  <c r="O260" i="17" s="1"/>
  <c r="Q197" i="17"/>
  <c r="P197" i="17"/>
  <c r="Q168" i="17"/>
  <c r="P168" i="17"/>
  <c r="Q144" i="17"/>
  <c r="P144" i="17"/>
  <c r="O144" i="17"/>
  <c r="P119" i="17"/>
  <c r="Q90" i="17"/>
  <c r="P90" i="17"/>
  <c r="H8" i="22"/>
  <c r="Q12" i="17"/>
  <c r="Q30" i="17" s="1"/>
  <c r="P12" i="17"/>
  <c r="P30" i="17" s="1"/>
  <c r="P497" i="17" l="1"/>
  <c r="Q497" i="17"/>
  <c r="O497" i="17"/>
  <c r="Q186" i="17"/>
  <c r="P186" i="17"/>
  <c r="O18" i="22" s="1"/>
  <c r="O186" i="17"/>
  <c r="N18" i="22" s="1"/>
  <c r="Q157" i="17"/>
  <c r="P157" i="17"/>
  <c r="O157" i="17"/>
  <c r="N16" i="22" s="1"/>
  <c r="Q133" i="17"/>
  <c r="P133" i="17"/>
  <c r="O14" i="22" s="1"/>
  <c r="O133" i="17"/>
  <c r="N14" i="22" s="1"/>
  <c r="Q107" i="17"/>
  <c r="P107" i="17"/>
  <c r="O12" i="22" s="1"/>
  <c r="P12" i="22"/>
  <c r="O16" i="22"/>
  <c r="P18" i="22"/>
  <c r="P14" i="22"/>
  <c r="O210" i="17"/>
  <c r="N20" i="22" s="1"/>
  <c r="P210" i="17"/>
  <c r="O20" i="22" s="1"/>
  <c r="P16" i="22"/>
  <c r="Q210" i="17"/>
  <c r="P20" i="22" s="1"/>
  <c r="N36" i="22"/>
  <c r="O32" i="22"/>
  <c r="N32" i="22"/>
  <c r="O24" i="22"/>
  <c r="L36" i="22"/>
  <c r="L42" i="22" s="1"/>
  <c r="N558" i="17"/>
  <c r="T36" i="22"/>
  <c r="T42" i="22" s="1"/>
  <c r="V558" i="17"/>
  <c r="I36" i="22"/>
  <c r="I42" i="22" s="1"/>
  <c r="K558" i="17"/>
  <c r="U36" i="22"/>
  <c r="U42" i="22" s="1"/>
  <c r="W558" i="17"/>
  <c r="J36" i="22"/>
  <c r="J42" i="22" s="1"/>
  <c r="L558" i="17"/>
  <c r="P40" i="22"/>
  <c r="K36" i="22"/>
  <c r="K42" i="22" s="1"/>
  <c r="M558" i="17"/>
  <c r="N40" i="22"/>
  <c r="R36" i="22"/>
  <c r="R42" i="22" s="1"/>
  <c r="T558" i="17"/>
  <c r="S36" i="22"/>
  <c r="S42" i="22" s="1"/>
  <c r="U558" i="17"/>
  <c r="H36" i="22"/>
  <c r="V36" i="22"/>
  <c r="V42" i="22" s="1"/>
  <c r="X558" i="17"/>
  <c r="O40" i="22"/>
  <c r="M36" i="22"/>
  <c r="M42" i="22" s="1"/>
  <c r="O558" i="17"/>
  <c r="Q36" i="22"/>
  <c r="Q42" i="22" s="1"/>
  <c r="S558" i="17"/>
  <c r="P24" i="22"/>
  <c r="N24" i="22"/>
  <c r="N30" i="22"/>
  <c r="O30" i="22"/>
  <c r="P30" i="22"/>
  <c r="H38" i="22"/>
  <c r="O36" i="22"/>
  <c r="O12" i="17"/>
  <c r="O30" i="17" s="1"/>
  <c r="P36" i="22"/>
  <c r="P32" i="22"/>
  <c r="P8" i="22"/>
  <c r="N12" i="22"/>
  <c r="O8" i="22"/>
  <c r="H42" i="22" l="1"/>
  <c r="O42" i="22"/>
  <c r="P42" i="22"/>
  <c r="N8" i="22"/>
  <c r="N42" i="22" s="1"/>
  <c r="Q558" i="17"/>
  <c r="R558" i="17"/>
  <c r="Q58" i="18"/>
  <c r="Q81" i="18" s="1"/>
  <c r="P58" i="18"/>
  <c r="P81" i="18" s="1"/>
  <c r="H9" i="22"/>
  <c r="Q127" i="18"/>
  <c r="Q142" i="18" s="1"/>
  <c r="P127" i="18"/>
  <c r="P142" i="18" s="1"/>
  <c r="O127" i="18"/>
  <c r="O142" i="18" s="1"/>
  <c r="Q95" i="18"/>
  <c r="Q113" i="18" s="1"/>
  <c r="P95" i="18"/>
  <c r="P113" i="18" s="1"/>
  <c r="O95" i="18"/>
  <c r="O113" i="18" s="1"/>
  <c r="P558" i="17" l="1"/>
  <c r="P559" i="18"/>
  <c r="O559" i="18"/>
  <c r="O558" i="18"/>
  <c r="Q559" i="18"/>
  <c r="Q13" i="18"/>
  <c r="Q45" i="18" s="1"/>
  <c r="P13" i="18"/>
  <c r="P45" i="18" s="1"/>
  <c r="O13" i="18"/>
  <c r="O45" i="18" s="1"/>
  <c r="V39" i="22"/>
  <c r="U39" i="22"/>
  <c r="T39" i="22"/>
  <c r="S39" i="22"/>
  <c r="R39" i="22"/>
  <c r="Q39" i="22"/>
  <c r="M39" i="22"/>
  <c r="L39" i="22"/>
  <c r="K39" i="22"/>
  <c r="J39" i="22"/>
  <c r="P558" i="18"/>
  <c r="Q558" i="18"/>
  <c r="I39" i="22"/>
  <c r="V37" i="22"/>
  <c r="U37" i="22"/>
  <c r="T37" i="22"/>
  <c r="S37" i="22"/>
  <c r="R37" i="22"/>
  <c r="Q37" i="22"/>
  <c r="M37" i="22"/>
  <c r="L37" i="22"/>
  <c r="K37" i="22"/>
  <c r="J37" i="22"/>
  <c r="H37" i="22"/>
  <c r="P517" i="18"/>
  <c r="P544" i="18" s="1"/>
  <c r="Q517" i="18"/>
  <c r="Q544" i="18" s="1"/>
  <c r="I37" i="22"/>
  <c r="O517" i="18"/>
  <c r="O544" i="18" s="1"/>
  <c r="Q478" i="18"/>
  <c r="Q503" i="18" s="1"/>
  <c r="P478" i="18"/>
  <c r="P503" i="18" s="1"/>
  <c r="O478" i="18"/>
  <c r="O503" i="18" s="1"/>
  <c r="U27" i="22"/>
  <c r="Q27" i="22"/>
  <c r="S25" i="22"/>
  <c r="V23" i="22"/>
  <c r="R23" i="22"/>
  <c r="D37" i="22"/>
  <c r="D35" i="22"/>
  <c r="D33" i="22"/>
  <c r="D31" i="22"/>
  <c r="D27" i="22"/>
  <c r="D25" i="22"/>
  <c r="D23" i="22"/>
  <c r="D21" i="22"/>
  <c r="D19" i="22"/>
  <c r="D17" i="22"/>
  <c r="D15" i="22"/>
  <c r="D13" i="22"/>
  <c r="D11" i="22"/>
  <c r="D9" i="22"/>
  <c r="D7" i="22"/>
  <c r="P560" i="18" l="1"/>
  <c r="O39" i="22" s="1"/>
  <c r="Q560" i="18"/>
  <c r="P39" i="22" s="1"/>
  <c r="O560" i="18"/>
  <c r="N39" i="22" s="1"/>
  <c r="H39" i="22"/>
  <c r="N35" i="22"/>
  <c r="P35" i="22"/>
  <c r="O35" i="22"/>
  <c r="Q449" i="18"/>
  <c r="M25" i="22"/>
  <c r="T25" i="22"/>
  <c r="K27" i="22"/>
  <c r="R27" i="22"/>
  <c r="V27" i="22"/>
  <c r="P37" i="22"/>
  <c r="Q25" i="22"/>
  <c r="U25" i="22"/>
  <c r="L27" i="22"/>
  <c r="S27" i="22"/>
  <c r="O37" i="22"/>
  <c r="T23" i="22"/>
  <c r="U23" i="22"/>
  <c r="R25" i="22"/>
  <c r="V25" i="22"/>
  <c r="I27" i="22"/>
  <c r="M27" i="22"/>
  <c r="T27" i="22"/>
  <c r="N37" i="22"/>
  <c r="M23" i="22"/>
  <c r="Q23" i="22"/>
  <c r="L23" i="22"/>
  <c r="G42" i="22"/>
  <c r="G41" i="22"/>
  <c r="O251" i="18"/>
  <c r="O257" i="18" s="1"/>
  <c r="O463" i="18"/>
  <c r="S21" i="22"/>
  <c r="Q21" i="22"/>
  <c r="T21" i="22"/>
  <c r="O271" i="18"/>
  <c r="O289" i="18" s="1"/>
  <c r="J27" i="22"/>
  <c r="P342" i="18"/>
  <c r="P366" i="18" s="1"/>
  <c r="H27" i="22"/>
  <c r="L21" i="22"/>
  <c r="M21" i="22"/>
  <c r="V21" i="22"/>
  <c r="J23" i="22"/>
  <c r="R21" i="22"/>
  <c r="U21" i="22"/>
  <c r="K21" i="22"/>
  <c r="I23" i="22"/>
  <c r="P303" i="18"/>
  <c r="P328" i="18" s="1"/>
  <c r="Q342" i="18"/>
  <c r="Q366" i="18" s="1"/>
  <c r="P449" i="18"/>
  <c r="H21" i="22"/>
  <c r="P271" i="18"/>
  <c r="P289" i="18" s="1"/>
  <c r="K25" i="22"/>
  <c r="K23" i="22"/>
  <c r="H25" i="22"/>
  <c r="L25" i="22"/>
  <c r="O303" i="18"/>
  <c r="O328" i="18" s="1"/>
  <c r="S23" i="22"/>
  <c r="Q303" i="18"/>
  <c r="Q328" i="18" s="1"/>
  <c r="J25" i="22"/>
  <c r="H31" i="22"/>
  <c r="I31" i="22"/>
  <c r="J31" i="22"/>
  <c r="K31" i="22"/>
  <c r="L31" i="22"/>
  <c r="Q31" i="22"/>
  <c r="R31" i="22"/>
  <c r="S31" i="22"/>
  <c r="T31" i="22"/>
  <c r="U31" i="22"/>
  <c r="V31" i="22"/>
  <c r="I25" i="22"/>
  <c r="M31" i="22"/>
  <c r="O342" i="18"/>
  <c r="O366" i="18" s="1"/>
  <c r="Q463" i="18"/>
  <c r="P463" i="18"/>
  <c r="O449" i="18"/>
  <c r="O464" i="18" l="1"/>
  <c r="N33" i="22" s="1"/>
  <c r="P464" i="18"/>
  <c r="O33" i="22" s="1"/>
  <c r="Q464" i="18"/>
  <c r="P33" i="22" s="1"/>
  <c r="O25" i="22"/>
  <c r="N25" i="22"/>
  <c r="P25" i="22"/>
  <c r="G43" i="22"/>
  <c r="P31" i="22"/>
  <c r="O31" i="22"/>
  <c r="P27" i="22"/>
  <c r="N23" i="22"/>
  <c r="O27" i="22"/>
  <c r="N27" i="22"/>
  <c r="O23" i="22"/>
  <c r="N31" i="22"/>
  <c r="Q271" i="18"/>
  <c r="Q289" i="18" s="1"/>
  <c r="N21" i="22"/>
  <c r="P23" i="22" l="1"/>
  <c r="H15" i="22"/>
  <c r="I19" i="22"/>
  <c r="U19" i="22"/>
  <c r="P251" i="18"/>
  <c r="P257" i="18" s="1"/>
  <c r="I21" i="22"/>
  <c r="Q13" i="22"/>
  <c r="K15" i="22"/>
  <c r="Q17" i="22"/>
  <c r="H19" i="22"/>
  <c r="K19" i="22"/>
  <c r="T17" i="22"/>
  <c r="Q19" i="22"/>
  <c r="T19" i="22"/>
  <c r="K13" i="22"/>
  <c r="H13" i="22"/>
  <c r="T13" i="22"/>
  <c r="O156" i="18"/>
  <c r="O174" i="18" s="1"/>
  <c r="Q15" i="22"/>
  <c r="T15" i="22"/>
  <c r="H17" i="22"/>
  <c r="O188" i="18"/>
  <c r="O205" i="18" s="1"/>
  <c r="K17" i="22"/>
  <c r="O219" i="18"/>
  <c r="O237" i="18" s="1"/>
  <c r="P573" i="18" l="1"/>
  <c r="S11" i="22"/>
  <c r="M19" i="22"/>
  <c r="S19" i="22"/>
  <c r="J21" i="22"/>
  <c r="R19" i="22"/>
  <c r="L19" i="22"/>
  <c r="Q251" i="18"/>
  <c r="Q257" i="18" s="1"/>
  <c r="O21" i="22"/>
  <c r="P219" i="18"/>
  <c r="P237" i="18" s="1"/>
  <c r="V19" i="22"/>
  <c r="V17" i="22"/>
  <c r="S17" i="22"/>
  <c r="L17" i="22"/>
  <c r="N17" i="22"/>
  <c r="U17" i="22"/>
  <c r="N15" i="22"/>
  <c r="N19" i="22"/>
  <c r="R17" i="22"/>
  <c r="I17" i="22"/>
  <c r="P188" i="18"/>
  <c r="P205" i="18" s="1"/>
  <c r="N13" i="22"/>
  <c r="T11" i="22" l="1"/>
  <c r="K11" i="22"/>
  <c r="Q11" i="22"/>
  <c r="P21" i="22"/>
  <c r="Q219" i="18"/>
  <c r="Q237" i="18" s="1"/>
  <c r="O19" i="22"/>
  <c r="Q188" i="18"/>
  <c r="Q205" i="18" s="1"/>
  <c r="O17" i="22"/>
  <c r="J19" i="22"/>
  <c r="J17" i="22"/>
  <c r="Q9" i="22"/>
  <c r="M17" i="22"/>
  <c r="K9" i="22"/>
  <c r="T9" i="22"/>
  <c r="M9" i="22"/>
  <c r="I9" i="22"/>
  <c r="H11" i="22"/>
  <c r="P19" i="22" l="1"/>
  <c r="P17" i="22"/>
  <c r="N11" i="22" l="1"/>
  <c r="T7" i="22"/>
  <c r="M7" i="22"/>
  <c r="K7" i="22"/>
  <c r="Q7" i="22"/>
  <c r="K41" i="22" l="1"/>
  <c r="K43" i="22" s="1"/>
  <c r="T41" i="22"/>
  <c r="T43" i="22" s="1"/>
  <c r="Q41" i="22"/>
  <c r="Q43" i="22" s="1"/>
  <c r="N7" i="22"/>
  <c r="I7" i="22"/>
  <c r="H7" i="22"/>
  <c r="J7" i="22"/>
  <c r="M13" i="22"/>
  <c r="L13" i="22"/>
  <c r="U15" i="22"/>
  <c r="S15" i="22"/>
  <c r="R15" i="22"/>
  <c r="R13" i="22"/>
  <c r="S13" i="22"/>
  <c r="V15" i="22"/>
  <c r="I13" i="22"/>
  <c r="P156" i="18"/>
  <c r="P174" i="18" s="1"/>
  <c r="Q573" i="18" s="1"/>
  <c r="I15" i="22"/>
  <c r="U13" i="22"/>
  <c r="V13" i="22"/>
  <c r="M15" i="22"/>
  <c r="L15" i="22"/>
  <c r="J9" i="22"/>
  <c r="L9" i="22"/>
  <c r="O9" i="22"/>
  <c r="R9" i="22"/>
  <c r="S9" i="22"/>
  <c r="U9" i="22"/>
  <c r="V9" i="22"/>
  <c r="H41" i="22" l="1"/>
  <c r="H43" i="22" s="1"/>
  <c r="I11" i="22"/>
  <c r="U11" i="22"/>
  <c r="R11" i="22"/>
  <c r="L11" i="22"/>
  <c r="V11" i="22"/>
  <c r="S7" i="22"/>
  <c r="S41" i="22" s="1"/>
  <c r="S43" i="22" s="1"/>
  <c r="U7" i="22"/>
  <c r="R7" i="22"/>
  <c r="O7" i="22"/>
  <c r="L7" i="22"/>
  <c r="P7" i="22"/>
  <c r="V7" i="22"/>
  <c r="M11" i="22"/>
  <c r="O15" i="22"/>
  <c r="Q156" i="18"/>
  <c r="Q174" i="18" s="1"/>
  <c r="R573" i="18" s="1"/>
  <c r="O13" i="22"/>
  <c r="P13" i="22"/>
  <c r="J15" i="22"/>
  <c r="J13" i="22"/>
  <c r="P9" i="22"/>
  <c r="L41" i="22" l="1"/>
  <c r="L43" i="22" s="1"/>
  <c r="U41" i="22"/>
  <c r="U43" i="22" s="1"/>
  <c r="M41" i="22"/>
  <c r="M43" i="22" s="1"/>
  <c r="V41" i="22"/>
  <c r="V43" i="22" s="1"/>
  <c r="R41" i="22"/>
  <c r="R43" i="22" s="1"/>
  <c r="I41" i="22"/>
  <c r="I43" i="22" s="1"/>
  <c r="P11" i="22"/>
  <c r="O11" i="22"/>
  <c r="P15" i="22"/>
  <c r="N9" i="22"/>
  <c r="J11" i="22"/>
  <c r="P41" i="22" l="1"/>
  <c r="P43" i="22" s="1"/>
  <c r="J41" i="22"/>
  <c r="J43" i="22" s="1"/>
  <c r="O41" i="22"/>
  <c r="O43" i="22" s="1"/>
  <c r="N41" i="22"/>
  <c r="N43" i="22" s="1"/>
</calcChain>
</file>

<file path=xl/sharedStrings.xml><?xml version="1.0" encoding="utf-8"?>
<sst xmlns="http://schemas.openxmlformats.org/spreadsheetml/2006/main" count="8537" uniqueCount="824">
  <si>
    <t>Format- 'A' (RLB)</t>
  </si>
  <si>
    <t>CHAMUNDESHWARI ELECTRICITY SUPPLY COMPANY LIMITED</t>
  </si>
  <si>
    <t>Name of the O &amp;M Sub-Dvn BILIKERE</t>
  </si>
  <si>
    <t>Tariff-LT6(a)-Water Supply</t>
  </si>
  <si>
    <t>(Amount in Rupees)</t>
  </si>
  <si>
    <t>Sl.No.</t>
  </si>
  <si>
    <t>Name of District</t>
  </si>
  <si>
    <t>Name of Taluk</t>
  </si>
  <si>
    <t xml:space="preserve">Sl.No. of Grama Panchayath as per Format-C    </t>
  </si>
  <si>
    <t xml:space="preserve">Name of Grama Panchayath </t>
  </si>
  <si>
    <t>RRNO</t>
  </si>
  <si>
    <t>Meter Status</t>
  </si>
  <si>
    <t>Consumption</t>
  </si>
  <si>
    <t>OB+Demand Total</t>
  </si>
  <si>
    <t>Remarks</t>
  </si>
  <si>
    <t>Principle</t>
  </si>
  <si>
    <t xml:space="preserve">Interest 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</si>
  <si>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</si>
  <si>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</si>
  <si>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</si>
  <si>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</si>
  <si>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</si>
  <si>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</si>
  <si>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</si>
  <si>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</si>
  <si>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</si>
  <si>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>I = (G+H)</t>
  </si>
  <si>
    <t>J</t>
  </si>
  <si>
    <t>K</t>
  </si>
  <si>
    <t>I = (J+K)</t>
  </si>
  <si>
    <t>M = (G+J)</t>
  </si>
  <si>
    <t>N = (H+K)</t>
  </si>
  <si>
    <t>O = (I+L)</t>
  </si>
  <si>
    <t>P</t>
  </si>
  <si>
    <t>Q</t>
  </si>
  <si>
    <t>R = (G+H)</t>
  </si>
  <si>
    <t>S =(M-P)</t>
  </si>
  <si>
    <t>T =(N-Q)</t>
  </si>
  <si>
    <t>U =(S+T)</t>
  </si>
  <si>
    <t>MYOSRE</t>
  </si>
  <si>
    <t>HUNSUR</t>
  </si>
  <si>
    <t>BANNIKUPPE GP</t>
  </si>
  <si>
    <t>KLGPR2</t>
  </si>
  <si>
    <t>IDLE/VACANT</t>
  </si>
  <si>
    <t>MDPR6</t>
  </si>
  <si>
    <t>NORMAL</t>
  </si>
  <si>
    <t>KLGPR1323</t>
  </si>
  <si>
    <t>KLGPR1156</t>
  </si>
  <si>
    <t>MDPR1304</t>
  </si>
  <si>
    <t>DISS</t>
  </si>
  <si>
    <t>MDPR7</t>
  </si>
  <si>
    <t>H3P1195</t>
  </si>
  <si>
    <t>MDPR4</t>
  </si>
  <si>
    <t>KLGPR1</t>
  </si>
  <si>
    <t>KLGPR3</t>
  </si>
  <si>
    <t>H3P1301</t>
  </si>
  <si>
    <t>BKP3</t>
  </si>
  <si>
    <t>MDPR5</t>
  </si>
  <si>
    <t>MDPR3A</t>
  </si>
  <si>
    <t>MDPR1391</t>
  </si>
  <si>
    <t>H3P1870</t>
  </si>
  <si>
    <t>H3P2100</t>
  </si>
  <si>
    <t>H3P1872</t>
  </si>
  <si>
    <t>H3P2091</t>
  </si>
  <si>
    <t>H3P2096</t>
  </si>
  <si>
    <t>B3BP1</t>
  </si>
  <si>
    <t>H3P1998</t>
  </si>
  <si>
    <t>H3P2001</t>
  </si>
  <si>
    <t>MNR</t>
  </si>
  <si>
    <t>BBP127</t>
  </si>
  <si>
    <t>BBP175</t>
  </si>
  <si>
    <t>BBP176</t>
  </si>
  <si>
    <t>BBP264</t>
  </si>
  <si>
    <t>BBP389</t>
  </si>
  <si>
    <t>BBP396</t>
  </si>
  <si>
    <t>BBP428</t>
  </si>
  <si>
    <t>BBP460</t>
  </si>
  <si>
    <t>BBP461</t>
  </si>
  <si>
    <t>TOTAL</t>
  </si>
  <si>
    <t xml:space="preserve">  Senior Assistant  </t>
  </si>
  <si>
    <t xml:space="preserve">  Assistant Executive Engineer(Ele.) </t>
  </si>
  <si>
    <t xml:space="preserve">Bilikere , Sub-Division, </t>
  </si>
  <si>
    <t>BILIKERE GP</t>
  </si>
  <si>
    <t>GNP1</t>
  </si>
  <si>
    <t>DLPR3</t>
  </si>
  <si>
    <t>H4P1213</t>
  </si>
  <si>
    <t>BLKPR32</t>
  </si>
  <si>
    <t>BLKPR28</t>
  </si>
  <si>
    <t>BLKPR31</t>
  </si>
  <si>
    <t>H4P1339</t>
  </si>
  <si>
    <t>BLKPR13</t>
  </si>
  <si>
    <t>H4P1227</t>
  </si>
  <si>
    <t>H4P1204</t>
  </si>
  <si>
    <t>H4P1469</t>
  </si>
  <si>
    <t>H4P1311</t>
  </si>
  <si>
    <t>H4P1604</t>
  </si>
  <si>
    <t>H4P1925</t>
  </si>
  <si>
    <t>H4P2094</t>
  </si>
  <si>
    <t>H4P2095</t>
  </si>
  <si>
    <t>BBP126</t>
  </si>
  <si>
    <t>BBP190</t>
  </si>
  <si>
    <t>BBP401</t>
  </si>
  <si>
    <t>BBP476</t>
  </si>
  <si>
    <t>BBP402</t>
  </si>
  <si>
    <t>BBP439</t>
  </si>
  <si>
    <t>BBP440</t>
  </si>
  <si>
    <t>BOLANAHALLI GP</t>
  </si>
  <si>
    <t>H4P1197</t>
  </si>
  <si>
    <t>BHPR1112</t>
  </si>
  <si>
    <t>BHPR8</t>
  </si>
  <si>
    <t>RKPR5</t>
  </si>
  <si>
    <t>H4P1498</t>
  </si>
  <si>
    <t>H4P1188</t>
  </si>
  <si>
    <t>H4P1930</t>
  </si>
  <si>
    <t>H4P2061</t>
  </si>
  <si>
    <t>SBPR4</t>
  </si>
  <si>
    <t>H4P2072</t>
  </si>
  <si>
    <t>SBPR2</t>
  </si>
  <si>
    <t>BBP37</t>
  </si>
  <si>
    <t>BBP71</t>
  </si>
  <si>
    <t>BBP115</t>
  </si>
  <si>
    <t>BBP181</t>
  </si>
  <si>
    <t>BBP259</t>
  </si>
  <si>
    <t>BBP395</t>
  </si>
  <si>
    <t>BBP462</t>
  </si>
  <si>
    <t>CHALLAHALLI GP</t>
  </si>
  <si>
    <t>H4P1376</t>
  </si>
  <si>
    <t>TPR3</t>
  </si>
  <si>
    <t>BNPR4</t>
  </si>
  <si>
    <t>H4P1181</t>
  </si>
  <si>
    <t>MHDPR3</t>
  </si>
  <si>
    <t>H4P1781</t>
  </si>
  <si>
    <t>BBP47</t>
  </si>
  <si>
    <t>BBP80</t>
  </si>
  <si>
    <t>BBP97</t>
  </si>
  <si>
    <t>BBP131</t>
  </si>
  <si>
    <t>BBP221</t>
  </si>
  <si>
    <t>BBP220</t>
  </si>
  <si>
    <t>BBP243</t>
  </si>
  <si>
    <t>BBP394</t>
  </si>
  <si>
    <t>BBP429</t>
  </si>
  <si>
    <t xml:space="preserve"> </t>
  </si>
  <si>
    <t>CHIKKABEECHANAHALLI GP</t>
  </si>
  <si>
    <t>H4P1228</t>
  </si>
  <si>
    <t>CBPR3</t>
  </si>
  <si>
    <t>DLLPR3</t>
  </si>
  <si>
    <t>VDHPR1162</t>
  </si>
  <si>
    <t>DBPR1</t>
  </si>
  <si>
    <t>VDHPR1161</t>
  </si>
  <si>
    <t>CBPR5</t>
  </si>
  <si>
    <t>H4P1384</t>
  </si>
  <si>
    <t>H4P1307</t>
  </si>
  <si>
    <t>YVPR1</t>
  </si>
  <si>
    <t>H4P1931</t>
  </si>
  <si>
    <t>BBP72</t>
  </si>
  <si>
    <t>BBP103</t>
  </si>
  <si>
    <t>BBP174</t>
  </si>
  <si>
    <t>BBP171</t>
  </si>
  <si>
    <t>BBP359</t>
  </si>
  <si>
    <t>BBP403</t>
  </si>
  <si>
    <t>BBP471</t>
  </si>
  <si>
    <t>DHARMAPURA GP</t>
  </si>
  <si>
    <t>VGPR1</t>
  </si>
  <si>
    <t>HPP5</t>
  </si>
  <si>
    <t>DPR2</t>
  </si>
  <si>
    <t>NDHPR1296</t>
  </si>
  <si>
    <t>HPP1334</t>
  </si>
  <si>
    <t>NDHPR1</t>
  </si>
  <si>
    <t>THRKP2</t>
  </si>
  <si>
    <t>H7P1822</t>
  </si>
  <si>
    <t>HPP6</t>
  </si>
  <si>
    <t>BBP32</t>
  </si>
  <si>
    <t>BBP77</t>
  </si>
  <si>
    <t>BBP120</t>
  </si>
  <si>
    <t>BBP129</t>
  </si>
  <si>
    <t>BBP263</t>
  </si>
  <si>
    <t>BBP392</t>
  </si>
  <si>
    <t>BBP378</t>
  </si>
  <si>
    <t>BBP469</t>
  </si>
  <si>
    <t>GAGENAHALLI GP</t>
  </si>
  <si>
    <t>HAPR2</t>
  </si>
  <si>
    <t>HOPR2</t>
  </si>
  <si>
    <t>DL</t>
  </si>
  <si>
    <t>VDHPR4A</t>
  </si>
  <si>
    <t>H4P1502</t>
  </si>
  <si>
    <t>H4P1126</t>
  </si>
  <si>
    <t>H4P1308</t>
  </si>
  <si>
    <t>GGPR4</t>
  </si>
  <si>
    <t>H4P1306</t>
  </si>
  <si>
    <t>H4P1715</t>
  </si>
  <si>
    <t>BBP15</t>
  </si>
  <si>
    <t>BBP28</t>
  </si>
  <si>
    <t>BBP180</t>
  </si>
  <si>
    <t>MBO</t>
  </si>
  <si>
    <t>BBP178</t>
  </si>
  <si>
    <t>BBP188</t>
  </si>
  <si>
    <t>BBP170</t>
  </si>
  <si>
    <t>BBP364</t>
  </si>
  <si>
    <t>BBP375</t>
  </si>
  <si>
    <t>BBP463</t>
  </si>
  <si>
    <t>GAVADAGERE GP</t>
  </si>
  <si>
    <t>THPR2</t>
  </si>
  <si>
    <t>HYPR1</t>
  </si>
  <si>
    <t>H5P2071</t>
  </si>
  <si>
    <t>BBP3</t>
  </si>
  <si>
    <t>BBP114</t>
  </si>
  <si>
    <t>BBP397</t>
  </si>
  <si>
    <t>HALEBEEDU GP</t>
  </si>
  <si>
    <t>BBP605</t>
  </si>
  <si>
    <t>BBP179</t>
  </si>
  <si>
    <t>H4P1143</t>
  </si>
  <si>
    <t>H4P1305</t>
  </si>
  <si>
    <t>SBHPR6</t>
  </si>
  <si>
    <t>BDPR4</t>
  </si>
  <si>
    <t>BOHPR1</t>
  </si>
  <si>
    <t>MDHPR1</t>
  </si>
  <si>
    <t>H4P1303</t>
  </si>
  <si>
    <t>HBPR3</t>
  </si>
  <si>
    <t>BBP11</t>
  </si>
  <si>
    <t>BBP73</t>
  </si>
  <si>
    <t>BBP64</t>
  </si>
  <si>
    <t>BBP96</t>
  </si>
  <si>
    <t>BBP172</t>
  </si>
  <si>
    <t>BBP256</t>
  </si>
  <si>
    <t>BBP365</t>
  </si>
  <si>
    <t>BBP465</t>
  </si>
  <si>
    <t>HUSENPURA GP</t>
  </si>
  <si>
    <t>APR3</t>
  </si>
  <si>
    <t>KKPR10</t>
  </si>
  <si>
    <t>CLPR1</t>
  </si>
  <si>
    <t>H4P1342</t>
  </si>
  <si>
    <t>H4P1328</t>
  </si>
  <si>
    <t>H4P1343</t>
  </si>
  <si>
    <t>HPR2</t>
  </si>
  <si>
    <t>TKP2</t>
  </si>
  <si>
    <t>HHPR1</t>
  </si>
  <si>
    <t>CLPR3</t>
  </si>
  <si>
    <t>H4P1212</t>
  </si>
  <si>
    <t>KKPR1</t>
  </si>
  <si>
    <t>H4P1341</t>
  </si>
  <si>
    <t>H4P1947</t>
  </si>
  <si>
    <t>H4P2073</t>
  </si>
  <si>
    <t>BBP55</t>
  </si>
  <si>
    <t>BBP76</t>
  </si>
  <si>
    <t>BBP217</t>
  </si>
  <si>
    <t>BBP251</t>
  </si>
  <si>
    <t>BBP197</t>
  </si>
  <si>
    <t>BBP260</t>
  </si>
  <si>
    <t>BBP255</t>
  </si>
  <si>
    <t>BBP254</t>
  </si>
  <si>
    <t>BBP257</t>
  </si>
  <si>
    <t>BBP467</t>
  </si>
  <si>
    <t>KARIMUDDANAHALLI GP</t>
  </si>
  <si>
    <t>SJNPR1</t>
  </si>
  <si>
    <t>KVL2A</t>
  </si>
  <si>
    <t>H4P1322</t>
  </si>
  <si>
    <t>KSGPR9</t>
  </si>
  <si>
    <t>H4P1211</t>
  </si>
  <si>
    <t>H4P1369</t>
  </si>
  <si>
    <t>KMPR2</t>
  </si>
  <si>
    <t>H7P1499</t>
  </si>
  <si>
    <t>P1368</t>
  </si>
  <si>
    <t>HMPL1A</t>
  </si>
  <si>
    <t>H7P1581</t>
  </si>
  <si>
    <t>H7P2053</t>
  </si>
  <si>
    <t>H7P1962</t>
  </si>
  <si>
    <t>H7P2081</t>
  </si>
  <si>
    <t>BBP12</t>
  </si>
  <si>
    <t>BBP40</t>
  </si>
  <si>
    <t>BBP78</t>
  </si>
  <si>
    <t>BBP173</t>
  </si>
  <si>
    <t>BBP207</t>
  </si>
  <si>
    <t>BBP128</t>
  </si>
  <si>
    <t>BBP244</t>
  </si>
  <si>
    <t>BBP262</t>
  </si>
  <si>
    <t>BBP268</t>
  </si>
  <si>
    <t>BBP267</t>
  </si>
  <si>
    <t>MANUGANAHALLI GP</t>
  </si>
  <si>
    <t>BBP603</t>
  </si>
  <si>
    <t>BBP604</t>
  </si>
  <si>
    <t>BBP596</t>
  </si>
  <si>
    <t>BBP182</t>
  </si>
  <si>
    <t>MPR3</t>
  </si>
  <si>
    <t>ANPR1114</t>
  </si>
  <si>
    <t>MPR6</t>
  </si>
  <si>
    <t>H4P1200</t>
  </si>
  <si>
    <t>HLP3</t>
  </si>
  <si>
    <t>H4P1340</t>
  </si>
  <si>
    <t>HNDPR2</t>
  </si>
  <si>
    <t>ANPR6</t>
  </si>
  <si>
    <t>BBP215</t>
  </si>
  <si>
    <t>BBP240</t>
  </si>
  <si>
    <t>BBP258</t>
  </si>
  <si>
    <t>BBP253</t>
  </si>
  <si>
    <t>BBP270</t>
  </si>
  <si>
    <t>BBP478</t>
  </si>
  <si>
    <t>BBP489</t>
  </si>
  <si>
    <t>MARDUR GP</t>
  </si>
  <si>
    <t>BKP5</t>
  </si>
  <si>
    <t>KBP3A</t>
  </si>
  <si>
    <t>H3P1471</t>
  </si>
  <si>
    <t>BKP6</t>
  </si>
  <si>
    <t>BKP1338</t>
  </si>
  <si>
    <t>HGPR2</t>
  </si>
  <si>
    <t>MRDP3</t>
  </si>
  <si>
    <t>RYHP1</t>
  </si>
  <si>
    <t>MDPR2A</t>
  </si>
  <si>
    <t>H4P1402</t>
  </si>
  <si>
    <t>SAHPR1</t>
  </si>
  <si>
    <t>H3P1967</t>
  </si>
  <si>
    <t>H3P1966</t>
  </si>
  <si>
    <t>BBP22</t>
  </si>
  <si>
    <t>BBP29</t>
  </si>
  <si>
    <t>BBP10</t>
  </si>
  <si>
    <t>H3P1871</t>
  </si>
  <si>
    <t>BBP48</t>
  </si>
  <si>
    <t>H3P1797</t>
  </si>
  <si>
    <t>BBP60</t>
  </si>
  <si>
    <t>BBP113</t>
  </si>
  <si>
    <t>BBP196</t>
  </si>
  <si>
    <t>BBP242</t>
  </si>
  <si>
    <t>BBP241</t>
  </si>
  <si>
    <t>BBP393</t>
  </si>
  <si>
    <t>MUKANAHALLY GP</t>
  </si>
  <si>
    <t>BBP112</t>
  </si>
  <si>
    <t>MULLURU GP</t>
  </si>
  <si>
    <t>H4P1443</t>
  </si>
  <si>
    <t>UDPR2</t>
  </si>
  <si>
    <t>H4P1417</t>
  </si>
  <si>
    <t>UDPR1</t>
  </si>
  <si>
    <t>MUP5</t>
  </si>
  <si>
    <t>H4P1441</t>
  </si>
  <si>
    <t>H4P1255</t>
  </si>
  <si>
    <t>SRPR2</t>
  </si>
  <si>
    <t>HJPR2</t>
  </si>
  <si>
    <t>KGKPR1</t>
  </si>
  <si>
    <t>ATPR2</t>
  </si>
  <si>
    <t>MCPR3</t>
  </si>
  <si>
    <t>P138</t>
  </si>
  <si>
    <t>H5P1828</t>
  </si>
  <si>
    <t>H5P2054</t>
  </si>
  <si>
    <t>H5P1827</t>
  </si>
  <si>
    <t>H5P1960</t>
  </si>
  <si>
    <t>BBP166</t>
  </si>
  <si>
    <t>BBP245</t>
  </si>
  <si>
    <t>BBP265</t>
  </si>
  <si>
    <t>BBP377</t>
  </si>
  <si>
    <t>BBP376</t>
  </si>
  <si>
    <t>BBP487</t>
  </si>
  <si>
    <t>BBP432</t>
  </si>
  <si>
    <t>SINGAMARANAHALLI GP</t>
  </si>
  <si>
    <t>SMHPR4</t>
  </si>
  <si>
    <t>H4P1271</t>
  </si>
  <si>
    <t>H4P1015</t>
  </si>
  <si>
    <t>ASPR4</t>
  </si>
  <si>
    <t>H4P1157</t>
  </si>
  <si>
    <t>H4P1267</t>
  </si>
  <si>
    <t>H4P1396</t>
  </si>
  <si>
    <t>H4P1268</t>
  </si>
  <si>
    <t>H4P1270</t>
  </si>
  <si>
    <t>H4P1269</t>
  </si>
  <si>
    <t>DVGPR1</t>
  </si>
  <si>
    <t>H4P1329</t>
  </si>
  <si>
    <t>SNPR3</t>
  </si>
  <si>
    <t>H7P1927</t>
  </si>
  <si>
    <t>H7P2080</t>
  </si>
  <si>
    <t>BBP6</t>
  </si>
  <si>
    <t>BBP69</t>
  </si>
  <si>
    <t>BBP70</t>
  </si>
  <si>
    <t>BBP119</t>
  </si>
  <si>
    <t>BBP177</t>
  </si>
  <si>
    <t>BBP169</t>
  </si>
  <si>
    <t>BBP208</t>
  </si>
  <si>
    <t>BBP225</t>
  </si>
  <si>
    <t>BBP261</t>
  </si>
  <si>
    <t>BBP379</t>
  </si>
  <si>
    <t>BBP427</t>
  </si>
  <si>
    <t>BBP433</t>
  </si>
  <si>
    <t>UDDURU GP</t>
  </si>
  <si>
    <t>NDHPR1440</t>
  </si>
  <si>
    <t>NDHPR1414</t>
  </si>
  <si>
    <t>Format- 'B' (RLB)</t>
  </si>
  <si>
    <t>Tariff-LT6(b)-Street Light</t>
  </si>
  <si>
    <t xml:space="preserve">R.R.No </t>
  </si>
  <si>
    <t>BBST553</t>
  </si>
  <si>
    <t>BBST551</t>
  </si>
  <si>
    <t>BBST552</t>
  </si>
  <si>
    <t>H3ST20</t>
  </si>
  <si>
    <t>H3ST13</t>
  </si>
  <si>
    <t>H3ST25</t>
  </si>
  <si>
    <t>H3ST23</t>
  </si>
  <si>
    <t>H3ST14</t>
  </si>
  <si>
    <t>H3ST18</t>
  </si>
  <si>
    <t>H3ST19</t>
  </si>
  <si>
    <t>H3ST22</t>
  </si>
  <si>
    <t>H3ST17</t>
  </si>
  <si>
    <t>H3ST24</t>
  </si>
  <si>
    <t>H3ST16</t>
  </si>
  <si>
    <t>H3ST21</t>
  </si>
  <si>
    <t>H3ST15</t>
  </si>
  <si>
    <t>H3ST67</t>
  </si>
  <si>
    <t>BKLSTDC1</t>
  </si>
  <si>
    <t>DC</t>
  </si>
  <si>
    <t>H4ST15</t>
  </si>
  <si>
    <t>H4ST19</t>
  </si>
  <si>
    <t>H4ST14</t>
  </si>
  <si>
    <t>H4ST8</t>
  </si>
  <si>
    <t>H4ST1</t>
  </si>
  <si>
    <t>H4ST16</t>
  </si>
  <si>
    <t>H4ST9</t>
  </si>
  <si>
    <t>H4ST11</t>
  </si>
  <si>
    <t>H4ST17</t>
  </si>
  <si>
    <t>H4ST20</t>
  </si>
  <si>
    <t>H4ST13</t>
  </si>
  <si>
    <t>H4ST6</t>
  </si>
  <si>
    <t>H4ST27</t>
  </si>
  <si>
    <t>H4ST7</t>
  </si>
  <si>
    <t>H4ST30</t>
  </si>
  <si>
    <t>H4ST21</t>
  </si>
  <si>
    <t>H4ST3</t>
  </si>
  <si>
    <t>H4ST4</t>
  </si>
  <si>
    <t>H4ST5</t>
  </si>
  <si>
    <t>H4ST10</t>
  </si>
  <si>
    <t>H4ST12</t>
  </si>
  <si>
    <t>H4ST26</t>
  </si>
  <si>
    <t>H4ST2</t>
  </si>
  <si>
    <t>H4ST18</t>
  </si>
  <si>
    <t>H4ST29</t>
  </si>
  <si>
    <t>BBST205</t>
  </si>
  <si>
    <t>BBST204</t>
  </si>
  <si>
    <t>BBST206</t>
  </si>
  <si>
    <t>BLKSTDC1</t>
  </si>
  <si>
    <t>BBST475</t>
  </si>
  <si>
    <t>BBST563</t>
  </si>
  <si>
    <t>BBST562</t>
  </si>
  <si>
    <t>BBST558</t>
  </si>
  <si>
    <t>H4ST92</t>
  </si>
  <si>
    <t>H4ST95</t>
  </si>
  <si>
    <t>H4ST86</t>
  </si>
  <si>
    <t>H4ST84</t>
  </si>
  <si>
    <t>H4ST96</t>
  </si>
  <si>
    <t>H4ST85</t>
  </si>
  <si>
    <t>H4ST91</t>
  </si>
  <si>
    <t>H4ST94</t>
  </si>
  <si>
    <t>H4ST90</t>
  </si>
  <si>
    <t>H4ST89</t>
  </si>
  <si>
    <t>H4ST93</t>
  </si>
  <si>
    <t>H3ST35</t>
  </si>
  <si>
    <t>H3ST34</t>
  </si>
  <si>
    <t>BOHSTDC1</t>
  </si>
  <si>
    <t>BBST611</t>
  </si>
  <si>
    <t>BBST547</t>
  </si>
  <si>
    <t>BBST549</t>
  </si>
  <si>
    <t>H4ST98</t>
  </si>
  <si>
    <t>H4ST101</t>
  </si>
  <si>
    <t>H4ST103</t>
  </si>
  <si>
    <t>H4ST99</t>
  </si>
  <si>
    <t>H4ST100</t>
  </si>
  <si>
    <t>H4ST107</t>
  </si>
  <si>
    <t>H4ST104</t>
  </si>
  <si>
    <t>H4ST108</t>
  </si>
  <si>
    <t>H4ST97</t>
  </si>
  <si>
    <t>H4ST102</t>
  </si>
  <si>
    <t>CHLSTDC1</t>
  </si>
  <si>
    <t>H4ST65</t>
  </si>
  <si>
    <t>H4ST110</t>
  </si>
  <si>
    <t>H4ST70</t>
  </si>
  <si>
    <t>H4ST23</t>
  </si>
  <si>
    <t>H4ST69</t>
  </si>
  <si>
    <t>H4ST109</t>
  </si>
  <si>
    <t>H4ST22</t>
  </si>
  <si>
    <t>H4ST24</t>
  </si>
  <si>
    <t>H4ST25</t>
  </si>
  <si>
    <t>H4ST66</t>
  </si>
  <si>
    <t>H4ST28</t>
  </si>
  <si>
    <t>H4ST74</t>
  </si>
  <si>
    <t>BBST338</t>
  </si>
  <si>
    <t>BBST540</t>
  </si>
  <si>
    <t>BBST541</t>
  </si>
  <si>
    <t>BBST539</t>
  </si>
  <si>
    <t>H7ST82</t>
  </si>
  <si>
    <t>H7ST81</t>
  </si>
  <si>
    <t>H7ST35</t>
  </si>
  <si>
    <t>H7ST47</t>
  </si>
  <si>
    <t>H7ST39</t>
  </si>
  <si>
    <t>H7ST43</t>
  </si>
  <si>
    <t>H7ST36</t>
  </si>
  <si>
    <t>H7ST37</t>
  </si>
  <si>
    <t>H7ST41</t>
  </si>
  <si>
    <t>H7ST42</t>
  </si>
  <si>
    <t>H7ST45</t>
  </si>
  <si>
    <t>H7ST44</t>
  </si>
  <si>
    <t>H7ST40</t>
  </si>
  <si>
    <t>H7ST38</t>
  </si>
  <si>
    <t>DMLSTDC1</t>
  </si>
  <si>
    <t>BBST582</t>
  </si>
  <si>
    <t>BBST580</t>
  </si>
  <si>
    <t>BBST579</t>
  </si>
  <si>
    <t>BBST550</t>
  </si>
  <si>
    <t>H4ST71</t>
  </si>
  <si>
    <t>H4ST106</t>
  </si>
  <si>
    <t>H4ST67</t>
  </si>
  <si>
    <t>H4ST68</t>
  </si>
  <si>
    <t>H4ST105</t>
  </si>
  <si>
    <t>H4ST73</t>
  </si>
  <si>
    <t>H4ST72</t>
  </si>
  <si>
    <t>H4ST75</t>
  </si>
  <si>
    <t>GGSTDC1</t>
  </si>
  <si>
    <t>H4ST39</t>
  </si>
  <si>
    <t>H4ST40</t>
  </si>
  <si>
    <t>H4ST45</t>
  </si>
  <si>
    <t>H4ST47</t>
  </si>
  <si>
    <t>H4ST31</t>
  </si>
  <si>
    <t>H4ST33</t>
  </si>
  <si>
    <t>H4ST32</t>
  </si>
  <si>
    <t>H4ST48</t>
  </si>
  <si>
    <t>H4ST42</t>
  </si>
  <si>
    <t>H4ST34</t>
  </si>
  <si>
    <t>H4ST41</t>
  </si>
  <si>
    <t>H4ST49</t>
  </si>
  <si>
    <t>H4ST46</t>
  </si>
  <si>
    <t>H4ST43</t>
  </si>
  <si>
    <t>H4ST44</t>
  </si>
  <si>
    <t>HBSTDC1</t>
  </si>
  <si>
    <t>BBST587</t>
  </si>
  <si>
    <t>H4ST83</t>
  </si>
  <si>
    <t>H4ST76</t>
  </si>
  <si>
    <t>H4ST82</t>
  </si>
  <si>
    <t>H4ST38</t>
  </si>
  <si>
    <t>H4ST80</t>
  </si>
  <si>
    <t>H4ST81</t>
  </si>
  <si>
    <t>H4ST37</t>
  </si>
  <si>
    <t>H4ST79</t>
  </si>
  <si>
    <t>H4ST78</t>
  </si>
  <si>
    <t>H4ST88</t>
  </si>
  <si>
    <t>H4ST87</t>
  </si>
  <si>
    <t>H4ST36</t>
  </si>
  <si>
    <t>H4ST77</t>
  </si>
  <si>
    <t>H4ST35</t>
  </si>
  <si>
    <t>BBST336</t>
  </si>
  <si>
    <t>BBST607</t>
  </si>
  <si>
    <t>BBST608</t>
  </si>
  <si>
    <t>BBST609</t>
  </si>
  <si>
    <t>BBST610</t>
  </si>
  <si>
    <t>BBST564</t>
  </si>
  <si>
    <t>BBST565</t>
  </si>
  <si>
    <t>BBST566</t>
  </si>
  <si>
    <t>BBST567</t>
  </si>
  <si>
    <t>H7ST72</t>
  </si>
  <si>
    <t>H7ST76</t>
  </si>
  <si>
    <t>H7ST78</t>
  </si>
  <si>
    <t>H7ST75</t>
  </si>
  <si>
    <t>H7ST65</t>
  </si>
  <si>
    <t>H7ST70</t>
  </si>
  <si>
    <t>H7ST73</t>
  </si>
  <si>
    <t>H7ST69</t>
  </si>
  <si>
    <t>H7ST79</t>
  </si>
  <si>
    <t>H7ST74</t>
  </si>
  <si>
    <t>H7ST64</t>
  </si>
  <si>
    <t>H7ST80</t>
  </si>
  <si>
    <t>H7ST77</t>
  </si>
  <si>
    <t>H7ST63</t>
  </si>
  <si>
    <t>H7ST66</t>
  </si>
  <si>
    <t>H7ST67</t>
  </si>
  <si>
    <t>H7ST71</t>
  </si>
  <si>
    <t>H7ST68</t>
  </si>
  <si>
    <t>KMDSTDC1</t>
  </si>
  <si>
    <t>BBST543</t>
  </si>
  <si>
    <t>BBST542</t>
  </si>
  <si>
    <t>BBST544</t>
  </si>
  <si>
    <t>BBST545</t>
  </si>
  <si>
    <t>BBST546</t>
  </si>
  <si>
    <t>BBST619</t>
  </si>
  <si>
    <t>BBST570</t>
  </si>
  <si>
    <t>BBST574</t>
  </si>
  <si>
    <t>BBST572</t>
  </si>
  <si>
    <t>BBST573</t>
  </si>
  <si>
    <t>BBST569</t>
  </si>
  <si>
    <t>BBST571</t>
  </si>
  <si>
    <t>BBST568</t>
  </si>
  <si>
    <t>BBST597</t>
  </si>
  <si>
    <t>BBST599</t>
  </si>
  <si>
    <t>BBST600</t>
  </si>
  <si>
    <t>BBST602</t>
  </si>
  <si>
    <t>H4ST55</t>
  </si>
  <si>
    <t>H4ST50</t>
  </si>
  <si>
    <t>H4ST51</t>
  </si>
  <si>
    <t>H4ST59</t>
  </si>
  <si>
    <t>H4ST52</t>
  </si>
  <si>
    <t>H4ST60</t>
  </si>
  <si>
    <t>H4ST61</t>
  </si>
  <si>
    <t>H4ST56</t>
  </si>
  <si>
    <t>H4ST54</t>
  </si>
  <si>
    <t>H4ST53</t>
  </si>
  <si>
    <t>H4ST62</t>
  </si>
  <si>
    <t>H4ST57</t>
  </si>
  <si>
    <t>H4ST63</t>
  </si>
  <si>
    <t>H4ST58</t>
  </si>
  <si>
    <t>H4ST64</t>
  </si>
  <si>
    <t>BBST107</t>
  </si>
  <si>
    <t>BBST108</t>
  </si>
  <si>
    <t>BBST109</t>
  </si>
  <si>
    <t>BBST213</t>
  </si>
  <si>
    <t>BBST214</t>
  </si>
  <si>
    <t>MNHSTDC1</t>
  </si>
  <si>
    <t>BBST381</t>
  </si>
  <si>
    <t>BBST441</t>
  </si>
  <si>
    <t>BBST442</t>
  </si>
  <si>
    <t>BBST443</t>
  </si>
  <si>
    <t>BBST444</t>
  </si>
  <si>
    <t>BBST445</t>
  </si>
  <si>
    <t>BBST446</t>
  </si>
  <si>
    <t>BBST447</t>
  </si>
  <si>
    <t>BBST448</t>
  </si>
  <si>
    <t>BBST449</t>
  </si>
  <si>
    <t>BBST450</t>
  </si>
  <si>
    <t>BBST451</t>
  </si>
  <si>
    <t>BBST452</t>
  </si>
  <si>
    <t>BBST453</t>
  </si>
  <si>
    <t>BBST454</t>
  </si>
  <si>
    <t>BBST455</t>
  </si>
  <si>
    <t>BBST456</t>
  </si>
  <si>
    <t>BBST601</t>
  </si>
  <si>
    <t>BBST585</t>
  </si>
  <si>
    <t>BBST586</t>
  </si>
  <si>
    <t>H3ST38</t>
  </si>
  <si>
    <t>H3ST30</t>
  </si>
  <si>
    <t>H3ST29</t>
  </si>
  <si>
    <t>H3ST28</t>
  </si>
  <si>
    <t>H3ST33</t>
  </si>
  <si>
    <t>H3ST36</t>
  </si>
  <si>
    <t>H3ST37</t>
  </si>
  <si>
    <t>H3ST31</t>
  </si>
  <si>
    <t>H3ST32</t>
  </si>
  <si>
    <t>H3ST27</t>
  </si>
  <si>
    <t>MRDLSTDC1</t>
  </si>
  <si>
    <t>BBST561</t>
  </si>
  <si>
    <t>BBST557</t>
  </si>
  <si>
    <t>BBST559</t>
  </si>
  <si>
    <t>BBST560</t>
  </si>
  <si>
    <t>H3ST26</t>
  </si>
  <si>
    <t>H5ST47</t>
  </si>
  <si>
    <t>H5ST54</t>
  </si>
  <si>
    <t>H5ST57</t>
  </si>
  <si>
    <t>H5ST48</t>
  </si>
  <si>
    <t>H5ST55</t>
  </si>
  <si>
    <t>H5ST56</t>
  </si>
  <si>
    <t>H5ST46</t>
  </si>
  <si>
    <t>H5ST49</t>
  </si>
  <si>
    <t>H5ST53</t>
  </si>
  <si>
    <t>H5ST52</t>
  </si>
  <si>
    <t>H5ST50</t>
  </si>
  <si>
    <t>H5ST51</t>
  </si>
  <si>
    <t>MULSTDC1</t>
  </si>
  <si>
    <t>BBST535</t>
  </si>
  <si>
    <t>BBST537</t>
  </si>
  <si>
    <t>BBST556</t>
  </si>
  <si>
    <t>BBST554</t>
  </si>
  <si>
    <t>BBST555</t>
  </si>
  <si>
    <t>H7ST96</t>
  </si>
  <si>
    <t>H7ST97</t>
  </si>
  <si>
    <t>H7ST90</t>
  </si>
  <si>
    <t>H7ST94</t>
  </si>
  <si>
    <t>H7ST84</t>
  </si>
  <si>
    <t>H7ST93</t>
  </si>
  <si>
    <t>H7ST88</t>
  </si>
  <si>
    <t>H7ST85</t>
  </si>
  <si>
    <t>H7ST86</t>
  </si>
  <si>
    <t>H7ST89</t>
  </si>
  <si>
    <t>H7ST95</t>
  </si>
  <si>
    <t>H7ST87</t>
  </si>
  <si>
    <t>H7ST91</t>
  </si>
  <si>
    <t>H7ST92</t>
  </si>
  <si>
    <t>H7ST83</t>
  </si>
  <si>
    <t>SMHLSTDC1</t>
  </si>
  <si>
    <t>BBST536</t>
  </si>
  <si>
    <t>H7ST46</t>
  </si>
  <si>
    <t>OB</t>
  </si>
  <si>
    <t>Collection</t>
  </si>
  <si>
    <t>CB</t>
  </si>
  <si>
    <t>RR No</t>
  </si>
  <si>
    <t xml:space="preserve"> Total</t>
  </si>
  <si>
    <t xml:space="preserve">      Revenue </t>
  </si>
  <si>
    <t xml:space="preserve">Total </t>
  </si>
  <si>
    <t xml:space="preserve"> Revenue             </t>
  </si>
  <si>
    <t xml:space="preserve">  Total  </t>
  </si>
  <si>
    <t xml:space="preserve">    Revenue    </t>
  </si>
  <si>
    <t xml:space="preserve">Total      </t>
  </si>
  <si>
    <t>H5ST45</t>
  </si>
  <si>
    <t>H5ST58</t>
  </si>
  <si>
    <t>H5ST44</t>
  </si>
  <si>
    <t>BILIKERE</t>
  </si>
  <si>
    <t>BBP628</t>
  </si>
  <si>
    <t>Revenue</t>
  </si>
  <si>
    <t>(Amount in Lakhs)</t>
  </si>
  <si>
    <t xml:space="preserve">Sl.No. of Grama Panchayath  </t>
  </si>
  <si>
    <t xml:space="preserve">Name of District </t>
  </si>
  <si>
    <t xml:space="preserve">Name of Gramapanchayath </t>
  </si>
  <si>
    <t>Name of the Sub Dvn</t>
  </si>
  <si>
    <t>Tariff
water supply</t>
  </si>
  <si>
    <t>No. of Installations</t>
  </si>
  <si>
    <t>I</t>
  </si>
  <si>
    <t xml:space="preserve">J =(H+I) </t>
  </si>
  <si>
    <t xml:space="preserve">L </t>
  </si>
  <si>
    <t>M = (K+L)</t>
  </si>
  <si>
    <t>N (H+K)</t>
  </si>
  <si>
    <t>O (I+L)</t>
  </si>
  <si>
    <t>P (J+M)</t>
  </si>
  <si>
    <t>R</t>
  </si>
  <si>
    <t>S =(Q+R)</t>
  </si>
  <si>
    <t>T (N-Q)</t>
  </si>
  <si>
    <t>U (O-R)</t>
  </si>
  <si>
    <t>V (T+U)</t>
  </si>
  <si>
    <t>MYSORE</t>
  </si>
  <si>
    <t>Water Supply</t>
  </si>
  <si>
    <t>Street Light</t>
  </si>
  <si>
    <t>MANUGANAHALLY</t>
  </si>
  <si>
    <t>UDDURU</t>
  </si>
  <si>
    <t xml:space="preserve">Bilikere,  Sub-Division, </t>
  </si>
  <si>
    <t xml:space="preserve">Counter Signature  </t>
  </si>
  <si>
    <t xml:space="preserve"> Signature and Seal
Executive Officer</t>
  </si>
  <si>
    <t>……………………….. Taluk Panchayath</t>
  </si>
  <si>
    <t>PRINCIPLE OB</t>
  </si>
  <si>
    <t>OB TOTAL</t>
  </si>
  <si>
    <t>PRINCIPLE OB INT</t>
  </si>
  <si>
    <t>DEMAND TOTAL</t>
  </si>
  <si>
    <t>OB+Demand PRINCIPLE</t>
  </si>
  <si>
    <t>OB+Demand TOTAL</t>
  </si>
  <si>
    <t>COLLECTION PRINCIPLE</t>
  </si>
  <si>
    <t>COLLECTION PRINCIPLE INT</t>
  </si>
  <si>
    <t>COLLECTION TOTAL</t>
  </si>
  <si>
    <t>DEMAND PRINCIPLE</t>
  </si>
  <si>
    <t>DEMAND PRINCIPLE INT</t>
  </si>
  <si>
    <t>OB+Demand PRINCIPLE INT</t>
  </si>
  <si>
    <t>CB PRINCIPLE</t>
  </si>
  <si>
    <t>CB PRINCIPLE INT</t>
  </si>
  <si>
    <t>CB TOTAL</t>
  </si>
  <si>
    <t>CONS TOTAL</t>
  </si>
  <si>
    <t>TOTAL INSTAL</t>
  </si>
  <si>
    <t>BBST592</t>
  </si>
  <si>
    <t>BBST652</t>
  </si>
  <si>
    <t>BBST651</t>
  </si>
  <si>
    <t>BBST650</t>
  </si>
  <si>
    <t>BBST649</t>
  </si>
  <si>
    <t>BBST614</t>
  </si>
  <si>
    <t>BBST615</t>
  </si>
  <si>
    <t>BBST616</t>
  </si>
  <si>
    <t>BBST669</t>
  </si>
  <si>
    <t>BBST670</t>
  </si>
  <si>
    <t>BBST671</t>
  </si>
  <si>
    <t>BBST673</t>
  </si>
  <si>
    <t>BBST674</t>
  </si>
  <si>
    <t>BBST675</t>
  </si>
  <si>
    <t>BBST668</t>
  </si>
  <si>
    <t>BBST657</t>
  </si>
  <si>
    <t>BBST698</t>
  </si>
  <si>
    <t>BBST699</t>
  </si>
  <si>
    <t>BBST701</t>
  </si>
  <si>
    <t>BBST700</t>
  </si>
  <si>
    <t>BBST702</t>
  </si>
  <si>
    <t>BBST704</t>
  </si>
  <si>
    <t>BBST705</t>
  </si>
  <si>
    <t>BBST706</t>
  </si>
  <si>
    <t>BBST707</t>
  </si>
  <si>
    <t>BBST709</t>
  </si>
  <si>
    <t>BBST708</t>
  </si>
  <si>
    <t>BBST690</t>
  </si>
  <si>
    <t>BBST691</t>
  </si>
  <si>
    <t>BBST693</t>
  </si>
  <si>
    <t>BBST692</t>
  </si>
  <si>
    <t>BBST696</t>
  </si>
  <si>
    <t>BBST694</t>
  </si>
  <si>
    <t>BBST407</t>
  </si>
  <si>
    <t>BBST413</t>
  </si>
  <si>
    <t>BBST410</t>
  </si>
  <si>
    <t>BBST411</t>
  </si>
  <si>
    <t>BBST412</t>
  </si>
  <si>
    <t>BBST408</t>
  </si>
  <si>
    <t>BBST416</t>
  </si>
  <si>
    <t>BBST417</t>
  </si>
  <si>
    <t>BBP591</t>
  </si>
  <si>
    <t>BBP613</t>
  </si>
  <si>
    <t>BBP676</t>
  </si>
  <si>
    <t>BBP672</t>
  </si>
  <si>
    <t>BBP697</t>
  </si>
  <si>
    <t>BBP703</t>
  </si>
  <si>
    <t>BBP90</t>
  </si>
  <si>
    <t xml:space="preserve">Statement showing the details of Gramapamchayat wise Details of CESCOM </t>
  </si>
  <si>
    <t>GRAND TOTAL</t>
  </si>
  <si>
    <t>`</t>
  </si>
  <si>
    <t>BBST576</t>
  </si>
  <si>
    <t>BBST583</t>
  </si>
  <si>
    <t>BBST581</t>
  </si>
  <si>
    <t>BBST695</t>
  </si>
  <si>
    <t>BBP134</t>
  </si>
  <si>
    <t>Net Consumption</t>
  </si>
  <si>
    <t xml:space="preserve"> Tax</t>
  </si>
  <si>
    <t xml:space="preserve"> Tax </t>
  </si>
  <si>
    <t>Tax</t>
  </si>
  <si>
    <t xml:space="preserve"> Tax       </t>
  </si>
  <si>
    <t>BBP589</t>
  </si>
  <si>
    <t>BBP726</t>
  </si>
  <si>
    <t>BBST723</t>
  </si>
  <si>
    <t>BBST724</t>
  </si>
  <si>
    <t>BBST721</t>
  </si>
  <si>
    <t>BBST725</t>
  </si>
  <si>
    <t>BBST339</t>
  </si>
  <si>
    <t>BBST341</t>
  </si>
  <si>
    <t>BBST342</t>
  </si>
  <si>
    <t>BBST409</t>
  </si>
  <si>
    <t>Sub-Tariff</t>
  </si>
  <si>
    <t>LT6 - Public Lighting  (Grampanchayath)</t>
  </si>
  <si>
    <t>LT6 - Water Supply ( Grampanchayath)</t>
  </si>
  <si>
    <t>Statement Showing the arrears of Gramapanchayath Installations for the year 2023-24 as at the end of SEPTEMBER-2023</t>
  </si>
  <si>
    <t>Statement Showing the arrears of Gramapanchayath Water Supply Installations for the month of SEPTEMBER-2023</t>
  </si>
  <si>
    <t xml:space="preserve">01.09.2023
 Opening Balance  </t>
  </si>
  <si>
    <t>01.09.2023 TO 30.09.2023 Demand</t>
  </si>
  <si>
    <t>01.09.2023 TO 30.09.2023 
Collection</t>
  </si>
  <si>
    <t>Closing Balance as on SEPTEMBER- 2023</t>
  </si>
  <si>
    <t>Statement Showing the arrears of Gramapanchayath Street light Installations for the month of SEPTEMBER-2023</t>
  </si>
  <si>
    <t>01.09.2023 TO 30.09.20223
Collection</t>
  </si>
  <si>
    <t>SL NO</t>
  </si>
  <si>
    <t>BBP731</t>
  </si>
  <si>
    <t>Taxed Current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</si>
</sst>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b/>
      <sz val="12"/>
      <name val="Bookman Old Style"/>
      <family val="1"/>
    </font>
    <font>
      <b/>
      <sz val="14"/>
      <name val="Bookman Old Style"/>
      <family val="1"/>
    </font>
    <font>
      <b/>
      <sz val="18"/>
      <name val="Bookman Old Style"/>
      <family val="1"/>
    </font>
    <font>
      <b/>
      <sz val="12"/>
      <color theme="1"/>
      <name val="Bookman Old Style"/>
      <family val="1"/>
    </font>
    <font>
      <sz val="12"/>
      <name val="Bookman Old Style"/>
      <family val="1"/>
    </font>
    <font>
      <sz val="11"/>
      <name val="Bookman Old Style"/>
      <family val="1"/>
    </font>
    <font>
      <sz val="13"/>
      <name val="Times"/>
      <family val="1"/>
    </font>
    <font>
      <sz val="13"/>
      <name val="Times New Roman"/>
      <family val="1"/>
    </font>
    <font>
      <sz val="11"/>
      <color rgb="FF000000"/>
      <name val="Calibri"/>
      <family val="2"/>
    </font>
    <font>
      <sz val="11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6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sz val="12"/>
      <color indexed="60"/>
      <name val="Bookman Old Style"/>
      <family val="1"/>
    </font>
    <font>
      <sz val="12"/>
      <color indexed="8"/>
      <name val="Bookman Old Style"/>
      <family val="1"/>
    </font>
    <font>
      <sz val="12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Border="0"/>
  </cellStyleXfs>
  <cellXfs count="223">
    <xf numFmtId="0" fontId="0" fillId="0" borderId="0" xfId="0"/>
    <xf numFmtId="0" fontId="0" fillId="0" borderId="0" xfId="0"/>
    <xf numFmtId="0" fontId="8" fillId="2" borderId="1" xfId="0" applyFont="1" applyFill="1" applyBorder="1"/>
    <xf numFmtId="0" fontId="8" fillId="0" borderId="1" xfId="0" applyFont="1" applyBorder="1"/>
    <xf numFmtId="0" fontId="9" fillId="2" borderId="1" xfId="0" applyFont="1" applyFill="1" applyBorder="1"/>
    <xf numFmtId="1" fontId="5" fillId="0" borderId="0" xfId="0" applyNumberFormat="1" applyFont="1" applyAlignment="1">
      <alignment horizontal="center"/>
    </xf>
    <xf numFmtId="0" fontId="10" fillId="0" borderId="0" xfId="1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/>
    <xf numFmtId="1" fontId="6" fillId="2" borderId="0" xfId="0" applyNumberFormat="1" applyFont="1" applyFill="1"/>
    <xf numFmtId="1" fontId="2" fillId="2" borderId="1" xfId="0" applyNumberFormat="1" applyFont="1" applyFill="1" applyBorder="1"/>
    <xf numFmtId="1" fontId="7" fillId="2" borderId="0" xfId="0" applyNumberFormat="1" applyFont="1" applyFill="1"/>
    <xf numFmtId="1" fontId="2" fillId="2" borderId="6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/>
    </xf>
    <xf numFmtId="1" fontId="2" fillId="2" borderId="6" xfId="0" applyNumberFormat="1" applyFont="1" applyFill="1" applyBorder="1" applyAlignment="1">
      <alignment horizontal="right" vertical="center"/>
    </xf>
    <xf numFmtId="1" fontId="6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/>
    <xf numFmtId="1" fontId="11" fillId="2" borderId="0" xfId="0" applyNumberFormat="1" applyFont="1" applyFill="1" applyAlignment="1">
      <alignment horizontal="center"/>
    </xf>
    <xf numFmtId="2" fontId="11" fillId="2" borderId="0" xfId="0" applyNumberFormat="1" applyFont="1" applyFill="1"/>
    <xf numFmtId="1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1" fillId="2" borderId="20" xfId="0" applyNumberFormat="1" applyFont="1" applyFill="1" applyBorder="1"/>
    <xf numFmtId="1" fontId="1" fillId="2" borderId="23" xfId="0" applyNumberFormat="1" applyFont="1" applyFill="1" applyBorder="1" applyAlignment="1">
      <alignment horizontal="center"/>
    </xf>
    <xf numFmtId="1" fontId="1" fillId="2" borderId="23" xfId="0" applyNumberFormat="1" applyFont="1" applyFill="1" applyBorder="1"/>
    <xf numFmtId="1" fontId="1" fillId="2" borderId="23" xfId="0" applyNumberFormat="1" applyFont="1" applyFill="1" applyBorder="1" applyAlignment="1">
      <alignment horizontal="right"/>
    </xf>
    <xf numFmtId="1" fontId="2" fillId="2" borderId="23" xfId="0" applyNumberFormat="1" applyFont="1" applyFill="1" applyBorder="1" applyAlignment="1">
      <alignment horizontal="right"/>
    </xf>
    <xf numFmtId="1" fontId="2" fillId="2" borderId="23" xfId="0" applyNumberFormat="1" applyFont="1" applyFill="1" applyBorder="1"/>
    <xf numFmtId="1" fontId="2" fillId="2" borderId="23" xfId="0" applyNumberFormat="1" applyFont="1" applyFill="1" applyBorder="1" applyAlignment="1">
      <alignment vertical="center"/>
    </xf>
    <xf numFmtId="1" fontId="4" fillId="2" borderId="21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right"/>
    </xf>
    <xf numFmtId="1" fontId="2" fillId="2" borderId="0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>
      <alignment horizontal="center"/>
    </xf>
    <xf numFmtId="1" fontId="2" fillId="2" borderId="21" xfId="0" applyNumberFormat="1" applyFont="1" applyFill="1" applyBorder="1" applyAlignment="1">
      <alignment vertical="center"/>
    </xf>
    <xf numFmtId="1" fontId="2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vertical="center"/>
    </xf>
    <xf numFmtId="1" fontId="1" fillId="2" borderId="0" xfId="0" applyNumberFormat="1" applyFont="1" applyFill="1" applyBorder="1" applyAlignment="1">
      <alignment horizontal="right" vertical="center"/>
    </xf>
    <xf numFmtId="1" fontId="2" fillId="2" borderId="0" xfId="0" applyNumberFormat="1" applyFont="1" applyFill="1" applyBorder="1" applyAlignment="1">
      <alignment horizontal="right" vertical="center"/>
    </xf>
    <xf numFmtId="1" fontId="2" fillId="2" borderId="19" xfId="0" applyNumberFormat="1" applyFont="1" applyFill="1" applyBorder="1" applyAlignment="1">
      <alignment horizontal="left" vertical="center"/>
    </xf>
    <xf numFmtId="1" fontId="2" fillId="2" borderId="24" xfId="0" applyNumberFormat="1" applyFont="1" applyFill="1" applyBorder="1" applyAlignment="1">
      <alignment horizontal="left" vertical="center"/>
    </xf>
    <xf numFmtId="1" fontId="1" fillId="2" borderId="24" xfId="0" applyNumberFormat="1" applyFont="1" applyFill="1" applyBorder="1" applyAlignment="1">
      <alignment vertical="center"/>
    </xf>
    <xf numFmtId="1" fontId="1" fillId="2" borderId="24" xfId="0" applyNumberFormat="1" applyFont="1" applyFill="1" applyBorder="1" applyAlignment="1">
      <alignment horizontal="right" vertical="center"/>
    </xf>
    <xf numFmtId="1" fontId="2" fillId="2" borderId="24" xfId="0" applyNumberFormat="1" applyFont="1" applyFill="1" applyBorder="1" applyAlignment="1">
      <alignment horizontal="right" vertical="center"/>
    </xf>
    <xf numFmtId="1" fontId="2" fillId="2" borderId="24" xfId="0" applyNumberFormat="1" applyFont="1" applyFill="1" applyBorder="1" applyAlignment="1">
      <alignment vertical="center"/>
    </xf>
    <xf numFmtId="1" fontId="2" fillId="2" borderId="24" xfId="0" applyNumberFormat="1" applyFont="1" applyFill="1" applyBorder="1" applyAlignment="1">
      <alignment horizontal="center" vertical="center"/>
    </xf>
    <xf numFmtId="1" fontId="2" fillId="2" borderId="28" xfId="0" applyNumberFormat="1" applyFont="1" applyFill="1" applyBorder="1" applyAlignment="1">
      <alignment horizontal="center" vertical="center"/>
    </xf>
    <xf numFmtId="0" fontId="11" fillId="0" borderId="0" xfId="0" applyFont="1"/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4" fillId="0" borderId="0" xfId="0" applyFont="1"/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right" vertical="center"/>
    </xf>
    <xf numFmtId="0" fontId="15" fillId="0" borderId="0" xfId="0" applyFont="1"/>
    <xf numFmtId="1" fontId="6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vertical="center"/>
    </xf>
    <xf numFmtId="0" fontId="2" fillId="0" borderId="0" xfId="0" applyFont="1"/>
    <xf numFmtId="2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1" fontId="2" fillId="0" borderId="0" xfId="0" applyNumberFormat="1" applyFont="1" applyAlignment="1">
      <alignment vertical="center" wrapText="1"/>
    </xf>
    <xf numFmtId="0" fontId="18" fillId="0" borderId="0" xfId="0" applyFont="1"/>
    <xf numFmtId="0" fontId="5" fillId="0" borderId="0" xfId="0" applyFont="1"/>
    <xf numFmtId="1" fontId="18" fillId="0" borderId="0" xfId="0" applyNumberFormat="1" applyFont="1"/>
    <xf numFmtId="1" fontId="2" fillId="0" borderId="0" xfId="0" applyNumberFormat="1" applyFont="1" applyAlignment="1">
      <alignment horizontal="right" vertical="center" wrapText="1"/>
    </xf>
    <xf numFmtId="1" fontId="2" fillId="0" borderId="0" xfId="0" applyNumberFormat="1" applyFont="1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1" fontId="11" fillId="0" borderId="0" xfId="0" applyNumberFormat="1" applyFont="1"/>
    <xf numFmtId="1" fontId="0" fillId="0" borderId="0" xfId="0" applyNumberFormat="1"/>
    <xf numFmtId="1" fontId="2" fillId="0" borderId="24" xfId="0" applyNumberFormat="1" applyFont="1" applyBorder="1" applyAlignment="1">
      <alignment vertical="center"/>
    </xf>
    <xf numFmtId="1" fontId="1" fillId="0" borderId="20" xfId="0" applyNumberFormat="1" applyFont="1" applyBorder="1"/>
    <xf numFmtId="1" fontId="1" fillId="0" borderId="23" xfId="0" applyNumberFormat="1" applyFont="1" applyBorder="1" applyAlignment="1">
      <alignment horizontal="center"/>
    </xf>
    <xf numFmtId="1" fontId="1" fillId="0" borderId="23" xfId="0" applyNumberFormat="1" applyFont="1" applyBorder="1"/>
    <xf numFmtId="1" fontId="1" fillId="0" borderId="23" xfId="0" applyNumberFormat="1" applyFont="1" applyBorder="1" applyAlignment="1">
      <alignment horizontal="right"/>
    </xf>
    <xf numFmtId="1" fontId="2" fillId="0" borderId="23" xfId="0" applyNumberFormat="1" applyFont="1" applyBorder="1" applyAlignment="1">
      <alignment horizontal="right"/>
    </xf>
    <xf numFmtId="1" fontId="2" fillId="0" borderId="23" xfId="0" applyNumberFormat="1" applyFont="1" applyBorder="1"/>
    <xf numFmtId="1" fontId="2" fillId="0" borderId="23" xfId="0" applyNumberFormat="1" applyFont="1" applyBorder="1" applyAlignment="1">
      <alignment vertical="center"/>
    </xf>
    <xf numFmtId="1" fontId="4" fillId="0" borderId="2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right"/>
    </xf>
    <xf numFmtId="1" fontId="2" fillId="0" borderId="0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right"/>
    </xf>
    <xf numFmtId="1" fontId="3" fillId="0" borderId="22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vertical="center"/>
    </xf>
    <xf numFmtId="1" fontId="1" fillId="0" borderId="24" xfId="0" applyNumberFormat="1" applyFont="1" applyBorder="1" applyAlignment="1">
      <alignment horizontal="right" vertical="center"/>
    </xf>
    <xf numFmtId="1" fontId="2" fillId="0" borderId="24" xfId="0" applyNumberFormat="1" applyFont="1" applyBorder="1" applyAlignment="1">
      <alignment horizontal="right" vertical="center"/>
    </xf>
    <xf numFmtId="1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1" fillId="2" borderId="13" xfId="0" applyNumberFormat="1" applyFont="1" applyFill="1" applyBorder="1" applyAlignment="1">
      <alignment horizontal="center"/>
    </xf>
    <xf numFmtId="1" fontId="1" fillId="2" borderId="0" xfId="0" applyNumberFormat="1" applyFont="1" applyFill="1" applyAlignment="1">
      <alignment horizontal="center"/>
    </xf>
    <xf numFmtId="1" fontId="6" fillId="2" borderId="6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1" fontId="6" fillId="4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/>
    <xf numFmtId="0" fontId="2" fillId="0" borderId="1" xfId="0" applyFont="1" applyBorder="1"/>
    <xf numFmtId="1" fontId="6" fillId="2" borderId="1" xfId="0" applyNumberFormat="1" applyFont="1" applyFill="1" applyBorder="1" applyAlignment="1">
      <alignment horizontal="center"/>
    </xf>
    <xf numFmtId="17" fontId="11" fillId="0" borderId="0" xfId="0" applyNumberFormat="1" applyFont="1"/>
    <xf numFmtId="1" fontId="6" fillId="2" borderId="1" xfId="0" applyNumberFormat="1" applyFont="1" applyFill="1" applyBorder="1" applyAlignment="1">
      <alignment horizontal="center"/>
    </xf>
    <xf numFmtId="0" fontId="10" fillId="0" borderId="1" xfId="1" applyNumberFormat="1" applyFill="1" applyBorder="1" applyAlignment="1" applyProtection="1"/>
    <xf numFmtId="1" fontId="6" fillId="2" borderId="1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2" fillId="5" borderId="14" xfId="0" applyFont="1" applyFill="1" applyBorder="1" applyAlignment="1">
      <alignment wrapText="1"/>
    </xf>
    <xf numFmtId="0" fontId="12" fillId="5" borderId="15" xfId="0" applyFont="1" applyFill="1" applyBorder="1" applyAlignment="1">
      <alignment wrapText="1"/>
    </xf>
    <xf numFmtId="0" fontId="12" fillId="5" borderId="16" xfId="0" applyFont="1" applyFill="1" applyBorder="1" applyAlignment="1">
      <alignment wrapText="1"/>
    </xf>
    <xf numFmtId="1" fontId="12" fillId="5" borderId="17" xfId="0" applyNumberFormat="1" applyFont="1" applyFill="1" applyBorder="1"/>
    <xf numFmtId="1" fontId="12" fillId="5" borderId="18" xfId="0" applyNumberFormat="1" applyFont="1" applyFill="1" applyBorder="1"/>
    <xf numFmtId="1" fontId="6" fillId="2" borderId="1" xfId="0" applyNumberFormat="1" applyFont="1" applyFill="1" applyBorder="1" applyAlignment="1">
      <alignment horizontal="center"/>
    </xf>
    <xf numFmtId="1" fontId="6" fillId="2" borderId="5" xfId="0" applyNumberFormat="1" applyFont="1" applyFill="1" applyBorder="1"/>
    <xf numFmtId="1" fontId="6" fillId="2" borderId="1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0" fontId="10" fillId="0" borderId="0" xfId="1" applyNumberFormat="1" applyFill="1" applyAlignment="1" applyProtection="1"/>
    <xf numFmtId="0" fontId="10" fillId="0" borderId="1" xfId="1" applyNumberFormat="1" applyFill="1" applyBorder="1" applyAlignment="1" applyProtection="1">
      <alignment vertical="center" wrapText="1"/>
    </xf>
    <xf numFmtId="1" fontId="10" fillId="0" borderId="1" xfId="1" applyNumberFormat="1" applyFill="1" applyBorder="1" applyAlignment="1" applyProtection="1"/>
    <xf numFmtId="1" fontId="5" fillId="2" borderId="0" xfId="0" applyNumberFormat="1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4" fillId="2" borderId="11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 vertical="center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1" fontId="3" fillId="2" borderId="23" xfId="0" applyNumberFormat="1" applyFont="1" applyFill="1" applyBorder="1" applyAlignment="1">
      <alignment horizontal="center" vertical="center"/>
    </xf>
    <xf numFmtId="1" fontId="3" fillId="2" borderId="25" xfId="0" applyNumberFormat="1" applyFont="1" applyFill="1" applyBorder="1" applyAlignment="1">
      <alignment horizontal="center" vertical="center"/>
    </xf>
    <xf numFmtId="1" fontId="4" fillId="2" borderId="21" xfId="0" applyNumberFormat="1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1" fontId="4" fillId="2" borderId="22" xfId="0" applyNumberFormat="1" applyFont="1" applyFill="1" applyBorder="1" applyAlignment="1">
      <alignment horizontal="center"/>
    </xf>
    <xf numFmtId="1" fontId="3" fillId="2" borderId="21" xfId="0" applyNumberFormat="1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/>
    </xf>
    <xf numFmtId="1" fontId="2" fillId="2" borderId="0" xfId="0" applyNumberFormat="1" applyFont="1" applyFill="1" applyBorder="1" applyAlignment="1">
      <alignment horizontal="center"/>
    </xf>
    <xf numFmtId="1" fontId="3" fillId="2" borderId="6" xfId="0" applyNumberFormat="1" applyFont="1" applyFill="1" applyBorder="1" applyAlignment="1">
      <alignment horizontal="center" vertical="center"/>
    </xf>
    <xf numFmtId="1" fontId="2" fillId="2" borderId="13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0" borderId="23" xfId="0" applyNumberFormat="1" applyFont="1" applyBorder="1" applyAlignment="1">
      <alignment horizontal="center" vertical="center"/>
    </xf>
    <xf numFmtId="1" fontId="3" fillId="0" borderId="25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" fontId="4" fillId="0" borderId="22" xfId="0" applyNumberFormat="1" applyFont="1" applyBorder="1" applyAlignment="1">
      <alignment horizont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0" fontId="10" fillId="0" borderId="3" xfId="1" applyNumberFormat="1" applyFill="1" applyBorder="1" applyAlignment="1" applyProtection="1">
      <alignment horizontal="center"/>
    </xf>
    <xf numFmtId="0" fontId="10" fillId="0" borderId="4" xfId="1" applyNumberFormat="1" applyFill="1" applyBorder="1" applyAlignment="1" applyProtection="1">
      <alignment horizontal="center"/>
    </xf>
    <xf numFmtId="0" fontId="10" fillId="0" borderId="5" xfId="1" applyNumberFormat="1" applyFill="1" applyBorder="1" applyAlignment="1" applyProtection="1">
      <alignment horizontal="center"/>
    </xf>
    <xf numFmtId="0" fontId="2" fillId="0" borderId="0" xfId="0" applyFont="1" applyAlignment="1">
      <alignment horizontal="center" wrapText="1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" fontId="4" fillId="0" borderId="29" xfId="0" applyNumberFormat="1" applyFont="1" applyBorder="1" applyAlignment="1">
      <alignment horizontal="center" vertical="center"/>
    </xf>
    <xf numFmtId="17" fontId="4" fillId="0" borderId="30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ILIKERE%20AET/Downloads/FEB-23%20RL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CESCOM Format-A1(W.S)RLB"/>
      <sheetName val="Sheet4"/>
      <sheetName val="CESCOM Format-B(SL)RLB"/>
      <sheetName val="FORMET(C)"/>
      <sheetName val="Sheet3"/>
      <sheetName val="Sheet1"/>
      <sheetName val="Sheet7"/>
      <sheetName val="Sheet5"/>
      <sheetName val="Sheet6"/>
    </sheetNames>
    <sheetDataSet>
      <sheetData sheetId="0"/>
      <sheetData sheetId="1">
        <row r="13">
          <cell r="E13" t="str">
            <v>BANNIKUPPE GP</v>
          </cell>
        </row>
        <row r="79">
          <cell r="E79" t="str">
            <v>BILIKERE GP</v>
          </cell>
        </row>
        <row r="107">
          <cell r="E107" t="str">
            <v>BOLANAHALLI GP</v>
          </cell>
        </row>
        <row r="141">
          <cell r="E141" t="str">
            <v>CHALLAHALLI GP</v>
          </cell>
        </row>
        <row r="168">
          <cell r="E168" t="str">
            <v>CHIKKABEECHANAHALLI GP</v>
          </cell>
        </row>
        <row r="201">
          <cell r="E201" t="str">
            <v>DHARMAPURA GP</v>
          </cell>
        </row>
        <row r="236">
          <cell r="E236" t="str">
            <v>GAGENAHALLI GP</v>
          </cell>
        </row>
        <row r="264">
          <cell r="E264" t="str">
            <v>GAVADAGERE GP</v>
          </cell>
        </row>
        <row r="285">
          <cell r="E285" t="str">
            <v>HALEBEEDU GP</v>
          </cell>
        </row>
        <row r="313">
          <cell r="E313" t="str">
            <v>HUSENPURA GP</v>
          </cell>
        </row>
        <row r="355">
          <cell r="E355" t="str">
            <v>KARIMUDDANAHALLI GP</v>
          </cell>
        </row>
        <row r="425">
          <cell r="E425" t="str">
            <v>MARDUR GP</v>
          </cell>
        </row>
        <row r="463">
          <cell r="E463" t="str">
            <v>MUKANAHALLY GP</v>
          </cell>
        </row>
        <row r="480">
          <cell r="E480" t="str">
            <v>MULLURU GP</v>
          </cell>
        </row>
        <row r="521">
          <cell r="E521" t="str">
            <v>SINGAMARANAHALLI GP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79"/>
  <sheetViews>
    <sheetView topLeftCell="A12" zoomScaleNormal="100" workbookViewId="0">
      <selection activeCell="A8" sqref="A8:X45"/>
    </sheetView>
  </sheetViews>
  <sheetFormatPr defaultRowHeight="15" x14ac:dyDescent="0.25"/>
  <cols>
    <col min="1" max="1" width="5.28515625" style="1" customWidth="1"/>
    <col min="2" max="2" width="20.7109375" style="1" hidden="1" customWidth="1"/>
    <col min="3" max="3" width="18.5703125" style="1" hidden="1" customWidth="1"/>
    <col min="4" max="4" width="55.28515625" style="1" hidden="1" customWidth="1"/>
    <col min="5" max="5" width="35.7109375" style="1" bestFit="1" customWidth="1"/>
    <col min="6" max="6" width="15.7109375" style="1" bestFit="1" customWidth="1"/>
    <col min="7" max="7" width="18" style="1" bestFit="1" customWidth="1"/>
    <col min="8" max="8" width="10.85546875" style="1" customWidth="1"/>
    <col min="9" max="9" width="12.28515625" style="1" customWidth="1"/>
    <col min="10" max="10" width="12.140625" style="1" customWidth="1"/>
    <col min="11" max="11" width="12.28515625" style="1" customWidth="1"/>
    <col min="12" max="12" width="12" style="1" customWidth="1"/>
    <col min="13" max="13" width="11.140625" style="1" customWidth="1"/>
    <col min="14" max="14" width="11.85546875" style="1" customWidth="1"/>
    <col min="15" max="15" width="12.7109375" style="1" customWidth="1"/>
    <col min="16" max="16" width="12.42578125" style="1" customWidth="1"/>
    <col min="17" max="17" width="14.28515625" style="1" customWidth="1"/>
    <col min="18" max="18" width="12" style="1" customWidth="1"/>
    <col min="19" max="19" width="12.28515625" style="1" customWidth="1"/>
    <col min="20" max="20" width="12.5703125" style="1" customWidth="1"/>
    <col min="21" max="21" width="12.28515625" style="1" customWidth="1"/>
    <col min="22" max="22" width="12.140625" style="1" customWidth="1"/>
    <col min="23" max="23" width="14.140625" style="1" customWidth="1"/>
    <col min="24" max="24" width="15.28515625" style="1" bestFit="1" customWidth="1"/>
    <col min="25" max="16384" width="9.140625" style="1"/>
  </cols>
  <sheetData>
    <row r="1" spans="1:24" ht="18" x14ac:dyDescent="0.25">
      <c r="A1" s="32"/>
      <c r="B1" s="33"/>
      <c r="C1" s="33"/>
      <c r="D1" s="33"/>
      <c r="E1" s="33"/>
      <c r="F1" s="34"/>
      <c r="G1" s="34"/>
      <c r="H1" s="34"/>
      <c r="I1" s="34"/>
      <c r="J1" s="34"/>
      <c r="K1" s="35"/>
      <c r="L1" s="34"/>
      <c r="M1" s="34"/>
      <c r="N1" s="36"/>
      <c r="O1" s="37"/>
      <c r="P1" s="37"/>
      <c r="Q1" s="37"/>
      <c r="R1" s="34"/>
      <c r="S1" s="34"/>
      <c r="T1" s="37"/>
      <c r="U1" s="38"/>
      <c r="V1" s="158" t="s">
        <v>0</v>
      </c>
      <c r="W1" s="158"/>
      <c r="X1" s="159"/>
    </row>
    <row r="2" spans="1:24" ht="23.25" x14ac:dyDescent="0.35">
      <c r="A2" s="160" t="s">
        <v>1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2"/>
    </row>
    <row r="3" spans="1:24" ht="23.25" x14ac:dyDescent="0.35">
      <c r="A3" s="39"/>
      <c r="B3" s="40"/>
      <c r="C3" s="40"/>
      <c r="D3" s="40"/>
      <c r="E3" s="40"/>
      <c r="F3" s="40"/>
      <c r="G3" s="40"/>
      <c r="H3" s="40"/>
      <c r="I3" s="40"/>
      <c r="J3" s="40"/>
      <c r="K3" s="41"/>
      <c r="L3" s="40"/>
      <c r="M3" s="40"/>
      <c r="N3" s="42"/>
      <c r="O3" s="43"/>
      <c r="P3" s="43"/>
      <c r="Q3" s="43"/>
      <c r="R3" s="40"/>
      <c r="S3" s="40"/>
      <c r="T3" s="43"/>
      <c r="U3" s="43"/>
      <c r="V3" s="43"/>
      <c r="W3" s="42"/>
      <c r="X3" s="44"/>
    </row>
    <row r="4" spans="1:24" ht="18" x14ac:dyDescent="0.25">
      <c r="A4" s="163" t="s">
        <v>813</v>
      </c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64"/>
      <c r="M4" s="164"/>
      <c r="N4" s="164"/>
      <c r="O4" s="164"/>
      <c r="P4" s="164"/>
      <c r="Q4" s="164"/>
      <c r="R4" s="164"/>
      <c r="S4" s="164"/>
      <c r="T4" s="164"/>
      <c r="U4" s="164"/>
      <c r="V4" s="164"/>
      <c r="W4" s="164"/>
      <c r="X4" s="165"/>
    </row>
    <row r="5" spans="1:24" ht="18" x14ac:dyDescent="0.25">
      <c r="A5" s="45"/>
      <c r="B5" s="46"/>
      <c r="C5" s="46"/>
      <c r="D5" s="46"/>
      <c r="E5" s="46"/>
      <c r="F5" s="46"/>
      <c r="G5" s="46"/>
      <c r="H5" s="46"/>
      <c r="I5" s="46"/>
      <c r="J5" s="46"/>
      <c r="K5" s="47"/>
      <c r="L5" s="46"/>
      <c r="M5" s="46"/>
      <c r="N5" s="42"/>
      <c r="O5" s="43"/>
      <c r="P5" s="43"/>
      <c r="Q5" s="43"/>
      <c r="R5" s="46"/>
      <c r="S5" s="46"/>
      <c r="T5" s="43"/>
      <c r="U5" s="43"/>
      <c r="V5" s="43"/>
      <c r="W5" s="42"/>
      <c r="X5" s="48"/>
    </row>
    <row r="6" spans="1:24" ht="15.75" x14ac:dyDescent="0.25">
      <c r="A6" s="49" t="s">
        <v>2</v>
      </c>
      <c r="B6" s="50"/>
      <c r="C6" s="50"/>
      <c r="D6" s="50"/>
      <c r="E6" s="50"/>
      <c r="F6" s="51"/>
      <c r="G6" s="51"/>
      <c r="H6" s="51"/>
      <c r="I6" s="51"/>
      <c r="J6" s="51"/>
      <c r="K6" s="52"/>
      <c r="L6" s="51"/>
      <c r="M6" s="51"/>
      <c r="N6" s="53" t="s">
        <v>3</v>
      </c>
      <c r="O6" s="50"/>
      <c r="P6" s="50"/>
      <c r="Q6" s="50"/>
      <c r="R6" s="166"/>
      <c r="S6" s="166"/>
      <c r="T6" s="166"/>
      <c r="U6" s="166" t="s">
        <v>4</v>
      </c>
      <c r="V6" s="166"/>
      <c r="W6" s="166"/>
      <c r="X6" s="167"/>
    </row>
    <row r="7" spans="1:24" ht="16.5" thickBot="1" x14ac:dyDescent="0.3">
      <c r="A7" s="54"/>
      <c r="B7" s="55"/>
      <c r="C7" s="55"/>
      <c r="D7" s="55"/>
      <c r="E7" s="55"/>
      <c r="F7" s="56"/>
      <c r="G7" s="56"/>
      <c r="H7" s="56"/>
      <c r="I7" s="56"/>
      <c r="J7" s="56"/>
      <c r="K7" s="57"/>
      <c r="L7" s="56"/>
      <c r="M7" s="56"/>
      <c r="N7" s="58"/>
      <c r="O7" s="59"/>
      <c r="P7" s="59"/>
      <c r="Q7" s="59"/>
      <c r="R7" s="60"/>
      <c r="S7" s="60"/>
      <c r="T7" s="60"/>
      <c r="U7" s="60"/>
      <c r="V7" s="60"/>
      <c r="W7" s="60"/>
      <c r="X7" s="61"/>
    </row>
    <row r="8" spans="1:24" ht="24" thickBot="1" x14ac:dyDescent="0.4">
      <c r="A8" s="148" t="s">
        <v>1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49"/>
      <c r="U8" s="149"/>
      <c r="V8" s="149"/>
      <c r="W8" s="149"/>
      <c r="X8" s="150"/>
    </row>
    <row r="9" spans="1:24" ht="18" x14ac:dyDescent="0.25">
      <c r="A9" s="151" t="s">
        <v>814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ht="34.5" customHeight="1" x14ac:dyDescent="0.25">
      <c r="A10" s="152" t="s">
        <v>5</v>
      </c>
      <c r="B10" s="152" t="s">
        <v>6</v>
      </c>
      <c r="C10" s="152" t="s">
        <v>7</v>
      </c>
      <c r="D10" s="152" t="s">
        <v>8</v>
      </c>
      <c r="E10" s="152" t="s">
        <v>9</v>
      </c>
      <c r="F10" s="152" t="s">
        <v>10</v>
      </c>
      <c r="G10" s="152" t="s">
        <v>11</v>
      </c>
      <c r="H10" s="152" t="s">
        <v>12</v>
      </c>
      <c r="I10" s="144" t="s">
        <v>815</v>
      </c>
      <c r="J10" s="145"/>
      <c r="K10" s="146"/>
      <c r="L10" s="144" t="s">
        <v>816</v>
      </c>
      <c r="M10" s="145"/>
      <c r="N10" s="146"/>
      <c r="O10" s="144" t="s">
        <v>13</v>
      </c>
      <c r="P10" s="145"/>
      <c r="Q10" s="146"/>
      <c r="R10" s="144" t="s">
        <v>817</v>
      </c>
      <c r="S10" s="145"/>
      <c r="T10" s="146"/>
      <c r="U10" s="144" t="s">
        <v>818</v>
      </c>
      <c r="V10" s="145"/>
      <c r="W10" s="146"/>
      <c r="X10" s="9" t="s">
        <v>14</v>
      </c>
    </row>
    <row r="11" spans="1:24" ht="15.75" x14ac:dyDescent="0.25">
      <c r="A11" s="153"/>
      <c r="B11" s="153"/>
      <c r="C11" s="153"/>
      <c r="D11" s="153"/>
      <c r="E11" s="153"/>
      <c r="F11" s="153"/>
      <c r="G11" s="153"/>
      <c r="H11" s="153"/>
      <c r="I11" s="9" t="s">
        <v>15</v>
      </c>
      <c r="J11" s="9" t="s">
        <v>16</v>
      </c>
      <c r="K11" s="10" t="s">
        <v>17</v>
      </c>
      <c r="L11" s="9" t="s">
        <v>15</v>
      </c>
      <c r="M11" s="9" t="s">
        <v>16</v>
      </c>
      <c r="N11" s="10" t="s">
        <v>17</v>
      </c>
      <c r="O11" s="9" t="s">
        <v>15</v>
      </c>
      <c r="P11" s="9" t="s">
        <v>16</v>
      </c>
      <c r="Q11" s="9" t="s">
        <v>17</v>
      </c>
      <c r="R11" s="9" t="s">
        <v>15</v>
      </c>
      <c r="S11" s="9" t="s">
        <v>16</v>
      </c>
      <c r="T11" s="9" t="s">
        <v>17</v>
      </c>
      <c r="U11" s="9" t="s">
        <v>15</v>
      </c>
      <c r="V11" s="9" t="s">
        <v>16</v>
      </c>
      <c r="W11" s="10" t="s">
        <v>17</v>
      </c>
      <c r="X11" s="9"/>
    </row>
    <row r="12" spans="1:24" ht="15.75" x14ac:dyDescent="0.25">
      <c r="A12" s="9" t="s">
        <v>18</v>
      </c>
      <c r="B12" s="9" t="s">
        <v>19</v>
      </c>
      <c r="C12" s="9" t="s">
        <v>20</v>
      </c>
      <c r="D12" s="9" t="s">
        <v>21</v>
      </c>
      <c r="E12" s="9" t="s">
        <v>22</v>
      </c>
      <c r="F12" s="9" t="s">
        <v>23</v>
      </c>
      <c r="G12" s="9"/>
      <c r="H12" s="9"/>
      <c r="I12" s="9" t="s">
        <v>24</v>
      </c>
      <c r="J12" s="9" t="s">
        <v>25</v>
      </c>
      <c r="K12" s="10" t="s">
        <v>26</v>
      </c>
      <c r="L12" s="9" t="s">
        <v>27</v>
      </c>
      <c r="M12" s="9" t="s">
        <v>28</v>
      </c>
      <c r="N12" s="10" t="s">
        <v>29</v>
      </c>
      <c r="O12" s="9" t="s">
        <v>30</v>
      </c>
      <c r="P12" s="9" t="s">
        <v>31</v>
      </c>
      <c r="Q12" s="9" t="s">
        <v>32</v>
      </c>
      <c r="R12" s="9" t="s">
        <v>33</v>
      </c>
      <c r="S12" s="9" t="s">
        <v>34</v>
      </c>
      <c r="T12" s="9" t="s">
        <v>35</v>
      </c>
      <c r="U12" s="9" t="s">
        <v>36</v>
      </c>
      <c r="V12" s="9" t="s">
        <v>37</v>
      </c>
      <c r="W12" s="10" t="s">
        <v>38</v>
      </c>
      <c r="X12" s="9"/>
    </row>
    <row r="13" spans="1:24" ht="15.75" x14ac:dyDescent="0.25">
      <c r="A13" s="11">
        <v>1</v>
      </c>
      <c r="B13" s="29" t="s">
        <v>39</v>
      </c>
      <c r="C13" s="29" t="s">
        <v>40</v>
      </c>
      <c r="D13" s="29">
        <v>34</v>
      </c>
      <c r="E13" s="29" t="s">
        <v>41</v>
      </c>
      <c r="F13" s="11" t="s">
        <v>65</v>
      </c>
      <c r="G13" s="11" t="str">
        <f>VLOOKUP($F$10:$F$44,WS!$C$3:$Q$327,2,0)</f>
        <v>NORMAL</v>
      </c>
      <c r="H13" s="11">
        <f>VLOOKUP($F$10:$F$44,WS!$C$3:$Q$327,3,0)</f>
        <v>625</v>
      </c>
      <c r="I13" s="11">
        <f>VLOOKUP($F$10:$F$44,WS!$C$3:$Q$327,4,0)</f>
        <v>329678.93</v>
      </c>
      <c r="J13" s="11">
        <f>VLOOKUP($F$10:$F$44,WS!$C$3:$Q$327,5,0)</f>
        <v>78823.069999999992</v>
      </c>
      <c r="K13" s="11">
        <f>VLOOKUP($F$10:$F$44,WS!$C$3:$Q$327,6,0)</f>
        <v>408502</v>
      </c>
      <c r="L13" s="11">
        <f>VLOOKUP($F$10:$F$44,WS!$C$3:$Q$327,7,0)</f>
        <v>6063.63</v>
      </c>
      <c r="M13" s="11">
        <f>VLOOKUP($F$10:$F$44,WS!$C$3:$Q$327,8,0)</f>
        <v>3595.37</v>
      </c>
      <c r="N13" s="11">
        <f>VLOOKUP($F$10:$F$44,WS!$C$3:$Q$327,9,0)</f>
        <v>9659</v>
      </c>
      <c r="O13" s="11">
        <f t="shared" ref="O13:O44" si="0">+I13+L13</f>
        <v>335742.56</v>
      </c>
      <c r="P13" s="11">
        <f t="shared" ref="P13:P44" si="1">+J13+M13</f>
        <v>82418.439999999988</v>
      </c>
      <c r="Q13" s="11">
        <f t="shared" ref="Q13:Q44" si="2">+K13+N13</f>
        <v>418161</v>
      </c>
      <c r="R13" s="11">
        <f>VLOOKUP($F$10:$F$44,WS!$C$3:$Q$327,10,0)</f>
        <v>0</v>
      </c>
      <c r="S13" s="11">
        <f>VLOOKUP($F$10:$F$44,WS!$C$3:$Q$327,11,0)</f>
        <v>0</v>
      </c>
      <c r="T13" s="11">
        <f>VLOOKUP($F$10:$F$44,WS!$C$3:$Q$327,12,0)</f>
        <v>0</v>
      </c>
      <c r="U13" s="11">
        <f>VLOOKUP($F$10:$F$44,WS!$C$3:$Q$327,13,0)</f>
        <v>335742.56</v>
      </c>
      <c r="V13" s="11">
        <f>VLOOKUP($F$10:$F$44,WS!$C$3:$Q$327,14,0)</f>
        <v>82418.44</v>
      </c>
      <c r="W13" s="11">
        <f>VLOOKUP($F$10:$F$44,WS!$C$3:$Q$327,15,0)</f>
        <v>418161</v>
      </c>
      <c r="X13" s="11"/>
    </row>
    <row r="14" spans="1:24" ht="15.75" x14ac:dyDescent="0.25">
      <c r="A14" s="11">
        <v>2</v>
      </c>
      <c r="B14" s="29" t="s">
        <v>39</v>
      </c>
      <c r="C14" s="29" t="s">
        <v>40</v>
      </c>
      <c r="D14" s="29">
        <v>34</v>
      </c>
      <c r="E14" s="29" t="s">
        <v>41</v>
      </c>
      <c r="F14" s="11" t="s">
        <v>69</v>
      </c>
      <c r="G14" s="11" t="str">
        <f>VLOOKUP($F$10:$F$44,WS!$C$3:$Q$327,2,0)</f>
        <v>NORMAL</v>
      </c>
      <c r="H14" s="11">
        <f>VLOOKUP($F$10:$F$44,WS!$C$3:$Q$327,3,0)</f>
        <v>548</v>
      </c>
      <c r="I14" s="11">
        <f>VLOOKUP($F$10:$F$44,WS!$C$3:$Q$327,4,0)</f>
        <v>253904.78</v>
      </c>
      <c r="J14" s="11">
        <f>VLOOKUP($F$10:$F$44,WS!$C$3:$Q$327,5,0)</f>
        <v>74724.22</v>
      </c>
      <c r="K14" s="11">
        <f>VLOOKUP($F$10:$F$44,WS!$C$3:$Q$327,6,0)</f>
        <v>328629</v>
      </c>
      <c r="L14" s="11">
        <f>VLOOKUP($F$10:$F$44,WS!$C$3:$Q$327,7,0)</f>
        <v>6215.19</v>
      </c>
      <c r="M14" s="11">
        <f>VLOOKUP($F$10:$F$44,WS!$C$3:$Q$327,8,0)</f>
        <v>2908.8100000000004</v>
      </c>
      <c r="N14" s="11">
        <f>VLOOKUP($F$10:$F$44,WS!$C$3:$Q$327,9,0)</f>
        <v>9124</v>
      </c>
      <c r="O14" s="11">
        <f t="shared" si="0"/>
        <v>260119.97</v>
      </c>
      <c r="P14" s="11">
        <f t="shared" si="1"/>
        <v>77633.03</v>
      </c>
      <c r="Q14" s="11">
        <f t="shared" si="2"/>
        <v>337753</v>
      </c>
      <c r="R14" s="11">
        <f>VLOOKUP($F$10:$F$44,WS!$C$3:$Q$327,10,0)</f>
        <v>0</v>
      </c>
      <c r="S14" s="11">
        <f>VLOOKUP($F$10:$F$44,WS!$C$3:$Q$327,11,0)</f>
        <v>0</v>
      </c>
      <c r="T14" s="11">
        <f>VLOOKUP($F$10:$F$44,WS!$C$3:$Q$327,12,0)</f>
        <v>0</v>
      </c>
      <c r="U14" s="11">
        <f>VLOOKUP($F$10:$F$44,WS!$C$3:$Q$327,13,0)</f>
        <v>260119.97</v>
      </c>
      <c r="V14" s="11">
        <f>VLOOKUP($F$10:$F$44,WS!$C$3:$Q$327,14,0)</f>
        <v>77633.03</v>
      </c>
      <c r="W14" s="11">
        <f>VLOOKUP($F$10:$F$44,WS!$C$3:$Q$327,15,0)</f>
        <v>337753</v>
      </c>
      <c r="X14" s="11"/>
    </row>
    <row r="15" spans="1:24" ht="15.75" x14ac:dyDescent="0.25">
      <c r="A15" s="11">
        <v>3</v>
      </c>
      <c r="B15" s="29" t="s">
        <v>39</v>
      </c>
      <c r="C15" s="29" t="s">
        <v>40</v>
      </c>
      <c r="D15" s="29">
        <v>34</v>
      </c>
      <c r="E15" s="29" t="s">
        <v>41</v>
      </c>
      <c r="F15" s="11" t="s">
        <v>70</v>
      </c>
      <c r="G15" s="11" t="str">
        <f>VLOOKUP($F$10:$F$44,WS!$C$3:$Q$327,2,0)</f>
        <v>IDLE/VACANT</v>
      </c>
      <c r="H15" s="11">
        <f>VLOOKUP($F$10:$F$44,WS!$C$3:$Q$327,3,0)</f>
        <v>0</v>
      </c>
      <c r="I15" s="11">
        <f>VLOOKUP($F$10:$F$44,WS!$C$3:$Q$327,4,0)</f>
        <v>77438.38</v>
      </c>
      <c r="J15" s="11">
        <f>VLOOKUP($F$10:$F$44,WS!$C$3:$Q$327,5,0)</f>
        <v>9553.619999999999</v>
      </c>
      <c r="K15" s="11">
        <f>VLOOKUP($F$10:$F$44,WS!$C$3:$Q$327,6,0)</f>
        <v>86992</v>
      </c>
      <c r="L15" s="11">
        <f>VLOOKUP($F$10:$F$44,WS!$C$3:$Q$327,7,0)</f>
        <v>1273.0999999999999</v>
      </c>
      <c r="M15" s="11">
        <f>VLOOKUP($F$10:$F$44,WS!$C$3:$Q$327,8,0)</f>
        <v>795.9</v>
      </c>
      <c r="N15" s="11">
        <f>VLOOKUP($F$10:$F$44,WS!$C$3:$Q$327,9,0)</f>
        <v>2069</v>
      </c>
      <c r="O15" s="11">
        <f t="shared" si="0"/>
        <v>78711.48000000001</v>
      </c>
      <c r="P15" s="11">
        <f t="shared" si="1"/>
        <v>10349.519999999999</v>
      </c>
      <c r="Q15" s="11">
        <f t="shared" si="2"/>
        <v>89061</v>
      </c>
      <c r="R15" s="11">
        <f>VLOOKUP($F$10:$F$44,WS!$C$3:$Q$327,10,0)</f>
        <v>0</v>
      </c>
      <c r="S15" s="11">
        <f>VLOOKUP($F$10:$F$44,WS!$C$3:$Q$327,11,0)</f>
        <v>0</v>
      </c>
      <c r="T15" s="11">
        <f>VLOOKUP($F$10:$F$44,WS!$C$3:$Q$327,12,0)</f>
        <v>0</v>
      </c>
      <c r="U15" s="11">
        <f>VLOOKUP($F$10:$F$44,WS!$C$3:$Q$327,13,0)</f>
        <v>78711.48</v>
      </c>
      <c r="V15" s="11">
        <f>VLOOKUP($F$10:$F$44,WS!$C$3:$Q$327,14,0)</f>
        <v>10349.52</v>
      </c>
      <c r="W15" s="11">
        <f>VLOOKUP($F$10:$F$44,WS!$C$3:$Q$327,15,0)</f>
        <v>89061</v>
      </c>
      <c r="X15" s="11"/>
    </row>
    <row r="16" spans="1:24" ht="15.75" x14ac:dyDescent="0.25">
      <c r="A16" s="11">
        <v>4</v>
      </c>
      <c r="B16" s="29" t="s">
        <v>39</v>
      </c>
      <c r="C16" s="29" t="s">
        <v>40</v>
      </c>
      <c r="D16" s="29">
        <v>34</v>
      </c>
      <c r="E16" s="29" t="s">
        <v>41</v>
      </c>
      <c r="F16" s="11" t="s">
        <v>71</v>
      </c>
      <c r="G16" s="11" t="str">
        <f>VLOOKUP($F$10:$F$44,WS!$C$3:$Q$327,2,0)</f>
        <v>IDLE/VACANT</v>
      </c>
      <c r="H16" s="11">
        <f>VLOOKUP($F$10:$F$44,WS!$C$3:$Q$327,3,0)</f>
        <v>0</v>
      </c>
      <c r="I16" s="11">
        <f>VLOOKUP($F$10:$F$44,WS!$C$3:$Q$327,4,0)</f>
        <v>267609.5</v>
      </c>
      <c r="J16" s="11">
        <f>VLOOKUP($F$10:$F$44,WS!$C$3:$Q$327,5,0)</f>
        <v>41949.5</v>
      </c>
      <c r="K16" s="11">
        <f>VLOOKUP($F$10:$F$44,WS!$C$3:$Q$327,6,0)</f>
        <v>309559</v>
      </c>
      <c r="L16" s="11">
        <f>VLOOKUP($F$10:$F$44,WS!$C$3:$Q$327,7,0)</f>
        <v>1273.04</v>
      </c>
      <c r="M16" s="11">
        <f>VLOOKUP($F$10:$F$44,WS!$C$3:$Q$327,8,0)</f>
        <v>2669.96</v>
      </c>
      <c r="N16" s="11">
        <f>VLOOKUP($F$10:$F$44,WS!$C$3:$Q$327,9,0)</f>
        <v>3943</v>
      </c>
      <c r="O16" s="11">
        <f t="shared" si="0"/>
        <v>268882.53999999998</v>
      </c>
      <c r="P16" s="11">
        <f t="shared" si="1"/>
        <v>44619.46</v>
      </c>
      <c r="Q16" s="11">
        <f t="shared" si="2"/>
        <v>313502</v>
      </c>
      <c r="R16" s="11">
        <f>VLOOKUP($F$10:$F$44,WS!$C$3:$Q$327,10,0)</f>
        <v>0</v>
      </c>
      <c r="S16" s="11">
        <f>VLOOKUP($F$10:$F$44,WS!$C$3:$Q$327,11,0)</f>
        <v>0</v>
      </c>
      <c r="T16" s="11">
        <f>VLOOKUP($F$10:$F$44,WS!$C$3:$Q$327,12,0)</f>
        <v>0</v>
      </c>
      <c r="U16" s="11">
        <f>VLOOKUP($F$10:$F$44,WS!$C$3:$Q$327,13,0)</f>
        <v>268882.53999999998</v>
      </c>
      <c r="V16" s="11">
        <f>VLOOKUP($F$10:$F$44,WS!$C$3:$Q$327,14,0)</f>
        <v>44619.46</v>
      </c>
      <c r="W16" s="11">
        <f>VLOOKUP($F$10:$F$44,WS!$C$3:$Q$327,15,0)</f>
        <v>313502</v>
      </c>
      <c r="X16" s="11"/>
    </row>
    <row r="17" spans="1:24" ht="15.75" x14ac:dyDescent="0.25">
      <c r="A17" s="11">
        <v>5</v>
      </c>
      <c r="B17" s="29" t="s">
        <v>39</v>
      </c>
      <c r="C17" s="29" t="s">
        <v>40</v>
      </c>
      <c r="D17" s="29">
        <v>34</v>
      </c>
      <c r="E17" s="29" t="s">
        <v>41</v>
      </c>
      <c r="F17" s="11" t="s">
        <v>72</v>
      </c>
      <c r="G17" s="11" t="str">
        <f>VLOOKUP($F$10:$F$44,WS!$C$3:$Q$327,2,0)</f>
        <v>IDLE/VACANT</v>
      </c>
      <c r="H17" s="11">
        <f>VLOOKUP($F$10:$F$44,WS!$C$3:$Q$327,3,0)</f>
        <v>0</v>
      </c>
      <c r="I17" s="11">
        <f>VLOOKUP($F$10:$F$44,WS!$C$3:$Q$327,4,0)</f>
        <v>3112.8</v>
      </c>
      <c r="J17" s="11">
        <f>VLOOKUP($F$10:$F$44,WS!$C$3:$Q$327,5,0)</f>
        <v>10.199999999999999</v>
      </c>
      <c r="K17" s="11">
        <f>VLOOKUP($F$10:$F$44,WS!$C$3:$Q$327,6,0)</f>
        <v>3123</v>
      </c>
      <c r="L17" s="11">
        <f>VLOOKUP($F$10:$F$44,WS!$C$3:$Q$327,7,0)</f>
        <v>1273</v>
      </c>
      <c r="M17" s="11">
        <f>VLOOKUP($F$10:$F$44,WS!$C$3:$Q$327,8,0)</f>
        <v>25</v>
      </c>
      <c r="N17" s="11">
        <f>VLOOKUP($F$10:$F$44,WS!$C$3:$Q$327,9,0)</f>
        <v>1298</v>
      </c>
      <c r="O17" s="11">
        <f t="shared" si="0"/>
        <v>4385.8</v>
      </c>
      <c r="P17" s="11">
        <f t="shared" si="1"/>
        <v>35.200000000000003</v>
      </c>
      <c r="Q17" s="11">
        <f t="shared" si="2"/>
        <v>4421</v>
      </c>
      <c r="R17" s="11">
        <f>VLOOKUP($F$10:$F$44,WS!$C$3:$Q$327,10,0)</f>
        <v>0</v>
      </c>
      <c r="S17" s="11">
        <f>VLOOKUP($F$10:$F$44,WS!$C$3:$Q$327,11,0)</f>
        <v>0</v>
      </c>
      <c r="T17" s="11">
        <f>VLOOKUP($F$10:$F$44,WS!$C$3:$Q$327,12,0)</f>
        <v>0</v>
      </c>
      <c r="U17" s="11">
        <f>VLOOKUP($F$10:$F$44,WS!$C$3:$Q$327,13,0)</f>
        <v>4385.8</v>
      </c>
      <c r="V17" s="11">
        <f>VLOOKUP($F$10:$F$44,WS!$C$3:$Q$327,14,0)</f>
        <v>35.200000000000003</v>
      </c>
      <c r="W17" s="11">
        <f>VLOOKUP($F$10:$F$44,WS!$C$3:$Q$327,15,0)</f>
        <v>4421</v>
      </c>
      <c r="X17" s="11"/>
    </row>
    <row r="18" spans="1:24" ht="15.75" x14ac:dyDescent="0.25">
      <c r="A18" s="11">
        <v>6</v>
      </c>
      <c r="B18" s="29" t="s">
        <v>39</v>
      </c>
      <c r="C18" s="29" t="s">
        <v>40</v>
      </c>
      <c r="D18" s="29">
        <v>34</v>
      </c>
      <c r="E18" s="29" t="s">
        <v>41</v>
      </c>
      <c r="F18" s="11" t="s">
        <v>73</v>
      </c>
      <c r="G18" s="11" t="str">
        <f>VLOOKUP($F$10:$F$44,WS!$C$3:$Q$327,2,0)</f>
        <v>IDLE/VACANT</v>
      </c>
      <c r="H18" s="11">
        <f>VLOOKUP($F$10:$F$44,WS!$C$3:$Q$327,3,0)</f>
        <v>0</v>
      </c>
      <c r="I18" s="11">
        <f>VLOOKUP($F$10:$F$44,WS!$C$3:$Q$327,4,0)</f>
        <v>106796.2</v>
      </c>
      <c r="J18" s="11">
        <f>VLOOKUP($F$10:$F$44,WS!$C$3:$Q$327,5,0)</f>
        <v>11443.8</v>
      </c>
      <c r="K18" s="11">
        <f>VLOOKUP($F$10:$F$44,WS!$C$3:$Q$327,6,0)</f>
        <v>118240</v>
      </c>
      <c r="L18" s="11">
        <f>VLOOKUP($F$10:$F$44,WS!$C$3:$Q$327,7,0)</f>
        <v>849.12</v>
      </c>
      <c r="M18" s="11">
        <f>VLOOKUP($F$10:$F$44,WS!$C$3:$Q$327,8,0)</f>
        <v>1063.8800000000001</v>
      </c>
      <c r="N18" s="11">
        <f>VLOOKUP($F$10:$F$44,WS!$C$3:$Q$327,9,0)</f>
        <v>1913</v>
      </c>
      <c r="O18" s="11">
        <f t="shared" si="0"/>
        <v>107645.31999999999</v>
      </c>
      <c r="P18" s="11">
        <f t="shared" si="1"/>
        <v>12507.68</v>
      </c>
      <c r="Q18" s="11">
        <f t="shared" si="2"/>
        <v>120153</v>
      </c>
      <c r="R18" s="11">
        <f>VLOOKUP($F$10:$F$44,WS!$C$3:$Q$327,10,0)</f>
        <v>0</v>
      </c>
      <c r="S18" s="11">
        <f>VLOOKUP($F$10:$F$44,WS!$C$3:$Q$327,11,0)</f>
        <v>0</v>
      </c>
      <c r="T18" s="11">
        <f>VLOOKUP($F$10:$F$44,WS!$C$3:$Q$327,12,0)</f>
        <v>0</v>
      </c>
      <c r="U18" s="11">
        <f>VLOOKUP($F$10:$F$44,WS!$C$3:$Q$327,13,0)</f>
        <v>107645.32</v>
      </c>
      <c r="V18" s="11">
        <f>VLOOKUP($F$10:$F$44,WS!$C$3:$Q$327,14,0)</f>
        <v>12507.68</v>
      </c>
      <c r="W18" s="11">
        <f>VLOOKUP($F$10:$F$44,WS!$C$3:$Q$327,15,0)</f>
        <v>120153</v>
      </c>
      <c r="X18" s="11"/>
    </row>
    <row r="19" spans="1:24" ht="15.75" x14ac:dyDescent="0.25">
      <c r="A19" s="11">
        <v>7</v>
      </c>
      <c r="B19" s="29" t="s">
        <v>39</v>
      </c>
      <c r="C19" s="29" t="s">
        <v>40</v>
      </c>
      <c r="D19" s="29">
        <v>34</v>
      </c>
      <c r="E19" s="29" t="s">
        <v>41</v>
      </c>
      <c r="F19" s="11" t="s">
        <v>74</v>
      </c>
      <c r="G19" s="11" t="str">
        <f>VLOOKUP($F$10:$F$44,WS!$C$3:$Q$327,2,0)</f>
        <v>IDLE/VACANT</v>
      </c>
      <c r="H19" s="11">
        <f>VLOOKUP($F$10:$F$44,WS!$C$3:$Q$327,3,0)</f>
        <v>0</v>
      </c>
      <c r="I19" s="11">
        <f>VLOOKUP($F$10:$F$44,WS!$C$3:$Q$327,4,0)</f>
        <v>4018.89</v>
      </c>
      <c r="J19" s="11">
        <f>VLOOKUP($F$10:$F$44,WS!$C$3:$Q$327,5,0)</f>
        <v>51.11</v>
      </c>
      <c r="K19" s="11">
        <f>VLOOKUP($F$10:$F$44,WS!$C$3:$Q$327,6,0)</f>
        <v>4070</v>
      </c>
      <c r="L19" s="11">
        <f>VLOOKUP($F$10:$F$44,WS!$C$3:$Q$327,7,0)</f>
        <v>848.89</v>
      </c>
      <c r="M19" s="11">
        <f>VLOOKUP($F$10:$F$44,WS!$C$3:$Q$327,8,0)</f>
        <v>36.11</v>
      </c>
      <c r="N19" s="11">
        <f>VLOOKUP($F$10:$F$44,WS!$C$3:$Q$327,9,0)</f>
        <v>885</v>
      </c>
      <c r="O19" s="11">
        <f t="shared" si="0"/>
        <v>4867.78</v>
      </c>
      <c r="P19" s="11">
        <f t="shared" si="1"/>
        <v>87.22</v>
      </c>
      <c r="Q19" s="11">
        <f t="shared" si="2"/>
        <v>4955</v>
      </c>
      <c r="R19" s="11">
        <f>VLOOKUP($F$10:$F$44,WS!$C$3:$Q$327,10,0)</f>
        <v>0</v>
      </c>
      <c r="S19" s="11">
        <f>VLOOKUP($F$10:$F$44,WS!$C$3:$Q$327,11,0)</f>
        <v>0</v>
      </c>
      <c r="T19" s="11">
        <f>VLOOKUP($F$10:$F$44,WS!$C$3:$Q$327,12,0)</f>
        <v>0</v>
      </c>
      <c r="U19" s="11">
        <f>VLOOKUP($F$10:$F$44,WS!$C$3:$Q$327,13,0)</f>
        <v>4867.78</v>
      </c>
      <c r="V19" s="11">
        <f>VLOOKUP($F$10:$F$44,WS!$C$3:$Q$327,14,0)</f>
        <v>87.22</v>
      </c>
      <c r="W19" s="11">
        <f>VLOOKUP($F$10:$F$44,WS!$C$3:$Q$327,15,0)</f>
        <v>4955</v>
      </c>
      <c r="X19" s="11"/>
    </row>
    <row r="20" spans="1:24" ht="15.75" x14ac:dyDescent="0.25">
      <c r="A20" s="11">
        <v>8</v>
      </c>
      <c r="B20" s="29" t="s">
        <v>39</v>
      </c>
      <c r="C20" s="29" t="s">
        <v>40</v>
      </c>
      <c r="D20" s="29">
        <v>34</v>
      </c>
      <c r="E20" s="29" t="s">
        <v>41</v>
      </c>
      <c r="F20" s="11" t="s">
        <v>75</v>
      </c>
      <c r="G20" s="11" t="str">
        <f>VLOOKUP($F$10:$F$44,WS!$C$3:$Q$327,2,0)</f>
        <v>NORMAL</v>
      </c>
      <c r="H20" s="11">
        <f>VLOOKUP($F$10:$F$44,WS!$C$3:$Q$327,3,0)</f>
        <v>55</v>
      </c>
      <c r="I20" s="11">
        <f>VLOOKUP($F$10:$F$44,WS!$C$3:$Q$327,4,0)</f>
        <v>13008.89</v>
      </c>
      <c r="J20" s="11">
        <f>VLOOKUP($F$10:$F$44,WS!$C$3:$Q$327,5,0)</f>
        <v>1040.1100000000001</v>
      </c>
      <c r="K20" s="11">
        <f>VLOOKUP($F$10:$F$44,WS!$C$3:$Q$327,6,0)</f>
        <v>14049</v>
      </c>
      <c r="L20" s="11">
        <f>VLOOKUP($F$10:$F$44,WS!$C$3:$Q$327,7,0)</f>
        <v>970.92</v>
      </c>
      <c r="M20" s="11">
        <f>VLOOKUP($F$10:$F$44,WS!$C$3:$Q$327,8,0)</f>
        <v>156.07999999999998</v>
      </c>
      <c r="N20" s="11">
        <f>VLOOKUP($F$10:$F$44,WS!$C$3:$Q$327,9,0)</f>
        <v>1127</v>
      </c>
      <c r="O20" s="11">
        <f t="shared" si="0"/>
        <v>13979.81</v>
      </c>
      <c r="P20" s="11">
        <f t="shared" si="1"/>
        <v>1196.19</v>
      </c>
      <c r="Q20" s="11">
        <f t="shared" si="2"/>
        <v>15176</v>
      </c>
      <c r="R20" s="11">
        <f>VLOOKUP($F$10:$F$44,WS!$C$3:$Q$327,10,0)</f>
        <v>8860.89</v>
      </c>
      <c r="S20" s="11">
        <f>VLOOKUP($F$10:$F$44,WS!$C$3:$Q$327,11,0)</f>
        <v>1040.1100000000001</v>
      </c>
      <c r="T20" s="11">
        <f>VLOOKUP($F$10:$F$44,WS!$C$3:$Q$327,12,0)</f>
        <v>9901</v>
      </c>
      <c r="U20" s="11">
        <f>VLOOKUP($F$10:$F$44,WS!$C$3:$Q$327,13,0)</f>
        <v>5118.92</v>
      </c>
      <c r="V20" s="11">
        <f>VLOOKUP($F$10:$F$44,WS!$C$3:$Q$327,14,0)</f>
        <v>156.07999999999998</v>
      </c>
      <c r="W20" s="11">
        <f>VLOOKUP($F$10:$F$44,WS!$C$3:$Q$327,15,0)</f>
        <v>5275</v>
      </c>
      <c r="X20" s="11"/>
    </row>
    <row r="21" spans="1:24" ht="15.75" x14ac:dyDescent="0.25">
      <c r="A21" s="11">
        <v>9</v>
      </c>
      <c r="B21" s="29" t="s">
        <v>39</v>
      </c>
      <c r="C21" s="29" t="s">
        <v>40</v>
      </c>
      <c r="D21" s="29">
        <v>34</v>
      </c>
      <c r="E21" s="29" t="s">
        <v>41</v>
      </c>
      <c r="F21" s="11" t="s">
        <v>76</v>
      </c>
      <c r="G21" s="11" t="str">
        <f>VLOOKUP($F$10:$F$44,WS!$C$3:$Q$327,2,0)</f>
        <v>NORMAL</v>
      </c>
      <c r="H21" s="11">
        <f>VLOOKUP($F$10:$F$44,WS!$C$3:$Q$327,3,0)</f>
        <v>763</v>
      </c>
      <c r="I21" s="11">
        <f>VLOOKUP($F$10:$F$44,WS!$C$3:$Q$327,4,0)</f>
        <v>205929.15</v>
      </c>
      <c r="J21" s="11">
        <f>VLOOKUP($F$10:$F$44,WS!$C$3:$Q$327,5,0)</f>
        <v>43999.85</v>
      </c>
      <c r="K21" s="11">
        <f>VLOOKUP($F$10:$F$44,WS!$C$3:$Q$327,6,0)</f>
        <v>249929</v>
      </c>
      <c r="L21" s="11">
        <f>VLOOKUP($F$10:$F$44,WS!$C$3:$Q$327,7,0)</f>
        <v>7433.21</v>
      </c>
      <c r="M21" s="11">
        <f>VLOOKUP($F$10:$F$44,WS!$C$3:$Q$327,8,0)</f>
        <v>2534.79</v>
      </c>
      <c r="N21" s="11">
        <f>VLOOKUP($F$10:$F$44,WS!$C$3:$Q$327,9,0)</f>
        <v>9968</v>
      </c>
      <c r="O21" s="11">
        <f t="shared" si="0"/>
        <v>213362.36</v>
      </c>
      <c r="P21" s="11">
        <f t="shared" si="1"/>
        <v>46534.64</v>
      </c>
      <c r="Q21" s="11">
        <f t="shared" si="2"/>
        <v>259897</v>
      </c>
      <c r="R21" s="11">
        <f>VLOOKUP($F$10:$F$44,WS!$C$3:$Q$327,10,0)</f>
        <v>0</v>
      </c>
      <c r="S21" s="11">
        <f>VLOOKUP($F$10:$F$44,WS!$C$3:$Q$327,11,0)</f>
        <v>0</v>
      </c>
      <c r="T21" s="11">
        <f>VLOOKUP($F$10:$F$44,WS!$C$3:$Q$327,12,0)</f>
        <v>0</v>
      </c>
      <c r="U21" s="11">
        <f>VLOOKUP($F$10:$F$44,WS!$C$3:$Q$327,13,0)</f>
        <v>213362.36</v>
      </c>
      <c r="V21" s="11">
        <f>VLOOKUP($F$10:$F$44,WS!$C$3:$Q$327,14,0)</f>
        <v>46534.64</v>
      </c>
      <c r="W21" s="11">
        <f>VLOOKUP($F$10:$F$44,WS!$C$3:$Q$327,15,0)</f>
        <v>259897</v>
      </c>
      <c r="X21" s="11"/>
    </row>
    <row r="22" spans="1:24" ht="15.75" x14ac:dyDescent="0.25">
      <c r="A22" s="11">
        <v>10</v>
      </c>
      <c r="B22" s="29" t="s">
        <v>39</v>
      </c>
      <c r="C22" s="29" t="s">
        <v>40</v>
      </c>
      <c r="D22" s="29">
        <v>34</v>
      </c>
      <c r="E22" s="29" t="s">
        <v>41</v>
      </c>
      <c r="F22" s="11" t="s">
        <v>77</v>
      </c>
      <c r="G22" s="11" t="str">
        <f>VLOOKUP($F$10:$F$44,WS!$C$3:$Q$327,2,0)</f>
        <v>NORMAL</v>
      </c>
      <c r="H22" s="11">
        <f>VLOOKUP($F$10:$F$44,WS!$C$3:$Q$327,3,0)</f>
        <v>1094</v>
      </c>
      <c r="I22" s="11">
        <f>VLOOKUP($F$10:$F$44,WS!$C$3:$Q$327,4,0)</f>
        <v>158185.46</v>
      </c>
      <c r="J22" s="11">
        <f>VLOOKUP($F$10:$F$44,WS!$C$3:$Q$327,5,0)</f>
        <v>33898.54</v>
      </c>
      <c r="K22" s="11">
        <f>VLOOKUP($F$10:$F$44,WS!$C$3:$Q$327,6,0)</f>
        <v>192084</v>
      </c>
      <c r="L22" s="11">
        <f>VLOOKUP($F$10:$F$44,WS!$C$3:$Q$327,7,0)</f>
        <v>259973.48</v>
      </c>
      <c r="M22" s="11">
        <f>VLOOKUP($F$10:$F$44,WS!$C$3:$Q$327,8,0)</f>
        <v>2194.52</v>
      </c>
      <c r="N22" s="11">
        <f>VLOOKUP($F$10:$F$44,WS!$C$3:$Q$327,9,0)</f>
        <v>262168</v>
      </c>
      <c r="O22" s="11">
        <f t="shared" si="0"/>
        <v>418158.94</v>
      </c>
      <c r="P22" s="11">
        <f t="shared" si="1"/>
        <v>36093.06</v>
      </c>
      <c r="Q22" s="11">
        <f t="shared" si="2"/>
        <v>454252</v>
      </c>
      <c r="R22" s="11">
        <f>VLOOKUP($F$10:$F$44,WS!$C$3:$Q$327,10,0)</f>
        <v>0</v>
      </c>
      <c r="S22" s="11">
        <f>VLOOKUP($F$10:$F$44,WS!$C$3:$Q$327,11,0)</f>
        <v>0</v>
      </c>
      <c r="T22" s="11">
        <f>VLOOKUP($F$10:$F$44,WS!$C$3:$Q$327,12,0)</f>
        <v>0</v>
      </c>
      <c r="U22" s="11">
        <f>VLOOKUP($F$10:$F$44,WS!$C$3:$Q$327,13,0)</f>
        <v>292767.94</v>
      </c>
      <c r="V22" s="11">
        <f>VLOOKUP($F$10:$F$44,WS!$C$3:$Q$327,14,0)</f>
        <v>36093.06</v>
      </c>
      <c r="W22" s="11">
        <f>VLOOKUP($F$10:$F$44,WS!$C$3:$Q$327,15,0)</f>
        <v>328861</v>
      </c>
      <c r="X22" s="11"/>
    </row>
    <row r="23" spans="1:24" ht="15.75" x14ac:dyDescent="0.25">
      <c r="A23" s="11">
        <v>11</v>
      </c>
      <c r="B23" s="29" t="s">
        <v>39</v>
      </c>
      <c r="C23" s="29" t="s">
        <v>40</v>
      </c>
      <c r="D23" s="29">
        <v>34</v>
      </c>
      <c r="E23" s="29" t="s">
        <v>41</v>
      </c>
      <c r="F23" s="11" t="s">
        <v>56</v>
      </c>
      <c r="G23" s="11" t="str">
        <f>VLOOKUP($F$10:$F$44,WS!$C$3:$Q$327,2,0)</f>
        <v>NORMAL</v>
      </c>
      <c r="H23" s="11">
        <f>VLOOKUP($F$10:$F$44,WS!$C$3:$Q$327,3,0)</f>
        <v>3184</v>
      </c>
      <c r="I23" s="11">
        <f>VLOOKUP($F$10:$F$44,WS!$C$3:$Q$327,4,0)</f>
        <v>532531</v>
      </c>
      <c r="J23" s="11">
        <f>VLOOKUP($F$10:$F$44,WS!$C$3:$Q$327,5,0)</f>
        <v>22893</v>
      </c>
      <c r="K23" s="11">
        <f>VLOOKUP($F$10:$F$44,WS!$C$3:$Q$327,6,0)</f>
        <v>555424</v>
      </c>
      <c r="L23" s="11">
        <f>VLOOKUP($F$10:$F$44,WS!$C$3:$Q$327,7,0)</f>
        <v>24568.6</v>
      </c>
      <c r="M23" s="11">
        <f>VLOOKUP($F$10:$F$44,WS!$C$3:$Q$327,8,0)</f>
        <v>6846.4</v>
      </c>
      <c r="N23" s="11">
        <f>VLOOKUP($F$10:$F$44,WS!$C$3:$Q$327,9,0)</f>
        <v>31415</v>
      </c>
      <c r="O23" s="11">
        <f t="shared" si="0"/>
        <v>557099.6</v>
      </c>
      <c r="P23" s="11">
        <f t="shared" si="1"/>
        <v>29739.4</v>
      </c>
      <c r="Q23" s="11">
        <f t="shared" si="2"/>
        <v>586839</v>
      </c>
      <c r="R23" s="11">
        <f>VLOOKUP($F$10:$F$44,WS!$C$3:$Q$327,10,0)</f>
        <v>0</v>
      </c>
      <c r="S23" s="11">
        <f>VLOOKUP($F$10:$F$44,WS!$C$3:$Q$327,11,0)</f>
        <v>8204</v>
      </c>
      <c r="T23" s="11">
        <f>VLOOKUP($F$10:$F$44,WS!$C$3:$Q$327,12,0)</f>
        <v>8204</v>
      </c>
      <c r="U23" s="11">
        <f>VLOOKUP($F$10:$F$44,WS!$C$3:$Q$327,13,0)</f>
        <v>557099.6</v>
      </c>
      <c r="V23" s="11">
        <f>VLOOKUP($F$10:$F$44,WS!$C$3:$Q$327,14,0)</f>
        <v>21535.4</v>
      </c>
      <c r="W23" s="11">
        <f>VLOOKUP($F$10:$F$44,WS!$C$3:$Q$327,15,0)</f>
        <v>578635</v>
      </c>
      <c r="X23" s="11"/>
    </row>
    <row r="24" spans="1:24" ht="15.75" x14ac:dyDescent="0.25">
      <c r="A24" s="11">
        <v>12</v>
      </c>
      <c r="B24" s="29" t="s">
        <v>39</v>
      </c>
      <c r="C24" s="29" t="s">
        <v>40</v>
      </c>
      <c r="D24" s="29">
        <v>34</v>
      </c>
      <c r="E24" s="29" t="s">
        <v>41</v>
      </c>
      <c r="F24" s="11" t="s">
        <v>51</v>
      </c>
      <c r="G24" s="11" t="str">
        <f>VLOOKUP($F$10:$F$44,WS!$C$3:$Q$327,2,0)</f>
        <v>IDLE/VACANT</v>
      </c>
      <c r="H24" s="11">
        <f>VLOOKUP($F$10:$F$44,WS!$C$3:$Q$327,3,0)</f>
        <v>0</v>
      </c>
      <c r="I24" s="11">
        <f>VLOOKUP($F$10:$F$44,WS!$C$3:$Q$327,4,0)</f>
        <v>87855.44</v>
      </c>
      <c r="J24" s="11">
        <f>VLOOKUP($F$10:$F$44,WS!$C$3:$Q$327,5,0)</f>
        <v>9422.5600000000013</v>
      </c>
      <c r="K24" s="11">
        <f>VLOOKUP($F$10:$F$44,WS!$C$3:$Q$327,6,0)</f>
        <v>97278</v>
      </c>
      <c r="L24" s="11">
        <f>VLOOKUP($F$10:$F$44,WS!$C$3:$Q$327,7,0)</f>
        <v>1273.43</v>
      </c>
      <c r="M24" s="11">
        <f>VLOOKUP($F$10:$F$44,WS!$C$3:$Q$327,8,0)</f>
        <v>876.57</v>
      </c>
      <c r="N24" s="11">
        <f>VLOOKUP($F$10:$F$44,WS!$C$3:$Q$327,9,0)</f>
        <v>2150</v>
      </c>
      <c r="O24" s="11">
        <f t="shared" si="0"/>
        <v>89128.87</v>
      </c>
      <c r="P24" s="11">
        <f t="shared" si="1"/>
        <v>10299.130000000001</v>
      </c>
      <c r="Q24" s="11">
        <f t="shared" si="2"/>
        <v>99428</v>
      </c>
      <c r="R24" s="11">
        <f>VLOOKUP($F$10:$F$44,WS!$C$3:$Q$327,10,0)</f>
        <v>0</v>
      </c>
      <c r="S24" s="11">
        <f>VLOOKUP($F$10:$F$44,WS!$C$3:$Q$327,11,0)</f>
        <v>0</v>
      </c>
      <c r="T24" s="11">
        <f>VLOOKUP($F$10:$F$44,WS!$C$3:$Q$327,12,0)</f>
        <v>0</v>
      </c>
      <c r="U24" s="11">
        <f>VLOOKUP($F$10:$F$44,WS!$C$3:$Q$327,13,0)</f>
        <v>89128.87</v>
      </c>
      <c r="V24" s="11">
        <f>VLOOKUP($F$10:$F$44,WS!$C$3:$Q$327,14,0)</f>
        <v>10299.130000000001</v>
      </c>
      <c r="W24" s="11">
        <f>VLOOKUP($F$10:$F$44,WS!$C$3:$Q$327,15,0)</f>
        <v>99428</v>
      </c>
      <c r="X24" s="11"/>
    </row>
    <row r="25" spans="1:24" ht="15.75" x14ac:dyDescent="0.25">
      <c r="A25" s="11">
        <v>13</v>
      </c>
      <c r="B25" s="29" t="s">
        <v>39</v>
      </c>
      <c r="C25" s="29" t="s">
        <v>40</v>
      </c>
      <c r="D25" s="29">
        <v>34</v>
      </c>
      <c r="E25" s="29" t="s">
        <v>41</v>
      </c>
      <c r="F25" s="11" t="s">
        <v>55</v>
      </c>
      <c r="G25" s="11" t="str">
        <f>VLOOKUP($F$10:$F$44,WS!$C$3:$Q$327,2,0)</f>
        <v>DISS</v>
      </c>
      <c r="H25" s="11">
        <f>VLOOKUP($F$10:$F$44,WS!$C$3:$Q$327,3,0)</f>
        <v>0</v>
      </c>
      <c r="I25" s="11">
        <f>VLOOKUP($F$10:$F$44,WS!$C$3:$Q$327,4,0)</f>
        <v>12063.27</v>
      </c>
      <c r="J25" s="11">
        <f>VLOOKUP($F$10:$F$44,WS!$C$3:$Q$327,5,0)</f>
        <v>1071.73</v>
      </c>
      <c r="K25" s="11">
        <f>VLOOKUP($F$10:$F$44,WS!$C$3:$Q$327,6,0)</f>
        <v>13135</v>
      </c>
      <c r="L25" s="11">
        <f>VLOOKUP($F$10:$F$44,WS!$C$3:$Q$327,7,0)</f>
        <v>848.45</v>
      </c>
      <c r="M25" s="11">
        <f>VLOOKUP($F$10:$F$44,WS!$C$3:$Q$327,8,0)</f>
        <v>116.55</v>
      </c>
      <c r="N25" s="11">
        <f>VLOOKUP($F$10:$F$44,WS!$C$3:$Q$327,9,0)</f>
        <v>965</v>
      </c>
      <c r="O25" s="11">
        <f t="shared" si="0"/>
        <v>12911.720000000001</v>
      </c>
      <c r="P25" s="11">
        <f t="shared" si="1"/>
        <v>1188.28</v>
      </c>
      <c r="Q25" s="11">
        <f t="shared" si="2"/>
        <v>14100</v>
      </c>
      <c r="R25" s="11">
        <f>VLOOKUP($F$10:$F$44,WS!$C$3:$Q$327,10,0)</f>
        <v>3299.27</v>
      </c>
      <c r="S25" s="11">
        <f>VLOOKUP($F$10:$F$44,WS!$C$3:$Q$327,11,0)</f>
        <v>1071.73</v>
      </c>
      <c r="T25" s="11">
        <f>VLOOKUP($F$10:$F$44,WS!$C$3:$Q$327,12,0)</f>
        <v>4371</v>
      </c>
      <c r="U25" s="11">
        <f>VLOOKUP($F$10:$F$44,WS!$C$3:$Q$327,13,0)</f>
        <v>9612.4500000000007</v>
      </c>
      <c r="V25" s="11">
        <f>VLOOKUP($F$10:$F$44,WS!$C$3:$Q$327,14,0)</f>
        <v>116.55</v>
      </c>
      <c r="W25" s="11">
        <f>VLOOKUP($F$10:$F$44,WS!$C$3:$Q$327,15,0)</f>
        <v>9729</v>
      </c>
      <c r="X25" s="11"/>
    </row>
    <row r="26" spans="1:24" ht="15.75" x14ac:dyDescent="0.25">
      <c r="A26" s="11">
        <v>14</v>
      </c>
      <c r="B26" s="29" t="s">
        <v>39</v>
      </c>
      <c r="C26" s="29" t="s">
        <v>40</v>
      </c>
      <c r="D26" s="29">
        <v>34</v>
      </c>
      <c r="E26" s="29" t="s">
        <v>41</v>
      </c>
      <c r="F26" s="11" t="s">
        <v>60</v>
      </c>
      <c r="G26" s="11" t="str">
        <f>VLOOKUP($F$10:$F$44,WS!$C$3:$Q$327,2,0)</f>
        <v>NORMAL</v>
      </c>
      <c r="H26" s="11">
        <f>VLOOKUP($F$10:$F$44,WS!$C$3:$Q$327,3,0)</f>
        <v>591</v>
      </c>
      <c r="I26" s="11">
        <f>VLOOKUP($F$10:$F$44,WS!$C$3:$Q$327,4,0)</f>
        <v>218981.45</v>
      </c>
      <c r="J26" s="11">
        <f>VLOOKUP($F$10:$F$44,WS!$C$3:$Q$327,5,0)</f>
        <v>73191.55</v>
      </c>
      <c r="K26" s="11">
        <f>VLOOKUP($F$10:$F$44,WS!$C$3:$Q$327,6,0)</f>
        <v>292173</v>
      </c>
      <c r="L26" s="11">
        <f>VLOOKUP($F$10:$F$44,WS!$C$3:$Q$327,7,0)</f>
        <v>5406.44</v>
      </c>
      <c r="M26" s="11">
        <f>VLOOKUP($F$10:$F$44,WS!$C$3:$Q$327,8,0)</f>
        <v>2482.5600000000004</v>
      </c>
      <c r="N26" s="11">
        <f>VLOOKUP($F$10:$F$44,WS!$C$3:$Q$327,9,0)</f>
        <v>7889</v>
      </c>
      <c r="O26" s="11">
        <f t="shared" si="0"/>
        <v>224387.89</v>
      </c>
      <c r="P26" s="11">
        <f t="shared" si="1"/>
        <v>75674.11</v>
      </c>
      <c r="Q26" s="11">
        <f t="shared" si="2"/>
        <v>300062</v>
      </c>
      <c r="R26" s="11">
        <f>VLOOKUP($F$10:$F$44,WS!$C$3:$Q$327,10,0)</f>
        <v>0</v>
      </c>
      <c r="S26" s="11">
        <f>VLOOKUP($F$10:$F$44,WS!$C$3:$Q$327,11,0)</f>
        <v>0</v>
      </c>
      <c r="T26" s="11">
        <f>VLOOKUP($F$10:$F$44,WS!$C$3:$Q$327,12,0)</f>
        <v>0</v>
      </c>
      <c r="U26" s="11">
        <f>VLOOKUP($F$10:$F$44,WS!$C$3:$Q$327,13,0)</f>
        <v>224387.89</v>
      </c>
      <c r="V26" s="11">
        <f>VLOOKUP($F$10:$F$44,WS!$C$3:$Q$327,14,0)</f>
        <v>75674.11</v>
      </c>
      <c r="W26" s="11">
        <f>VLOOKUP($F$10:$F$44,WS!$C$3:$Q$327,15,0)</f>
        <v>300062</v>
      </c>
      <c r="X26" s="11"/>
    </row>
    <row r="27" spans="1:24" ht="15.75" x14ac:dyDescent="0.25">
      <c r="A27" s="11">
        <v>15</v>
      </c>
      <c r="B27" s="29" t="s">
        <v>39</v>
      </c>
      <c r="C27" s="29" t="s">
        <v>40</v>
      </c>
      <c r="D27" s="29">
        <v>34</v>
      </c>
      <c r="E27" s="29" t="s">
        <v>41</v>
      </c>
      <c r="F27" s="11" t="s">
        <v>62</v>
      </c>
      <c r="G27" s="11" t="str">
        <f>VLOOKUP($F$10:$F$44,WS!$C$3:$Q$327,2,0)</f>
        <v>NORMAL</v>
      </c>
      <c r="H27" s="11">
        <f>VLOOKUP($F$10:$F$44,WS!$C$3:$Q$327,3,0)</f>
        <v>55</v>
      </c>
      <c r="I27" s="11">
        <f>VLOOKUP($F$10:$F$44,WS!$C$3:$Q$327,4,0)</f>
        <v>310295.65999999997</v>
      </c>
      <c r="J27" s="11">
        <f>VLOOKUP($F$10:$F$44,WS!$C$3:$Q$327,5,0)</f>
        <v>49399.340000000004</v>
      </c>
      <c r="K27" s="11">
        <f>VLOOKUP($F$10:$F$44,WS!$C$3:$Q$327,6,0)</f>
        <v>359695</v>
      </c>
      <c r="L27" s="11">
        <f>VLOOKUP($F$10:$F$44,WS!$C$3:$Q$327,7,0)</f>
        <v>1649.84</v>
      </c>
      <c r="M27" s="11">
        <f>VLOOKUP($F$10:$F$44,WS!$C$3:$Q$327,8,0)</f>
        <v>3168.16</v>
      </c>
      <c r="N27" s="11">
        <f>VLOOKUP($F$10:$F$44,WS!$C$3:$Q$327,9,0)</f>
        <v>4818</v>
      </c>
      <c r="O27" s="11">
        <f t="shared" si="0"/>
        <v>311945.5</v>
      </c>
      <c r="P27" s="11">
        <f t="shared" si="1"/>
        <v>52567.5</v>
      </c>
      <c r="Q27" s="11">
        <f t="shared" si="2"/>
        <v>364513</v>
      </c>
      <c r="R27" s="11">
        <f>VLOOKUP($F$10:$F$44,WS!$C$3:$Q$327,10,0)</f>
        <v>0</v>
      </c>
      <c r="S27" s="11">
        <f>VLOOKUP($F$10:$F$44,WS!$C$3:$Q$327,11,0)</f>
        <v>0</v>
      </c>
      <c r="T27" s="11">
        <f>VLOOKUP($F$10:$F$44,WS!$C$3:$Q$327,12,0)</f>
        <v>0</v>
      </c>
      <c r="U27" s="11">
        <f>VLOOKUP($F$10:$F$44,WS!$C$3:$Q$327,13,0)</f>
        <v>311945.5</v>
      </c>
      <c r="V27" s="11">
        <f>VLOOKUP($F$10:$F$44,WS!$C$3:$Q$327,14,0)</f>
        <v>52567.5</v>
      </c>
      <c r="W27" s="11">
        <f>VLOOKUP($F$10:$F$44,WS!$C$3:$Q$327,15,0)</f>
        <v>364513</v>
      </c>
      <c r="X27" s="11"/>
    </row>
    <row r="28" spans="1:24" ht="15.75" x14ac:dyDescent="0.25">
      <c r="A28" s="11">
        <v>16</v>
      </c>
      <c r="B28" s="29" t="s">
        <v>39</v>
      </c>
      <c r="C28" s="29" t="s">
        <v>40</v>
      </c>
      <c r="D28" s="29">
        <v>34</v>
      </c>
      <c r="E28" s="29" t="s">
        <v>41</v>
      </c>
      <c r="F28" s="11" t="s">
        <v>66</v>
      </c>
      <c r="G28" s="11" t="str">
        <f>VLOOKUP($F$10:$F$44,WS!$C$3:$Q$327,2,0)</f>
        <v>NORMAL</v>
      </c>
      <c r="H28" s="11">
        <f>VLOOKUP($F$10:$F$44,WS!$C$3:$Q$327,3,0)</f>
        <v>2087</v>
      </c>
      <c r="I28" s="11">
        <f>VLOOKUP($F$10:$F$44,WS!$C$3:$Q$327,4,0)</f>
        <v>219549.78</v>
      </c>
      <c r="J28" s="11">
        <f>VLOOKUP($F$10:$F$44,WS!$C$3:$Q$327,5,0)</f>
        <v>18461.22</v>
      </c>
      <c r="K28" s="11">
        <f>VLOOKUP($F$10:$F$44,WS!$C$3:$Q$327,6,0)</f>
        <v>238011</v>
      </c>
      <c r="L28" s="11">
        <f>VLOOKUP($F$10:$F$44,WS!$C$3:$Q$327,7,0)</f>
        <v>17520.72</v>
      </c>
      <c r="M28" s="11">
        <f>VLOOKUP($F$10:$F$44,WS!$C$3:$Q$327,8,0)</f>
        <v>3231.2799999999997</v>
      </c>
      <c r="N28" s="11">
        <f>VLOOKUP($F$10:$F$44,WS!$C$3:$Q$327,9,0)</f>
        <v>20752</v>
      </c>
      <c r="O28" s="11">
        <f t="shared" si="0"/>
        <v>237070.5</v>
      </c>
      <c r="P28" s="11">
        <f t="shared" si="1"/>
        <v>21692.5</v>
      </c>
      <c r="Q28" s="11">
        <f t="shared" si="2"/>
        <v>258763</v>
      </c>
      <c r="R28" s="11">
        <f>VLOOKUP($F$10:$F$44,WS!$C$3:$Q$327,10,0)</f>
        <v>252916.5</v>
      </c>
      <c r="S28" s="11">
        <f>VLOOKUP($F$10:$F$44,WS!$C$3:$Q$327,11,0)</f>
        <v>21692.5</v>
      </c>
      <c r="T28" s="11">
        <f>VLOOKUP($F$10:$F$44,WS!$C$3:$Q$327,12,0)</f>
        <v>274609</v>
      </c>
      <c r="U28" s="11">
        <f>VLOOKUP($F$10:$F$44,WS!$C$3:$Q$327,13,0)</f>
        <v>-15846</v>
      </c>
      <c r="V28" s="11">
        <f>VLOOKUP($F$10:$F$44,WS!$C$3:$Q$327,14,0)</f>
        <v>0</v>
      </c>
      <c r="W28" s="11">
        <f>VLOOKUP($F$10:$F$44,WS!$C$3:$Q$327,15,0)</f>
        <v>-15846</v>
      </c>
      <c r="X28" s="11"/>
    </row>
    <row r="29" spans="1:24" ht="15.75" x14ac:dyDescent="0.25">
      <c r="A29" s="11">
        <v>17</v>
      </c>
      <c r="B29" s="29" t="s">
        <v>39</v>
      </c>
      <c r="C29" s="29" t="s">
        <v>40</v>
      </c>
      <c r="D29" s="29">
        <v>34</v>
      </c>
      <c r="E29" s="29" t="s">
        <v>41</v>
      </c>
      <c r="F29" s="11" t="s">
        <v>67</v>
      </c>
      <c r="G29" s="11" t="str">
        <f>VLOOKUP($F$10:$F$44,WS!$C$3:$Q$327,2,0)</f>
        <v>NORMAL</v>
      </c>
      <c r="H29" s="11">
        <f>VLOOKUP($F$10:$F$44,WS!$C$3:$Q$327,3,0)</f>
        <v>2437</v>
      </c>
      <c r="I29" s="11">
        <f>VLOOKUP($F$10:$F$44,WS!$C$3:$Q$327,4,0)</f>
        <v>551573.09</v>
      </c>
      <c r="J29" s="11">
        <f>VLOOKUP($F$10:$F$44,WS!$C$3:$Q$327,5,0)</f>
        <v>129858.91</v>
      </c>
      <c r="K29" s="11">
        <f>VLOOKUP($F$10:$F$44,WS!$C$3:$Q$327,6,0)</f>
        <v>681432</v>
      </c>
      <c r="L29" s="11">
        <f>VLOOKUP($F$10:$F$44,WS!$C$3:$Q$327,7,0)</f>
        <v>21022.33</v>
      </c>
      <c r="M29" s="11">
        <f>VLOOKUP($F$10:$F$44,WS!$C$3:$Q$327,8,0)</f>
        <v>6957.67</v>
      </c>
      <c r="N29" s="11">
        <f>VLOOKUP($F$10:$F$44,WS!$C$3:$Q$327,9,0)</f>
        <v>27980</v>
      </c>
      <c r="O29" s="11">
        <f t="shared" si="0"/>
        <v>572595.41999999993</v>
      </c>
      <c r="P29" s="11">
        <f t="shared" si="1"/>
        <v>136816.58000000002</v>
      </c>
      <c r="Q29" s="11">
        <f t="shared" si="2"/>
        <v>709412</v>
      </c>
      <c r="R29" s="11">
        <f>VLOOKUP($F$10:$F$44,WS!$C$3:$Q$327,10,0)</f>
        <v>0</v>
      </c>
      <c r="S29" s="11">
        <f>VLOOKUP($F$10:$F$44,WS!$C$3:$Q$327,11,0)</f>
        <v>0</v>
      </c>
      <c r="T29" s="11">
        <f>VLOOKUP($F$10:$F$44,WS!$C$3:$Q$327,12,0)</f>
        <v>0</v>
      </c>
      <c r="U29" s="11">
        <f>VLOOKUP($F$10:$F$44,WS!$C$3:$Q$327,13,0)</f>
        <v>572595.42000000004</v>
      </c>
      <c r="V29" s="11">
        <f>VLOOKUP($F$10:$F$44,WS!$C$3:$Q$327,14,0)</f>
        <v>136816.58000000002</v>
      </c>
      <c r="W29" s="11">
        <f>VLOOKUP($F$10:$F$44,WS!$C$3:$Q$327,15,0)</f>
        <v>709412</v>
      </c>
      <c r="X29" s="11"/>
    </row>
    <row r="30" spans="1:24" ht="15.75" x14ac:dyDescent="0.25">
      <c r="A30" s="11">
        <v>18</v>
      </c>
      <c r="B30" s="29" t="s">
        <v>39</v>
      </c>
      <c r="C30" s="29" t="s">
        <v>40</v>
      </c>
      <c r="D30" s="29">
        <v>34</v>
      </c>
      <c r="E30" s="29" t="s">
        <v>41</v>
      </c>
      <c r="F30" s="11" t="s">
        <v>63</v>
      </c>
      <c r="G30" s="11" t="str">
        <f>VLOOKUP($F$10:$F$44,WS!$C$3:$Q$327,2,0)</f>
        <v>NORMAL</v>
      </c>
      <c r="H30" s="11">
        <f>VLOOKUP($F$10:$F$44,WS!$C$3:$Q$327,3,0)</f>
        <v>1526</v>
      </c>
      <c r="I30" s="11">
        <f>VLOOKUP($F$10:$F$44,WS!$C$3:$Q$327,4,0)</f>
        <v>523920.68</v>
      </c>
      <c r="J30" s="11">
        <f>VLOOKUP($F$10:$F$44,WS!$C$3:$Q$327,5,0)</f>
        <v>178720.32</v>
      </c>
      <c r="K30" s="11">
        <f>VLOOKUP($F$10:$F$44,WS!$C$3:$Q$327,6,0)</f>
        <v>702641</v>
      </c>
      <c r="L30" s="11">
        <f>VLOOKUP($F$10:$F$44,WS!$C$3:$Q$327,7,0)</f>
        <v>11896</v>
      </c>
      <c r="M30" s="11">
        <f>VLOOKUP($F$10:$F$44,WS!$C$3:$Q$327,8,0)</f>
        <v>6077</v>
      </c>
      <c r="N30" s="11">
        <f>VLOOKUP($F$10:$F$44,WS!$C$3:$Q$327,9,0)</f>
        <v>17973</v>
      </c>
      <c r="O30" s="11">
        <f t="shared" si="0"/>
        <v>535816.67999999993</v>
      </c>
      <c r="P30" s="11">
        <f t="shared" si="1"/>
        <v>184797.32</v>
      </c>
      <c r="Q30" s="11">
        <f t="shared" si="2"/>
        <v>720614</v>
      </c>
      <c r="R30" s="11">
        <f>VLOOKUP($F$10:$F$44,WS!$C$3:$Q$327,10,0)</f>
        <v>0</v>
      </c>
      <c r="S30" s="11">
        <f>VLOOKUP($F$10:$F$44,WS!$C$3:$Q$327,11,0)</f>
        <v>0</v>
      </c>
      <c r="T30" s="11">
        <f>VLOOKUP($F$10:$F$44,WS!$C$3:$Q$327,12,0)</f>
        <v>0</v>
      </c>
      <c r="U30" s="11">
        <f>VLOOKUP($F$10:$F$44,WS!$C$3:$Q$327,13,0)</f>
        <v>535816.68000000005</v>
      </c>
      <c r="V30" s="11">
        <f>VLOOKUP($F$10:$F$44,WS!$C$3:$Q$327,14,0)</f>
        <v>184797.32</v>
      </c>
      <c r="W30" s="11">
        <f>VLOOKUP($F$10:$F$44,WS!$C$3:$Q$327,15,0)</f>
        <v>720614</v>
      </c>
      <c r="X30" s="11"/>
    </row>
    <row r="31" spans="1:24" ht="15.75" x14ac:dyDescent="0.25">
      <c r="A31" s="11">
        <v>19</v>
      </c>
      <c r="B31" s="29" t="s">
        <v>39</v>
      </c>
      <c r="C31" s="29" t="s">
        <v>40</v>
      </c>
      <c r="D31" s="29">
        <v>34</v>
      </c>
      <c r="E31" s="29" t="s">
        <v>41</v>
      </c>
      <c r="F31" s="11" t="s">
        <v>64</v>
      </c>
      <c r="G31" s="11" t="str">
        <f>VLOOKUP($F$10:$F$44,WS!$C$3:$Q$327,2,0)</f>
        <v>IDLE/VACANT</v>
      </c>
      <c r="H31" s="11">
        <f>VLOOKUP($F$10:$F$44,WS!$C$3:$Q$327,3,0)</f>
        <v>0</v>
      </c>
      <c r="I31" s="11">
        <f>VLOOKUP($F$10:$F$44,WS!$C$3:$Q$327,4,0)</f>
        <v>235920.63</v>
      </c>
      <c r="J31" s="11">
        <f>VLOOKUP($F$10:$F$44,WS!$C$3:$Q$327,5,0)</f>
        <v>116024.37000000001</v>
      </c>
      <c r="K31" s="11">
        <f>VLOOKUP($F$10:$F$44,WS!$C$3:$Q$327,6,0)</f>
        <v>351945</v>
      </c>
      <c r="L31" s="11">
        <f>VLOOKUP($F$10:$F$44,WS!$C$3:$Q$327,7,0)</f>
        <v>1272.8399999999999</v>
      </c>
      <c r="M31" s="11">
        <f>VLOOKUP($F$10:$F$44,WS!$C$3:$Q$327,8,0)</f>
        <v>2483.16</v>
      </c>
      <c r="N31" s="11">
        <f>VLOOKUP($F$10:$F$44,WS!$C$3:$Q$327,9,0)</f>
        <v>3756</v>
      </c>
      <c r="O31" s="11">
        <f t="shared" si="0"/>
        <v>237193.47</v>
      </c>
      <c r="P31" s="11">
        <f t="shared" si="1"/>
        <v>118507.53000000001</v>
      </c>
      <c r="Q31" s="11">
        <f t="shared" si="2"/>
        <v>355701</v>
      </c>
      <c r="R31" s="11">
        <f>VLOOKUP($F$10:$F$44,WS!$C$3:$Q$327,10,0)</f>
        <v>0</v>
      </c>
      <c r="S31" s="11">
        <f>VLOOKUP($F$10:$F$44,WS!$C$3:$Q$327,11,0)</f>
        <v>0</v>
      </c>
      <c r="T31" s="11">
        <f>VLOOKUP($F$10:$F$44,WS!$C$3:$Q$327,12,0)</f>
        <v>0</v>
      </c>
      <c r="U31" s="11">
        <f>VLOOKUP($F$10:$F$44,WS!$C$3:$Q$327,13,0)</f>
        <v>237193.47</v>
      </c>
      <c r="V31" s="11">
        <f>VLOOKUP($F$10:$F$44,WS!$C$3:$Q$327,14,0)</f>
        <v>118507.53</v>
      </c>
      <c r="W31" s="11">
        <f>VLOOKUP($F$10:$F$44,WS!$C$3:$Q$327,15,0)</f>
        <v>355701</v>
      </c>
      <c r="X31" s="11"/>
    </row>
    <row r="32" spans="1:24" ht="15.75" x14ac:dyDescent="0.25">
      <c r="A32" s="11">
        <v>20</v>
      </c>
      <c r="B32" s="29" t="s">
        <v>39</v>
      </c>
      <c r="C32" s="29" t="s">
        <v>40</v>
      </c>
      <c r="D32" s="29">
        <v>34</v>
      </c>
      <c r="E32" s="29" t="s">
        <v>41</v>
      </c>
      <c r="F32" s="11" t="s">
        <v>61</v>
      </c>
      <c r="G32" s="11" t="str">
        <f>VLOOKUP($F$10:$F$44,WS!$C$3:$Q$327,2,0)</f>
        <v>NORMAL</v>
      </c>
      <c r="H32" s="11">
        <f>VLOOKUP($F$10:$F$44,WS!$C$3:$Q$327,3,0)</f>
        <v>1216</v>
      </c>
      <c r="I32" s="11">
        <f>VLOOKUP($F$10:$F$44,WS!$C$3:$Q$327,4,0)</f>
        <v>397846.48</v>
      </c>
      <c r="J32" s="11">
        <f>VLOOKUP($F$10:$F$44,WS!$C$3:$Q$327,5,0)</f>
        <v>49655.520000000004</v>
      </c>
      <c r="K32" s="11">
        <f>VLOOKUP($F$10:$F$44,WS!$C$3:$Q$327,6,0)</f>
        <v>447502</v>
      </c>
      <c r="L32" s="11">
        <f>VLOOKUP($F$10:$F$44,WS!$C$3:$Q$327,7,0)</f>
        <v>11384.7</v>
      </c>
      <c r="M32" s="11">
        <f>VLOOKUP($F$10:$F$44,WS!$C$3:$Q$327,8,0)</f>
        <v>4608.3</v>
      </c>
      <c r="N32" s="11">
        <f>VLOOKUP($F$10:$F$44,WS!$C$3:$Q$327,9,0)</f>
        <v>15993</v>
      </c>
      <c r="O32" s="11">
        <f t="shared" si="0"/>
        <v>409231.18</v>
      </c>
      <c r="P32" s="11">
        <f t="shared" si="1"/>
        <v>54263.820000000007</v>
      </c>
      <c r="Q32" s="11">
        <f t="shared" si="2"/>
        <v>463495</v>
      </c>
      <c r="R32" s="11">
        <f>VLOOKUP($F$10:$F$44,WS!$C$3:$Q$327,10,0)</f>
        <v>0</v>
      </c>
      <c r="S32" s="11">
        <f>VLOOKUP($F$10:$F$44,WS!$C$3:$Q$327,11,0)</f>
        <v>0</v>
      </c>
      <c r="T32" s="11">
        <f>VLOOKUP($F$10:$F$44,WS!$C$3:$Q$327,12,0)</f>
        <v>0</v>
      </c>
      <c r="U32" s="11">
        <f>VLOOKUP($F$10:$F$44,WS!$C$3:$Q$327,13,0)</f>
        <v>409231.18</v>
      </c>
      <c r="V32" s="11">
        <f>VLOOKUP($F$10:$F$44,WS!$C$3:$Q$327,14,0)</f>
        <v>54263.82</v>
      </c>
      <c r="W32" s="11">
        <f>VLOOKUP($F$10:$F$44,WS!$C$3:$Q$327,15,0)</f>
        <v>463495</v>
      </c>
      <c r="X32" s="11"/>
    </row>
    <row r="33" spans="1:24" ht="15.75" x14ac:dyDescent="0.25">
      <c r="A33" s="11">
        <v>21</v>
      </c>
      <c r="B33" s="29" t="s">
        <v>39</v>
      </c>
      <c r="C33" s="29" t="s">
        <v>40</v>
      </c>
      <c r="D33" s="29">
        <v>34</v>
      </c>
      <c r="E33" s="29" t="s">
        <v>41</v>
      </c>
      <c r="F33" s="11" t="s">
        <v>53</v>
      </c>
      <c r="G33" s="11" t="str">
        <f>VLOOKUP($F$10:$F$44,WS!$C$3:$Q$327,2,0)</f>
        <v>DISS</v>
      </c>
      <c r="H33" s="11">
        <f>VLOOKUP($F$10:$F$44,WS!$C$3:$Q$327,3,0)</f>
        <v>0</v>
      </c>
      <c r="I33" s="11">
        <f>VLOOKUP($F$10:$F$44,WS!$C$3:$Q$327,4,0)</f>
        <v>12744.52</v>
      </c>
      <c r="J33" s="11">
        <f>VLOOKUP($F$10:$F$44,WS!$C$3:$Q$327,5,0)</f>
        <v>1123.48</v>
      </c>
      <c r="K33" s="11">
        <f>VLOOKUP($F$10:$F$44,WS!$C$3:$Q$327,6,0)</f>
        <v>13868</v>
      </c>
      <c r="L33" s="11">
        <f>VLOOKUP($F$10:$F$44,WS!$C$3:$Q$327,7,0)</f>
        <v>848.64</v>
      </c>
      <c r="M33" s="11">
        <f>VLOOKUP($F$10:$F$44,WS!$C$3:$Q$327,8,0)</f>
        <v>123.36</v>
      </c>
      <c r="N33" s="11">
        <f>VLOOKUP($F$10:$F$44,WS!$C$3:$Q$327,9,0)</f>
        <v>972</v>
      </c>
      <c r="O33" s="11">
        <f t="shared" si="0"/>
        <v>13593.16</v>
      </c>
      <c r="P33" s="11">
        <f t="shared" si="1"/>
        <v>1246.8399999999999</v>
      </c>
      <c r="Q33" s="11">
        <f t="shared" si="2"/>
        <v>14840</v>
      </c>
      <c r="R33" s="11">
        <f>VLOOKUP($F$10:$F$44,WS!$C$3:$Q$327,10,0)</f>
        <v>0</v>
      </c>
      <c r="S33" s="11">
        <f>VLOOKUP($F$10:$F$44,WS!$C$3:$Q$327,11,0)</f>
        <v>0</v>
      </c>
      <c r="T33" s="11">
        <f>VLOOKUP($F$10:$F$44,WS!$C$3:$Q$327,12,0)</f>
        <v>0</v>
      </c>
      <c r="U33" s="11">
        <f>VLOOKUP($F$10:$F$44,WS!$C$3:$Q$327,13,0)</f>
        <v>13593.16</v>
      </c>
      <c r="V33" s="11">
        <f>VLOOKUP($F$10:$F$44,WS!$C$3:$Q$327,14,0)</f>
        <v>1246.8399999999999</v>
      </c>
      <c r="W33" s="11">
        <f>VLOOKUP($F$10:$F$44,WS!$C$3:$Q$327,15,0)</f>
        <v>14840</v>
      </c>
      <c r="X33" s="11"/>
    </row>
    <row r="34" spans="1:24" ht="15.75" x14ac:dyDescent="0.25">
      <c r="A34" s="11">
        <v>22</v>
      </c>
      <c r="B34" s="29" t="s">
        <v>39</v>
      </c>
      <c r="C34" s="29" t="s">
        <v>40</v>
      </c>
      <c r="D34" s="29">
        <v>34</v>
      </c>
      <c r="E34" s="29" t="s">
        <v>41</v>
      </c>
      <c r="F34" s="11" t="s">
        <v>47</v>
      </c>
      <c r="G34" s="11" t="str">
        <f>VLOOKUP($F$10:$F$44,WS!$C$3:$Q$327,2,0)</f>
        <v>NORMAL</v>
      </c>
      <c r="H34" s="11">
        <f>VLOOKUP($F$10:$F$44,WS!$C$3:$Q$327,3,0)</f>
        <v>71</v>
      </c>
      <c r="I34" s="11">
        <f>VLOOKUP($F$10:$F$44,WS!$C$3:$Q$327,4,0)</f>
        <v>74984.490000000005</v>
      </c>
      <c r="J34" s="11">
        <f>VLOOKUP($F$10:$F$44,WS!$C$3:$Q$327,5,0)</f>
        <v>14042.51</v>
      </c>
      <c r="K34" s="11">
        <f>VLOOKUP($F$10:$F$44,WS!$C$3:$Q$327,6,0)</f>
        <v>89027</v>
      </c>
      <c r="L34" s="11">
        <f>VLOOKUP($F$10:$F$44,WS!$C$3:$Q$327,7,0)</f>
        <v>2013.67</v>
      </c>
      <c r="M34" s="11">
        <f>VLOOKUP($F$10:$F$44,WS!$C$3:$Q$327,8,0)</f>
        <v>780.33</v>
      </c>
      <c r="N34" s="11">
        <f>VLOOKUP($F$10:$F$44,WS!$C$3:$Q$327,9,0)</f>
        <v>2794</v>
      </c>
      <c r="O34" s="11">
        <f t="shared" si="0"/>
        <v>76998.16</v>
      </c>
      <c r="P34" s="11">
        <f t="shared" si="1"/>
        <v>14822.84</v>
      </c>
      <c r="Q34" s="11">
        <f t="shared" si="2"/>
        <v>91821</v>
      </c>
      <c r="R34" s="11">
        <f>VLOOKUP($F$10:$F$44,WS!$C$3:$Q$327,10,0)</f>
        <v>0</v>
      </c>
      <c r="S34" s="11">
        <f>VLOOKUP($F$10:$F$44,WS!$C$3:$Q$327,11,0)</f>
        <v>0</v>
      </c>
      <c r="T34" s="11">
        <f>VLOOKUP($F$10:$F$44,WS!$C$3:$Q$327,12,0)</f>
        <v>0</v>
      </c>
      <c r="U34" s="11">
        <f>VLOOKUP($F$10:$F$44,WS!$C$3:$Q$327,13,0)</f>
        <v>76998.16</v>
      </c>
      <c r="V34" s="11">
        <f>VLOOKUP($F$10:$F$44,WS!$C$3:$Q$327,14,0)</f>
        <v>14822.84</v>
      </c>
      <c r="W34" s="11">
        <f>VLOOKUP($F$10:$F$44,WS!$C$3:$Q$327,15,0)</f>
        <v>91821</v>
      </c>
      <c r="X34" s="11"/>
    </row>
    <row r="35" spans="1:24" ht="15.75" x14ac:dyDescent="0.25">
      <c r="A35" s="11">
        <v>23</v>
      </c>
      <c r="B35" s="29" t="s">
        <v>39</v>
      </c>
      <c r="C35" s="29" t="s">
        <v>40</v>
      </c>
      <c r="D35" s="29">
        <v>34</v>
      </c>
      <c r="E35" s="29" t="s">
        <v>41</v>
      </c>
      <c r="F35" s="11" t="s">
        <v>46</v>
      </c>
      <c r="G35" s="11" t="str">
        <f>VLOOKUP($F$10:$F$44,WS!$C$3:$Q$327,2,0)</f>
        <v>IDLE/VACANT</v>
      </c>
      <c r="H35" s="11">
        <f>VLOOKUP($F$10:$F$44,WS!$C$3:$Q$327,3,0)</f>
        <v>0</v>
      </c>
      <c r="I35" s="11">
        <f>VLOOKUP($F$10:$F$44,WS!$C$3:$Q$327,4,0)</f>
        <v>190888.38</v>
      </c>
      <c r="J35" s="11">
        <f>VLOOKUP($F$10:$F$44,WS!$C$3:$Q$327,5,0)</f>
        <v>11360.619999999999</v>
      </c>
      <c r="K35" s="11">
        <f>VLOOKUP($F$10:$F$44,WS!$C$3:$Q$327,6,0)</f>
        <v>202249</v>
      </c>
      <c r="L35" s="11">
        <f>VLOOKUP($F$10:$F$44,WS!$C$3:$Q$327,7,0)</f>
        <v>1188.49</v>
      </c>
      <c r="M35" s="11">
        <f>VLOOKUP($F$10:$F$44,WS!$C$3:$Q$327,8,0)</f>
        <v>1899.51</v>
      </c>
      <c r="N35" s="11">
        <f>VLOOKUP($F$10:$F$44,WS!$C$3:$Q$327,9,0)</f>
        <v>3088</v>
      </c>
      <c r="O35" s="11">
        <f t="shared" si="0"/>
        <v>192076.87</v>
      </c>
      <c r="P35" s="11">
        <f t="shared" si="1"/>
        <v>13260.13</v>
      </c>
      <c r="Q35" s="11">
        <f t="shared" si="2"/>
        <v>205337</v>
      </c>
      <c r="R35" s="11">
        <f>VLOOKUP($F$10:$F$44,WS!$C$3:$Q$327,10,0)</f>
        <v>28639.38</v>
      </c>
      <c r="S35" s="11">
        <f>VLOOKUP($F$10:$F$44,WS!$C$3:$Q$327,11,0)</f>
        <v>11360.619999999999</v>
      </c>
      <c r="T35" s="11">
        <f>VLOOKUP($F$10:$F$44,WS!$C$3:$Q$327,12,0)</f>
        <v>40000</v>
      </c>
      <c r="U35" s="11">
        <f>VLOOKUP($F$10:$F$44,WS!$C$3:$Q$327,13,0)</f>
        <v>163437.49</v>
      </c>
      <c r="V35" s="11">
        <f>VLOOKUP($F$10:$F$44,WS!$C$3:$Q$327,14,0)</f>
        <v>1899.51</v>
      </c>
      <c r="W35" s="11">
        <f>VLOOKUP($F$10:$F$44,WS!$C$3:$Q$327,15,0)</f>
        <v>165337</v>
      </c>
      <c r="X35" s="11"/>
    </row>
    <row r="36" spans="1:24" ht="15.75" x14ac:dyDescent="0.25">
      <c r="A36" s="11">
        <v>24</v>
      </c>
      <c r="B36" s="29" t="s">
        <v>39</v>
      </c>
      <c r="C36" s="29" t="s">
        <v>40</v>
      </c>
      <c r="D36" s="29">
        <v>34</v>
      </c>
      <c r="E36" s="29" t="s">
        <v>41</v>
      </c>
      <c r="F36" s="11" t="s">
        <v>42</v>
      </c>
      <c r="G36" s="11" t="str">
        <f>VLOOKUP($F$10:$F$44,WS!$C$3:$Q$327,2,0)</f>
        <v>DISS</v>
      </c>
      <c r="H36" s="11">
        <f>VLOOKUP($F$10:$F$44,WS!$C$3:$Q$327,3,0)</f>
        <v>0</v>
      </c>
      <c r="I36" s="11">
        <f>VLOOKUP($F$10:$F$44,WS!$C$3:$Q$327,4,0)</f>
        <v>12453.4</v>
      </c>
      <c r="J36" s="11">
        <f>VLOOKUP($F$10:$F$44,WS!$C$3:$Q$327,5,0)</f>
        <v>2993.6</v>
      </c>
      <c r="K36" s="11">
        <f>VLOOKUP($F$10:$F$44,WS!$C$3:$Q$327,6,0)</f>
        <v>15447</v>
      </c>
      <c r="L36" s="11">
        <f>VLOOKUP($F$10:$F$44,WS!$C$3:$Q$327,7,0)</f>
        <v>848.55</v>
      </c>
      <c r="M36" s="11">
        <f>VLOOKUP($F$10:$F$44,WS!$C$3:$Q$327,8,0)</f>
        <v>120.45</v>
      </c>
      <c r="N36" s="11">
        <f>VLOOKUP($F$10:$F$44,WS!$C$3:$Q$327,9,0)</f>
        <v>969</v>
      </c>
      <c r="O36" s="11">
        <f t="shared" si="0"/>
        <v>13301.949999999999</v>
      </c>
      <c r="P36" s="11">
        <f t="shared" si="1"/>
        <v>3114.0499999999997</v>
      </c>
      <c r="Q36" s="11">
        <f t="shared" si="2"/>
        <v>16416</v>
      </c>
      <c r="R36" s="11">
        <f>VLOOKUP($F$10:$F$44,WS!$C$3:$Q$327,10,0)</f>
        <v>13301.95</v>
      </c>
      <c r="S36" s="11">
        <f>VLOOKUP($F$10:$F$44,WS!$C$3:$Q$327,11,0)</f>
        <v>3114.05</v>
      </c>
      <c r="T36" s="11">
        <f>VLOOKUP($F$10:$F$44,WS!$C$3:$Q$327,12,0)</f>
        <v>16416</v>
      </c>
      <c r="U36" s="11">
        <f>VLOOKUP($F$10:$F$44,WS!$C$3:$Q$327,13,0)</f>
        <v>0</v>
      </c>
      <c r="V36" s="11">
        <f>VLOOKUP($F$10:$F$44,WS!$C$3:$Q$327,14,0)</f>
        <v>0</v>
      </c>
      <c r="W36" s="11">
        <f>VLOOKUP($F$10:$F$44,WS!$C$3:$Q$327,15,0)</f>
        <v>0</v>
      </c>
      <c r="X36" s="11"/>
    </row>
    <row r="37" spans="1:24" ht="15.75" x14ac:dyDescent="0.25">
      <c r="A37" s="11">
        <v>25</v>
      </c>
      <c r="B37" s="29" t="s">
        <v>39</v>
      </c>
      <c r="C37" s="29" t="s">
        <v>40</v>
      </c>
      <c r="D37" s="29">
        <v>34</v>
      </c>
      <c r="E37" s="29" t="s">
        <v>41</v>
      </c>
      <c r="F37" s="11" t="s">
        <v>54</v>
      </c>
      <c r="G37" s="11" t="str">
        <f>VLOOKUP($F$10:$F$44,WS!$C$3:$Q$327,2,0)</f>
        <v>IDLE/VACANT</v>
      </c>
      <c r="H37" s="11">
        <f>VLOOKUP($F$10:$F$44,WS!$C$3:$Q$327,3,0)</f>
        <v>0</v>
      </c>
      <c r="I37" s="11">
        <f>VLOOKUP($F$10:$F$44,WS!$C$3:$Q$327,4,0)</f>
        <v>220189.24</v>
      </c>
      <c r="J37" s="11">
        <f>VLOOKUP($F$10:$F$44,WS!$C$3:$Q$327,5,0)</f>
        <v>40483.760000000002</v>
      </c>
      <c r="K37" s="11">
        <f>VLOOKUP($F$10:$F$44,WS!$C$3:$Q$327,6,0)</f>
        <v>260673</v>
      </c>
      <c r="L37" s="11">
        <f>VLOOKUP($F$10:$F$44,WS!$C$3:$Q$327,7,0)</f>
        <v>1443.05</v>
      </c>
      <c r="M37" s="11">
        <f>VLOOKUP($F$10:$F$44,WS!$C$3:$Q$327,8,0)</f>
        <v>2194.9499999999998</v>
      </c>
      <c r="N37" s="11">
        <f>VLOOKUP($F$10:$F$44,WS!$C$3:$Q$327,9,0)</f>
        <v>3638</v>
      </c>
      <c r="O37" s="11">
        <f t="shared" si="0"/>
        <v>221632.28999999998</v>
      </c>
      <c r="P37" s="11">
        <f t="shared" si="1"/>
        <v>42678.71</v>
      </c>
      <c r="Q37" s="11">
        <f t="shared" si="2"/>
        <v>264311</v>
      </c>
      <c r="R37" s="11">
        <f>VLOOKUP($F$10:$F$44,WS!$C$3:$Q$327,10,0)</f>
        <v>0</v>
      </c>
      <c r="S37" s="11">
        <f>VLOOKUP($F$10:$F$44,WS!$C$3:$Q$327,11,0)</f>
        <v>0</v>
      </c>
      <c r="T37" s="11">
        <f>VLOOKUP($F$10:$F$44,WS!$C$3:$Q$327,12,0)</f>
        <v>0</v>
      </c>
      <c r="U37" s="11">
        <f>VLOOKUP($F$10:$F$44,WS!$C$3:$Q$327,13,0)</f>
        <v>221632.29</v>
      </c>
      <c r="V37" s="11">
        <f>VLOOKUP($F$10:$F$44,WS!$C$3:$Q$327,14,0)</f>
        <v>42678.71</v>
      </c>
      <c r="W37" s="11">
        <f>VLOOKUP($F$10:$F$44,WS!$C$3:$Q$327,15,0)</f>
        <v>264311</v>
      </c>
      <c r="X37" s="11"/>
    </row>
    <row r="38" spans="1:24" ht="15.75" x14ac:dyDescent="0.25">
      <c r="A38" s="11">
        <v>26</v>
      </c>
      <c r="B38" s="29" t="s">
        <v>39</v>
      </c>
      <c r="C38" s="29" t="s">
        <v>40</v>
      </c>
      <c r="D38" s="29">
        <v>34</v>
      </c>
      <c r="E38" s="29" t="s">
        <v>41</v>
      </c>
      <c r="F38" s="11" t="s">
        <v>48</v>
      </c>
      <c r="G38" s="11" t="str">
        <f>VLOOKUP($F$10:$F$44,WS!$C$3:$Q$327,2,0)</f>
        <v>DISS</v>
      </c>
      <c r="H38" s="11">
        <f>VLOOKUP($F$10:$F$44,WS!$C$3:$Q$327,3,0)</f>
        <v>0</v>
      </c>
      <c r="I38" s="11">
        <f>VLOOKUP($F$10:$F$44,WS!$C$3:$Q$327,4,0)</f>
        <v>100174.19</v>
      </c>
      <c r="J38" s="11">
        <f>VLOOKUP($F$10:$F$44,WS!$C$3:$Q$327,5,0)</f>
        <v>8385.81</v>
      </c>
      <c r="K38" s="11">
        <f>VLOOKUP($F$10:$F$44,WS!$C$3:$Q$327,6,0)</f>
        <v>108560</v>
      </c>
      <c r="L38" s="11">
        <f>VLOOKUP($F$10:$F$44,WS!$C$3:$Q$327,7,0)</f>
        <v>1018.15</v>
      </c>
      <c r="M38" s="11">
        <f>VLOOKUP($F$10:$F$44,WS!$C$3:$Q$327,8,0)</f>
        <v>996.85</v>
      </c>
      <c r="N38" s="11">
        <f>VLOOKUP($F$10:$F$44,WS!$C$3:$Q$327,9,0)</f>
        <v>2015</v>
      </c>
      <c r="O38" s="11">
        <f t="shared" si="0"/>
        <v>101192.34</v>
      </c>
      <c r="P38" s="11">
        <f t="shared" si="1"/>
        <v>9382.66</v>
      </c>
      <c r="Q38" s="11">
        <f t="shared" si="2"/>
        <v>110575</v>
      </c>
      <c r="R38" s="11">
        <f>VLOOKUP($F$10:$F$44,WS!$C$3:$Q$327,10,0)</f>
        <v>0</v>
      </c>
      <c r="S38" s="11">
        <f>VLOOKUP($F$10:$F$44,WS!$C$3:$Q$327,11,0)</f>
        <v>0</v>
      </c>
      <c r="T38" s="11">
        <f>VLOOKUP($F$10:$F$44,WS!$C$3:$Q$327,12,0)</f>
        <v>0</v>
      </c>
      <c r="U38" s="11">
        <f>VLOOKUP($F$10:$F$44,WS!$C$3:$Q$327,13,0)</f>
        <v>101192.34</v>
      </c>
      <c r="V38" s="11">
        <f>VLOOKUP($F$10:$F$44,WS!$C$3:$Q$327,14,0)</f>
        <v>9382.66</v>
      </c>
      <c r="W38" s="11">
        <f>VLOOKUP($F$10:$F$44,WS!$C$3:$Q$327,15,0)</f>
        <v>110575</v>
      </c>
      <c r="X38" s="11"/>
    </row>
    <row r="39" spans="1:24" ht="15.75" x14ac:dyDescent="0.25">
      <c r="A39" s="11">
        <v>27</v>
      </c>
      <c r="B39" s="29" t="s">
        <v>39</v>
      </c>
      <c r="C39" s="29" t="s">
        <v>40</v>
      </c>
      <c r="D39" s="29">
        <v>34</v>
      </c>
      <c r="E39" s="29" t="s">
        <v>41</v>
      </c>
      <c r="F39" s="11" t="s">
        <v>59</v>
      </c>
      <c r="G39" s="11" t="str">
        <f>VLOOKUP($F$10:$F$44,WS!$C$3:$Q$327,2,0)</f>
        <v>DISS</v>
      </c>
      <c r="H39" s="11">
        <f>VLOOKUP($F$10:$F$44,WS!$C$3:$Q$327,3,0)</f>
        <v>0</v>
      </c>
      <c r="I39" s="11">
        <f>VLOOKUP($F$10:$F$44,WS!$C$3:$Q$327,4,0)</f>
        <v>124872</v>
      </c>
      <c r="J39" s="11">
        <f>VLOOKUP($F$10:$F$44,WS!$C$3:$Q$327,5,0)</f>
        <v>59596</v>
      </c>
      <c r="K39" s="11">
        <f>VLOOKUP($F$10:$F$44,WS!$C$3:$Q$327,6,0)</f>
        <v>184468</v>
      </c>
      <c r="L39" s="11">
        <f>VLOOKUP($F$10:$F$44,WS!$C$3:$Q$327,7,0)</f>
        <v>1273.05</v>
      </c>
      <c r="M39" s="11">
        <f>VLOOKUP($F$10:$F$44,WS!$C$3:$Q$327,8,0)</f>
        <v>1319.95</v>
      </c>
      <c r="N39" s="11">
        <f>VLOOKUP($F$10:$F$44,WS!$C$3:$Q$327,9,0)</f>
        <v>2593</v>
      </c>
      <c r="O39" s="11">
        <f t="shared" si="0"/>
        <v>126145.05</v>
      </c>
      <c r="P39" s="11">
        <f t="shared" si="1"/>
        <v>60915.95</v>
      </c>
      <c r="Q39" s="11">
        <f t="shared" si="2"/>
        <v>187061</v>
      </c>
      <c r="R39" s="11">
        <f>VLOOKUP($F$10:$F$44,WS!$C$3:$Q$327,10,0)</f>
        <v>0</v>
      </c>
      <c r="S39" s="11">
        <f>VLOOKUP($F$10:$F$44,WS!$C$3:$Q$327,11,0)</f>
        <v>0</v>
      </c>
      <c r="T39" s="11">
        <f>VLOOKUP($F$10:$F$44,WS!$C$3:$Q$327,12,0)</f>
        <v>0</v>
      </c>
      <c r="U39" s="11">
        <f>VLOOKUP($F$10:$F$44,WS!$C$3:$Q$327,13,0)</f>
        <v>126145.05</v>
      </c>
      <c r="V39" s="11">
        <f>VLOOKUP($F$10:$F$44,WS!$C$3:$Q$327,14,0)</f>
        <v>60915.950000000004</v>
      </c>
      <c r="W39" s="11">
        <f>VLOOKUP($F$10:$F$44,WS!$C$3:$Q$327,15,0)</f>
        <v>187061</v>
      </c>
      <c r="X39" s="11"/>
    </row>
    <row r="40" spans="1:24" ht="15.75" x14ac:dyDescent="0.25">
      <c r="A40" s="11">
        <v>28</v>
      </c>
      <c r="B40" s="29" t="s">
        <v>39</v>
      </c>
      <c r="C40" s="29" t="s">
        <v>40</v>
      </c>
      <c r="D40" s="29">
        <v>34</v>
      </c>
      <c r="E40" s="29" t="s">
        <v>41</v>
      </c>
      <c r="F40" s="11" t="s">
        <v>58</v>
      </c>
      <c r="G40" s="11" t="str">
        <f>VLOOKUP($F$10:$F$44,WS!$C$3:$Q$327,2,0)</f>
        <v>IDLE/VACANT</v>
      </c>
      <c r="H40" s="11">
        <f>VLOOKUP($F$10:$F$44,WS!$C$3:$Q$327,3,0)</f>
        <v>0</v>
      </c>
      <c r="I40" s="11">
        <f>VLOOKUP($F$10:$F$44,WS!$C$3:$Q$327,4,0)</f>
        <v>271290.5</v>
      </c>
      <c r="J40" s="11">
        <f>VLOOKUP($F$10:$F$44,WS!$C$3:$Q$327,5,0)</f>
        <v>88271.500000000015</v>
      </c>
      <c r="K40" s="11">
        <f>VLOOKUP($F$10:$F$44,WS!$C$3:$Q$327,6,0)</f>
        <v>359562</v>
      </c>
      <c r="L40" s="11">
        <f>VLOOKUP($F$10:$F$44,WS!$C$3:$Q$327,7,0)</f>
        <v>1612.48</v>
      </c>
      <c r="M40" s="11">
        <f>VLOOKUP($F$10:$F$44,WS!$C$3:$Q$327,8,0)</f>
        <v>2745.52</v>
      </c>
      <c r="N40" s="11">
        <f>VLOOKUP($F$10:$F$44,WS!$C$3:$Q$327,9,0)</f>
        <v>4358</v>
      </c>
      <c r="O40" s="11">
        <f t="shared" si="0"/>
        <v>272902.98</v>
      </c>
      <c r="P40" s="11">
        <f t="shared" si="1"/>
        <v>91017.020000000019</v>
      </c>
      <c r="Q40" s="11">
        <f t="shared" si="2"/>
        <v>363920</v>
      </c>
      <c r="R40" s="11">
        <f>VLOOKUP($F$10:$F$44,WS!$C$3:$Q$327,10,0)</f>
        <v>0</v>
      </c>
      <c r="S40" s="11">
        <f>VLOOKUP($F$10:$F$44,WS!$C$3:$Q$327,11,0)</f>
        <v>0</v>
      </c>
      <c r="T40" s="11">
        <f>VLOOKUP($F$10:$F$44,WS!$C$3:$Q$327,12,0)</f>
        <v>0</v>
      </c>
      <c r="U40" s="11">
        <f>VLOOKUP($F$10:$F$44,WS!$C$3:$Q$327,13,0)</f>
        <v>272902.98</v>
      </c>
      <c r="V40" s="11">
        <f>VLOOKUP($F$10:$F$44,WS!$C$3:$Q$327,14,0)</f>
        <v>91017.02</v>
      </c>
      <c r="W40" s="11">
        <f>VLOOKUP($F$10:$F$44,WS!$C$3:$Q$327,15,0)</f>
        <v>363920</v>
      </c>
      <c r="X40" s="11"/>
    </row>
    <row r="41" spans="1:24" ht="15.75" x14ac:dyDescent="0.25">
      <c r="A41" s="11">
        <v>29</v>
      </c>
      <c r="B41" s="29" t="s">
        <v>39</v>
      </c>
      <c r="C41" s="29" t="s">
        <v>40</v>
      </c>
      <c r="D41" s="29">
        <v>34</v>
      </c>
      <c r="E41" s="29" t="s">
        <v>41</v>
      </c>
      <c r="F41" s="11" t="s">
        <v>52</v>
      </c>
      <c r="G41" s="11" t="str">
        <f>VLOOKUP($F$10:$F$44,WS!$C$3:$Q$327,2,0)</f>
        <v>NORMAL</v>
      </c>
      <c r="H41" s="11">
        <f>VLOOKUP($F$10:$F$44,WS!$C$3:$Q$327,3,0)</f>
        <v>2027</v>
      </c>
      <c r="I41" s="11">
        <f>VLOOKUP($F$10:$F$44,WS!$C$3:$Q$327,4,0)</f>
        <v>511919.39</v>
      </c>
      <c r="J41" s="11">
        <f>VLOOKUP($F$10:$F$44,WS!$C$3:$Q$327,5,0)</f>
        <v>102845.61</v>
      </c>
      <c r="K41" s="11">
        <f>VLOOKUP($F$10:$F$44,WS!$C$3:$Q$327,6,0)</f>
        <v>614765</v>
      </c>
      <c r="L41" s="11">
        <f>VLOOKUP($F$10:$F$44,WS!$C$3:$Q$327,7,0)</f>
        <v>16516.580000000002</v>
      </c>
      <c r="M41" s="11">
        <f>VLOOKUP($F$10:$F$44,WS!$C$3:$Q$327,8,0)</f>
        <v>6156.42</v>
      </c>
      <c r="N41" s="11">
        <f>VLOOKUP($F$10:$F$44,WS!$C$3:$Q$327,9,0)</f>
        <v>22673</v>
      </c>
      <c r="O41" s="11">
        <f t="shared" si="0"/>
        <v>528435.97</v>
      </c>
      <c r="P41" s="11">
        <f t="shared" si="1"/>
        <v>109002.03</v>
      </c>
      <c r="Q41" s="11">
        <f t="shared" si="2"/>
        <v>637438</v>
      </c>
      <c r="R41" s="11">
        <f>VLOOKUP($F$10:$F$44,WS!$C$3:$Q$327,10,0)</f>
        <v>0</v>
      </c>
      <c r="S41" s="11">
        <f>VLOOKUP($F$10:$F$44,WS!$C$3:$Q$327,11,0)</f>
        <v>0</v>
      </c>
      <c r="T41" s="11">
        <f>VLOOKUP($F$10:$F$44,WS!$C$3:$Q$327,12,0)</f>
        <v>0</v>
      </c>
      <c r="U41" s="11">
        <f>VLOOKUP($F$10:$F$44,WS!$C$3:$Q$327,13,0)</f>
        <v>528435.97</v>
      </c>
      <c r="V41" s="11">
        <f>VLOOKUP($F$10:$F$44,WS!$C$3:$Q$327,14,0)</f>
        <v>109002.03</v>
      </c>
      <c r="W41" s="11">
        <f>VLOOKUP($F$10:$F$44,WS!$C$3:$Q$327,15,0)</f>
        <v>637438</v>
      </c>
      <c r="X41" s="11"/>
    </row>
    <row r="42" spans="1:24" ht="15.75" x14ac:dyDescent="0.25">
      <c r="A42" s="11">
        <v>30</v>
      </c>
      <c r="B42" s="29" t="s">
        <v>39</v>
      </c>
      <c r="C42" s="29" t="s">
        <v>40</v>
      </c>
      <c r="D42" s="29">
        <v>34</v>
      </c>
      <c r="E42" s="29" t="s">
        <v>41</v>
      </c>
      <c r="F42" s="11" t="s">
        <v>57</v>
      </c>
      <c r="G42" s="11" t="str">
        <f>VLOOKUP($F$10:$F$44,WS!$C$3:$Q$327,2,0)</f>
        <v>NORMAL</v>
      </c>
      <c r="H42" s="11">
        <f>VLOOKUP($F$10:$F$44,WS!$C$3:$Q$327,3,0)</f>
        <v>1074</v>
      </c>
      <c r="I42" s="11">
        <f>VLOOKUP($F$10:$F$44,WS!$C$3:$Q$327,4,0)</f>
        <v>358340.78</v>
      </c>
      <c r="J42" s="11">
        <f>VLOOKUP($F$10:$F$44,WS!$C$3:$Q$327,5,0)</f>
        <v>48870.22</v>
      </c>
      <c r="K42" s="11">
        <f>VLOOKUP($F$10:$F$44,WS!$C$3:$Q$327,6,0)</f>
        <v>407211</v>
      </c>
      <c r="L42" s="11">
        <f>VLOOKUP($F$10:$F$44,WS!$C$3:$Q$327,7,0)</f>
        <v>10158.24</v>
      </c>
      <c r="M42" s="11">
        <f>VLOOKUP($F$10:$F$44,WS!$C$3:$Q$327,8,0)</f>
        <v>4133.76</v>
      </c>
      <c r="N42" s="11">
        <f>VLOOKUP($F$10:$F$44,WS!$C$3:$Q$327,9,0)</f>
        <v>14292</v>
      </c>
      <c r="O42" s="11">
        <f t="shared" si="0"/>
        <v>368499.02</v>
      </c>
      <c r="P42" s="11">
        <f t="shared" si="1"/>
        <v>53003.98</v>
      </c>
      <c r="Q42" s="11">
        <f t="shared" si="2"/>
        <v>421503</v>
      </c>
      <c r="R42" s="11">
        <f>VLOOKUP($F$10:$F$44,WS!$C$3:$Q$327,10,0)</f>
        <v>0</v>
      </c>
      <c r="S42" s="11">
        <f>VLOOKUP($F$10:$F$44,WS!$C$3:$Q$327,11,0)</f>
        <v>0</v>
      </c>
      <c r="T42" s="11">
        <f>VLOOKUP($F$10:$F$44,WS!$C$3:$Q$327,12,0)</f>
        <v>0</v>
      </c>
      <c r="U42" s="11">
        <f>VLOOKUP($F$10:$F$44,WS!$C$3:$Q$327,13,0)</f>
        <v>368499.02</v>
      </c>
      <c r="V42" s="11">
        <f>VLOOKUP($F$10:$F$44,WS!$C$3:$Q$327,14,0)</f>
        <v>53003.979999999996</v>
      </c>
      <c r="W42" s="11">
        <f>VLOOKUP($F$10:$F$44,WS!$C$3:$Q$327,15,0)</f>
        <v>421503</v>
      </c>
      <c r="X42" s="11"/>
    </row>
    <row r="43" spans="1:24" ht="15.75" x14ac:dyDescent="0.25">
      <c r="A43" s="11">
        <v>31</v>
      </c>
      <c r="B43" s="29"/>
      <c r="C43" s="29"/>
      <c r="D43" s="29"/>
      <c r="E43" s="29" t="s">
        <v>41</v>
      </c>
      <c r="F43" s="11" t="s">
        <v>44</v>
      </c>
      <c r="G43" s="11" t="str">
        <f>VLOOKUP($F$10:$F$44,WS!$C$3:$Q$327,2,0)</f>
        <v>NORMAL</v>
      </c>
      <c r="H43" s="11">
        <f>VLOOKUP($F$10:$F$44,WS!$C$3:$Q$327,3,0)</f>
        <v>1551</v>
      </c>
      <c r="I43" s="11">
        <f>VLOOKUP($F$10:$F$44,WS!$C$3:$Q$327,4,0)</f>
        <v>210120.14</v>
      </c>
      <c r="J43" s="11">
        <f>VLOOKUP($F$10:$F$44,WS!$C$3:$Q$327,5,0)</f>
        <v>6334.86</v>
      </c>
      <c r="K43" s="11">
        <f>VLOOKUP($F$10:$F$44,WS!$C$3:$Q$327,6,0)</f>
        <v>216455</v>
      </c>
      <c r="L43" s="11">
        <f>VLOOKUP($F$10:$F$44,WS!$C$3:$Q$327,7,0)</f>
        <v>13340.33</v>
      </c>
      <c r="M43" s="11">
        <f>VLOOKUP($F$10:$F$44,WS!$C$3:$Q$327,8,0)</f>
        <v>2841.67</v>
      </c>
      <c r="N43" s="11">
        <f>VLOOKUP($F$10:$F$44,WS!$C$3:$Q$327,9,0)</f>
        <v>16182</v>
      </c>
      <c r="O43" s="11">
        <f t="shared" si="0"/>
        <v>223460.47</v>
      </c>
      <c r="P43" s="11">
        <f t="shared" si="1"/>
        <v>9176.5299999999988</v>
      </c>
      <c r="Q43" s="11">
        <f t="shared" si="2"/>
        <v>232637</v>
      </c>
      <c r="R43" s="11">
        <f>VLOOKUP($F$10:$F$44,WS!$C$3:$Q$327,10,0)</f>
        <v>33665.14</v>
      </c>
      <c r="S43" s="11">
        <f>VLOOKUP($F$10:$F$44,WS!$C$3:$Q$327,11,0)</f>
        <v>6334.86</v>
      </c>
      <c r="T43" s="11">
        <f>VLOOKUP($F$10:$F$44,WS!$C$3:$Q$327,12,0)</f>
        <v>40000</v>
      </c>
      <c r="U43" s="11">
        <f>VLOOKUP($F$10:$F$44,WS!$C$3:$Q$327,13,0)</f>
        <v>189795.33</v>
      </c>
      <c r="V43" s="11">
        <f>VLOOKUP($F$10:$F$44,WS!$C$3:$Q$327,14,0)</f>
        <v>2841.67</v>
      </c>
      <c r="W43" s="11">
        <f>VLOOKUP($F$10:$F$44,WS!$C$3:$Q$327,15,0)</f>
        <v>192637</v>
      </c>
      <c r="X43" s="11"/>
    </row>
    <row r="44" spans="1:24" ht="15.75" x14ac:dyDescent="0.25">
      <c r="A44" s="11">
        <v>32</v>
      </c>
      <c r="B44" s="29"/>
      <c r="C44" s="29"/>
      <c r="D44" s="29"/>
      <c r="E44" s="29" t="s">
        <v>41</v>
      </c>
      <c r="F44" s="11" t="s">
        <v>50</v>
      </c>
      <c r="G44" s="11" t="str">
        <f>VLOOKUP($F$10:$F$44,WS!$C$3:$Q$327,2,0)</f>
        <v>NORMAL</v>
      </c>
      <c r="H44" s="11">
        <f>VLOOKUP($F$10:$F$44,WS!$C$3:$Q$327,3,0)</f>
        <v>535</v>
      </c>
      <c r="I44" s="11">
        <f>VLOOKUP($F$10:$F$44,WS!$C$3:$Q$327,4,0)</f>
        <v>136444.72</v>
      </c>
      <c r="J44" s="11">
        <f>VLOOKUP($F$10:$F$44,WS!$C$3:$Q$327,5,0)</f>
        <v>21059.279999999999</v>
      </c>
      <c r="K44" s="11">
        <f>VLOOKUP($F$10:$F$44,WS!$C$3:$Q$327,6,0)</f>
        <v>157504</v>
      </c>
      <c r="L44" s="11">
        <f>VLOOKUP($F$10:$F$44,WS!$C$3:$Q$327,7,0)</f>
        <v>4598.3100000000004</v>
      </c>
      <c r="M44" s="11">
        <f>VLOOKUP($F$10:$F$44,WS!$C$3:$Q$327,8,0)</f>
        <v>1650.6899999999998</v>
      </c>
      <c r="N44" s="11">
        <f>VLOOKUP($F$10:$F$44,WS!$C$3:$Q$327,9,0)</f>
        <v>6249</v>
      </c>
      <c r="O44" s="11">
        <f t="shared" si="0"/>
        <v>141043.03</v>
      </c>
      <c r="P44" s="11">
        <f t="shared" si="1"/>
        <v>22709.969999999998</v>
      </c>
      <c r="Q44" s="11">
        <f t="shared" si="2"/>
        <v>163753</v>
      </c>
      <c r="R44" s="11">
        <f>VLOOKUP($F$10:$F$44,WS!$C$3:$Q$327,10,0)</f>
        <v>0</v>
      </c>
      <c r="S44" s="11">
        <f>VLOOKUP($F$10:$F$44,WS!$C$3:$Q$327,11,0)</f>
        <v>0</v>
      </c>
      <c r="T44" s="11">
        <f>VLOOKUP($F$10:$F$44,WS!$C$3:$Q$327,12,0)</f>
        <v>0</v>
      </c>
      <c r="U44" s="11">
        <f>VLOOKUP($F$10:$F$44,WS!$C$3:$Q$327,13,0)</f>
        <v>141043.03</v>
      </c>
      <c r="V44" s="11">
        <f>VLOOKUP($F$10:$F$44,WS!$C$3:$Q$327,14,0)</f>
        <v>22709.97</v>
      </c>
      <c r="W44" s="11">
        <f>VLOOKUP($F$10:$F$44,WS!$C$3:$Q$327,15,0)</f>
        <v>163753</v>
      </c>
      <c r="X44" s="11"/>
    </row>
    <row r="45" spans="1:24" ht="15.75" x14ac:dyDescent="0.25">
      <c r="A45" s="147" t="s">
        <v>78</v>
      </c>
      <c r="B45" s="147"/>
      <c r="C45" s="147"/>
      <c r="D45" s="147"/>
      <c r="E45" s="147"/>
      <c r="F45" s="147"/>
      <c r="G45" s="31"/>
      <c r="H45" s="13">
        <f>SUM(H13:H44)</f>
        <v>19439</v>
      </c>
      <c r="I45" s="13">
        <f t="shared" ref="I45" si="3">SUM(I13:I44)</f>
        <v>6734642.209999999</v>
      </c>
      <c r="J45" s="13">
        <f t="shared" ref="J45" si="4">SUM(J13:J44)</f>
        <v>1349559.79</v>
      </c>
      <c r="K45" s="13">
        <f t="shared" ref="K45" si="5">SUM(K13:K44)</f>
        <v>8084202</v>
      </c>
      <c r="L45" s="13">
        <f t="shared" ref="L45" si="6">SUM(L13:L44)</f>
        <v>437876.47000000009</v>
      </c>
      <c r="M45" s="13">
        <f t="shared" ref="M45" si="7">SUM(M13:M44)</f>
        <v>77791.53</v>
      </c>
      <c r="N45" s="13">
        <f t="shared" ref="N45" si="8">SUM(N13:N44)</f>
        <v>515668</v>
      </c>
      <c r="O45" s="13">
        <f t="shared" ref="O45" si="9">SUM(O13:O44)</f>
        <v>7172518.6799999997</v>
      </c>
      <c r="P45" s="13">
        <f t="shared" ref="P45" si="10">SUM(P13:P44)</f>
        <v>1427351.32</v>
      </c>
      <c r="Q45" s="13">
        <f t="shared" ref="Q45" si="11">SUM(Q13:Q44)</f>
        <v>8599870</v>
      </c>
      <c r="R45" s="13">
        <f t="shared" ref="R45" si="12">SUM(R13:R44)</f>
        <v>340683.13</v>
      </c>
      <c r="S45" s="13">
        <f t="shared" ref="S45" si="13">SUM(S13:S44)</f>
        <v>52817.87</v>
      </c>
      <c r="T45" s="13">
        <f t="shared" ref="T45" si="14">SUM(T13:T44)</f>
        <v>393501</v>
      </c>
      <c r="U45" s="13">
        <f t="shared" ref="U45" si="15">SUM(U13:U44)</f>
        <v>6706444.5500000017</v>
      </c>
      <c r="V45" s="13">
        <f t="shared" ref="V45" si="16">SUM(V13:V44)</f>
        <v>1374533.4499999997</v>
      </c>
      <c r="W45" s="13">
        <f t="shared" ref="W45" si="17">SUM(W13:W44)</f>
        <v>8080978</v>
      </c>
      <c r="X45" s="11"/>
    </row>
    <row r="46" spans="1:24" ht="15.75" x14ac:dyDescent="0.25">
      <c r="A46" s="26"/>
      <c r="B46" s="26"/>
      <c r="C46" s="26"/>
      <c r="D46" s="26"/>
      <c r="E46" s="26"/>
      <c r="F46" s="26"/>
      <c r="G46" s="26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</row>
    <row r="47" spans="1:24" ht="15.75" x14ac:dyDescent="0.25">
      <c r="A47" s="26"/>
      <c r="B47" s="26"/>
      <c r="C47" s="26"/>
      <c r="D47" s="26"/>
      <c r="E47" s="26"/>
      <c r="F47" s="26"/>
      <c r="G47" s="26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</row>
    <row r="48" spans="1:24" ht="15.75" x14ac:dyDescent="0.25">
      <c r="A48" s="26"/>
      <c r="B48" s="26"/>
      <c r="C48" s="26"/>
      <c r="D48" s="26"/>
      <c r="E48" s="26"/>
      <c r="F48" s="26"/>
      <c r="G48" s="26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</row>
    <row r="49" spans="1:24" ht="15.75" x14ac:dyDescent="0.25">
      <c r="A49" s="26"/>
      <c r="B49" s="26"/>
      <c r="C49" s="26"/>
      <c r="D49" s="26"/>
      <c r="E49" s="26"/>
      <c r="F49" s="26"/>
      <c r="G49" s="26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</row>
    <row r="50" spans="1:24" ht="15.75" x14ac:dyDescent="0.25">
      <c r="A50" s="30"/>
      <c r="B50" s="30"/>
      <c r="C50" s="30"/>
      <c r="D50" s="142" t="s">
        <v>79</v>
      </c>
      <c r="E50" s="142"/>
      <c r="F50" s="142"/>
      <c r="G50" s="142"/>
      <c r="H50" s="142"/>
      <c r="I50" s="7"/>
      <c r="J50" s="14"/>
      <c r="K50" s="7"/>
      <c r="L50" s="7"/>
      <c r="M50" s="7"/>
      <c r="N50" s="7"/>
      <c r="O50" s="7"/>
      <c r="P50" s="7"/>
      <c r="Q50" s="7"/>
      <c r="R50" s="7"/>
      <c r="S50" s="7"/>
      <c r="T50" s="143" t="s">
        <v>80</v>
      </c>
      <c r="U50" s="143"/>
      <c r="V50" s="143"/>
      <c r="W50" s="143"/>
      <c r="X50" s="143"/>
    </row>
    <row r="51" spans="1:24" ht="15.75" x14ac:dyDescent="0.25">
      <c r="A51" s="30"/>
      <c r="B51" s="30"/>
      <c r="C51" s="30"/>
      <c r="D51" s="142" t="s">
        <v>81</v>
      </c>
      <c r="E51" s="142"/>
      <c r="F51" s="142"/>
      <c r="G51" s="142"/>
      <c r="H51" s="142"/>
      <c r="I51" s="7"/>
      <c r="J51" s="14"/>
      <c r="K51" s="7"/>
      <c r="L51" s="7"/>
      <c r="M51" s="7"/>
      <c r="N51" s="7"/>
      <c r="O51" s="7"/>
      <c r="P51" s="7"/>
      <c r="Q51" s="7"/>
      <c r="R51" s="7"/>
      <c r="S51" s="7"/>
      <c r="T51" s="143" t="s">
        <v>81</v>
      </c>
      <c r="U51" s="143"/>
      <c r="V51" s="143"/>
      <c r="W51" s="143"/>
      <c r="X51" s="143"/>
    </row>
    <row r="52" spans="1:24" ht="15.75" x14ac:dyDescent="0.25">
      <c r="A52" s="30"/>
      <c r="B52" s="30"/>
      <c r="C52" s="30"/>
      <c r="D52" s="25"/>
      <c r="E52" s="25"/>
      <c r="F52" s="25"/>
      <c r="G52" s="25"/>
      <c r="H52" s="25"/>
      <c r="I52" s="7"/>
      <c r="J52" s="14"/>
      <c r="K52" s="7"/>
      <c r="L52" s="7"/>
      <c r="M52" s="7"/>
      <c r="N52" s="7"/>
      <c r="O52" s="7"/>
      <c r="P52" s="7"/>
      <c r="Q52" s="7"/>
      <c r="R52" s="7"/>
      <c r="S52" s="7"/>
      <c r="T52" s="26"/>
      <c r="U52" s="26"/>
      <c r="V52" s="26"/>
      <c r="W52" s="26"/>
      <c r="X52" s="26"/>
    </row>
    <row r="53" spans="1:24" ht="16.5" thickBot="1" x14ac:dyDescent="0.3">
      <c r="A53" s="30"/>
      <c r="B53" s="30"/>
      <c r="C53" s="30"/>
      <c r="D53" s="25"/>
      <c r="E53" s="25"/>
      <c r="F53" s="25"/>
      <c r="G53" s="25"/>
      <c r="H53" s="25"/>
      <c r="I53" s="7"/>
      <c r="J53" s="14"/>
      <c r="K53" s="7"/>
      <c r="L53" s="7"/>
      <c r="M53" s="7"/>
      <c r="N53" s="7"/>
      <c r="O53" s="7"/>
      <c r="P53" s="7"/>
      <c r="Q53" s="7"/>
      <c r="R53" s="7"/>
      <c r="S53" s="7"/>
      <c r="T53" s="26"/>
      <c r="U53" s="26"/>
      <c r="V53" s="26"/>
      <c r="W53" s="26"/>
      <c r="X53" s="26"/>
    </row>
    <row r="54" spans="1:24" ht="33" customHeight="1" thickBot="1" x14ac:dyDescent="0.4">
      <c r="A54" s="148" t="s">
        <v>1</v>
      </c>
      <c r="B54" s="149"/>
      <c r="C54" s="149"/>
      <c r="D54" s="149"/>
      <c r="E54" s="149"/>
      <c r="F54" s="149"/>
      <c r="G54" s="149"/>
      <c r="H54" s="149"/>
      <c r="I54" s="149"/>
      <c r="J54" s="149"/>
      <c r="K54" s="149"/>
      <c r="L54" s="149"/>
      <c r="M54" s="149"/>
      <c r="N54" s="149"/>
      <c r="O54" s="149"/>
      <c r="P54" s="149"/>
      <c r="Q54" s="149"/>
      <c r="R54" s="149"/>
      <c r="S54" s="149"/>
      <c r="T54" s="149"/>
      <c r="U54" s="149"/>
      <c r="V54" s="149"/>
      <c r="W54" s="149"/>
      <c r="X54" s="150"/>
    </row>
    <row r="55" spans="1:24" ht="18" x14ac:dyDescent="0.25">
      <c r="A55" s="151" t="s">
        <v>814</v>
      </c>
      <c r="B55" s="151"/>
      <c r="C55" s="151"/>
      <c r="D55" s="151"/>
      <c r="E55" s="151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</row>
    <row r="56" spans="1:24" ht="31.5" customHeight="1" x14ac:dyDescent="0.25">
      <c r="A56" s="152" t="s">
        <v>5</v>
      </c>
      <c r="B56" s="152" t="s">
        <v>6</v>
      </c>
      <c r="C56" s="152" t="s">
        <v>7</v>
      </c>
      <c r="D56" s="152" t="s">
        <v>8</v>
      </c>
      <c r="E56" s="152" t="s">
        <v>9</v>
      </c>
      <c r="F56" s="152" t="s">
        <v>10</v>
      </c>
      <c r="G56" s="152" t="s">
        <v>11</v>
      </c>
      <c r="H56" s="152" t="s">
        <v>12</v>
      </c>
      <c r="I56" s="144" t="s">
        <v>815</v>
      </c>
      <c r="J56" s="145"/>
      <c r="K56" s="146"/>
      <c r="L56" s="144" t="s">
        <v>816</v>
      </c>
      <c r="M56" s="145"/>
      <c r="N56" s="146"/>
      <c r="O56" s="144" t="s">
        <v>13</v>
      </c>
      <c r="P56" s="145"/>
      <c r="Q56" s="146"/>
      <c r="R56" s="144" t="s">
        <v>817</v>
      </c>
      <c r="S56" s="145"/>
      <c r="T56" s="146"/>
      <c r="U56" s="144" t="s">
        <v>818</v>
      </c>
      <c r="V56" s="145"/>
      <c r="W56" s="146"/>
      <c r="X56" s="9" t="s">
        <v>14</v>
      </c>
    </row>
    <row r="57" spans="1:24" ht="15.75" x14ac:dyDescent="0.25">
      <c r="A57" s="153"/>
      <c r="B57" s="153"/>
      <c r="C57" s="153"/>
      <c r="D57" s="153"/>
      <c r="E57" s="153"/>
      <c r="F57" s="153"/>
      <c r="G57" s="153"/>
      <c r="H57" s="153"/>
      <c r="I57" s="9" t="s">
        <v>15</v>
      </c>
      <c r="J57" s="9" t="s">
        <v>16</v>
      </c>
      <c r="K57" s="10" t="s">
        <v>17</v>
      </c>
      <c r="L57" s="9" t="s">
        <v>15</v>
      </c>
      <c r="M57" s="9" t="s">
        <v>16</v>
      </c>
      <c r="N57" s="10" t="s">
        <v>17</v>
      </c>
      <c r="O57" s="9" t="s">
        <v>15</v>
      </c>
      <c r="P57" s="9" t="s">
        <v>16</v>
      </c>
      <c r="Q57" s="9" t="s">
        <v>17</v>
      </c>
      <c r="R57" s="9" t="s">
        <v>15</v>
      </c>
      <c r="S57" s="9" t="s">
        <v>16</v>
      </c>
      <c r="T57" s="9" t="s">
        <v>17</v>
      </c>
      <c r="U57" s="9" t="s">
        <v>15</v>
      </c>
      <c r="V57" s="9" t="s">
        <v>16</v>
      </c>
      <c r="W57" s="10" t="s">
        <v>17</v>
      </c>
      <c r="X57" s="9"/>
    </row>
    <row r="58" spans="1:24" ht="16.5" x14ac:dyDescent="0.25">
      <c r="A58" s="11">
        <v>1</v>
      </c>
      <c r="B58" s="29" t="s">
        <v>39</v>
      </c>
      <c r="C58" s="29" t="s">
        <v>40</v>
      </c>
      <c r="D58" s="29">
        <v>36</v>
      </c>
      <c r="E58" s="29" t="s">
        <v>82</v>
      </c>
      <c r="F58" s="2" t="s">
        <v>99</v>
      </c>
      <c r="G58" s="11" t="str">
        <f>VLOOKUP($F$58:$F$80,WS!$C$3:$Q$327,2,0)</f>
        <v>NORMAL</v>
      </c>
      <c r="H58" s="11">
        <f>VLOOKUP($F$58:$F$80,WS!$C$3:$Q$327,3,0)</f>
        <v>1418</v>
      </c>
      <c r="I58" s="11">
        <f>VLOOKUP($F$58:$F$80,WS!$C$3:$Q$327,4,0)</f>
        <v>542327.52</v>
      </c>
      <c r="J58" s="11">
        <f>VLOOKUP($F$58:$F$80,WS!$C$3:$Q$327,5,0)</f>
        <v>131740.47999999998</v>
      </c>
      <c r="K58" s="11">
        <f>VLOOKUP($F$58:$F$80,WS!$C$3:$Q$327,6,0)</f>
        <v>674068</v>
      </c>
      <c r="L58" s="11">
        <f>VLOOKUP($F$58:$F$80,WS!$C$3:$Q$327,7,0)</f>
        <v>11813.28</v>
      </c>
      <c r="M58" s="11">
        <f>VLOOKUP($F$58:$F$80,WS!$C$3:$Q$327,8,0)</f>
        <v>6369.72</v>
      </c>
      <c r="N58" s="11">
        <f>VLOOKUP($F$58:$F$80,WS!$C$3:$Q$327,9,0)</f>
        <v>18183</v>
      </c>
      <c r="O58" s="11">
        <f t="shared" ref="O58:O80" si="18">+I58+L58</f>
        <v>554140.80000000005</v>
      </c>
      <c r="P58" s="11">
        <f t="shared" ref="P58:P80" si="19">+J58+M58</f>
        <v>138110.19999999998</v>
      </c>
      <c r="Q58" s="11">
        <f t="shared" ref="Q58:Q80" si="20">+K58+N58</f>
        <v>692251</v>
      </c>
      <c r="R58" s="11">
        <f>VLOOKUP($F$58:$F$80,WS!$C$3:$Q$327,10,0)</f>
        <v>0</v>
      </c>
      <c r="S58" s="11">
        <f>VLOOKUP($F$58:$F$80,WS!$C$3:$Q$327,11,0)</f>
        <v>0</v>
      </c>
      <c r="T58" s="11">
        <f>VLOOKUP($F$58:$F$80,WS!$C$3:$Q$327,12,0)</f>
        <v>0</v>
      </c>
      <c r="U58" s="11">
        <f>VLOOKUP($F$58:$F$80,WS!$C$3:$Q$327,13,0)</f>
        <v>554140.80000000005</v>
      </c>
      <c r="V58" s="11">
        <f>VLOOKUP($F$58:$F$80,WS!$C$3:$Q$327,14,0)</f>
        <v>138110.19999999998</v>
      </c>
      <c r="W58" s="11">
        <f>VLOOKUP($F$58:$F$80,WS!$C$3:$Q$327,15,0)</f>
        <v>692251</v>
      </c>
      <c r="X58" s="11"/>
    </row>
    <row r="59" spans="1:24" ht="16.5" x14ac:dyDescent="0.25">
      <c r="A59" s="11">
        <v>2</v>
      </c>
      <c r="B59" s="29" t="s">
        <v>39</v>
      </c>
      <c r="C59" s="29" t="s">
        <v>40</v>
      </c>
      <c r="D59" s="29">
        <v>36</v>
      </c>
      <c r="E59" s="29" t="s">
        <v>82</v>
      </c>
      <c r="F59" s="2" t="s">
        <v>100</v>
      </c>
      <c r="G59" s="11" t="str">
        <f>VLOOKUP($F$58:$F$80,WS!$C$3:$Q$327,2,0)</f>
        <v>NORMAL</v>
      </c>
      <c r="H59" s="11">
        <f>VLOOKUP($F$58:$F$80,WS!$C$3:$Q$327,3,0)</f>
        <v>10083</v>
      </c>
      <c r="I59" s="11">
        <f>VLOOKUP($F$58:$F$80,WS!$C$3:$Q$327,4,0)</f>
        <v>712543.23</v>
      </c>
      <c r="J59" s="11">
        <f>VLOOKUP($F$58:$F$80,WS!$C$3:$Q$327,5,0)</f>
        <v>168676.77</v>
      </c>
      <c r="K59" s="11">
        <f>VLOOKUP($F$58:$F$80,WS!$C$3:$Q$327,6,0)</f>
        <v>881220</v>
      </c>
      <c r="L59" s="11">
        <f>VLOOKUP($F$58:$F$80,WS!$C$3:$Q$327,7,0)</f>
        <v>72043.72</v>
      </c>
      <c r="M59" s="11">
        <f>VLOOKUP($F$58:$F$80,WS!$C$3:$Q$327,8,0)</f>
        <v>12402.279999999999</v>
      </c>
      <c r="N59" s="11">
        <f>VLOOKUP($F$58:$F$80,WS!$C$3:$Q$327,9,0)</f>
        <v>84446</v>
      </c>
      <c r="O59" s="11">
        <f t="shared" si="18"/>
        <v>784586.95</v>
      </c>
      <c r="P59" s="11">
        <f t="shared" si="19"/>
        <v>181079.05</v>
      </c>
      <c r="Q59" s="11">
        <f t="shared" si="20"/>
        <v>965666</v>
      </c>
      <c r="R59" s="11">
        <f>VLOOKUP($F$58:$F$80,WS!$C$3:$Q$327,10,0)</f>
        <v>0</v>
      </c>
      <c r="S59" s="11">
        <f>VLOOKUP($F$58:$F$80,WS!$C$3:$Q$327,11,0)</f>
        <v>83670</v>
      </c>
      <c r="T59" s="11">
        <f>VLOOKUP($F$58:$F$80,WS!$C$3:$Q$327,12,0)</f>
        <v>83670</v>
      </c>
      <c r="U59" s="11">
        <f>VLOOKUP($F$58:$F$80,WS!$C$3:$Q$327,13,0)</f>
        <v>784586.95</v>
      </c>
      <c r="V59" s="11">
        <f>VLOOKUP($F$58:$F$80,WS!$C$3:$Q$327,14,0)</f>
        <v>97409.05</v>
      </c>
      <c r="W59" s="11">
        <f>VLOOKUP($F$58:$F$80,WS!$C$3:$Q$327,15,0)</f>
        <v>881996</v>
      </c>
      <c r="X59" s="11"/>
    </row>
    <row r="60" spans="1:24" ht="16.5" x14ac:dyDescent="0.25">
      <c r="A60" s="11">
        <v>3</v>
      </c>
      <c r="B60" s="29" t="s">
        <v>39</v>
      </c>
      <c r="C60" s="29" t="s">
        <v>40</v>
      </c>
      <c r="D60" s="29">
        <v>36</v>
      </c>
      <c r="E60" s="29" t="s">
        <v>82</v>
      </c>
      <c r="F60" s="2" t="s">
        <v>101</v>
      </c>
      <c r="G60" s="11" t="str">
        <f>VLOOKUP($F$58:$F$80,WS!$C$3:$Q$327,2,0)</f>
        <v>NORMAL</v>
      </c>
      <c r="H60" s="11">
        <f>VLOOKUP($F$58:$F$80,WS!$C$3:$Q$327,3,0)</f>
        <v>1379</v>
      </c>
      <c r="I60" s="11">
        <f>VLOOKUP($F$58:$F$80,WS!$C$3:$Q$327,4,0)</f>
        <v>326351.7</v>
      </c>
      <c r="J60" s="11">
        <f>VLOOKUP($F$58:$F$80,WS!$C$3:$Q$327,5,0)</f>
        <v>54337.3</v>
      </c>
      <c r="K60" s="11">
        <f>VLOOKUP($F$58:$F$80,WS!$C$3:$Q$327,6,0)</f>
        <v>380689</v>
      </c>
      <c r="L60" s="11">
        <f>VLOOKUP($F$58:$F$80,WS!$C$3:$Q$327,7,0)</f>
        <v>12246.32</v>
      </c>
      <c r="M60" s="11">
        <f>VLOOKUP($F$58:$F$80,WS!$C$3:$Q$327,8,0)</f>
        <v>4041.6800000000003</v>
      </c>
      <c r="N60" s="11">
        <f>VLOOKUP($F$58:$F$80,WS!$C$3:$Q$327,9,0)</f>
        <v>16288</v>
      </c>
      <c r="O60" s="11">
        <f t="shared" si="18"/>
        <v>338598.02</v>
      </c>
      <c r="P60" s="11">
        <f t="shared" si="19"/>
        <v>58378.98</v>
      </c>
      <c r="Q60" s="11">
        <f t="shared" si="20"/>
        <v>396977</v>
      </c>
      <c r="R60" s="11">
        <f>VLOOKUP($F$58:$F$80,WS!$C$3:$Q$327,10,0)</f>
        <v>0</v>
      </c>
      <c r="S60" s="11">
        <f>VLOOKUP($F$58:$F$80,WS!$C$3:$Q$327,11,0)</f>
        <v>0</v>
      </c>
      <c r="T60" s="11">
        <f>VLOOKUP($F$58:$F$80,WS!$C$3:$Q$327,12,0)</f>
        <v>0</v>
      </c>
      <c r="U60" s="11">
        <f>VLOOKUP($F$58:$F$80,WS!$C$3:$Q$327,13,0)</f>
        <v>338598.02</v>
      </c>
      <c r="V60" s="11">
        <f>VLOOKUP($F$58:$F$80,WS!$C$3:$Q$327,14,0)</f>
        <v>58378.98</v>
      </c>
      <c r="W60" s="11">
        <f>VLOOKUP($F$58:$F$80,WS!$C$3:$Q$327,15,0)</f>
        <v>396977</v>
      </c>
      <c r="X60" s="11"/>
    </row>
    <row r="61" spans="1:24" ht="16.5" x14ac:dyDescent="0.25">
      <c r="A61" s="11">
        <v>4</v>
      </c>
      <c r="B61" s="29" t="s">
        <v>39</v>
      </c>
      <c r="C61" s="29" t="s">
        <v>40</v>
      </c>
      <c r="D61" s="29">
        <v>36</v>
      </c>
      <c r="E61" s="29" t="s">
        <v>82</v>
      </c>
      <c r="F61" s="2" t="s">
        <v>103</v>
      </c>
      <c r="G61" s="11" t="str">
        <f>VLOOKUP($F$58:$F$80,WS!$C$3:$Q$327,2,0)</f>
        <v>IDLE/VACANT</v>
      </c>
      <c r="H61" s="11">
        <f>VLOOKUP($F$58:$F$80,WS!$C$3:$Q$327,3,0)</f>
        <v>0</v>
      </c>
      <c r="I61" s="11">
        <f>VLOOKUP($F$58:$F$80,WS!$C$3:$Q$327,4,0)</f>
        <v>41954.39</v>
      </c>
      <c r="J61" s="11">
        <f>VLOOKUP($F$58:$F$80,WS!$C$3:$Q$327,5,0)</f>
        <v>7465.61</v>
      </c>
      <c r="K61" s="11">
        <f>VLOOKUP($F$58:$F$80,WS!$C$3:$Q$327,6,0)</f>
        <v>49420</v>
      </c>
      <c r="L61" s="11">
        <f>VLOOKUP($F$58:$F$80,WS!$C$3:$Q$327,7,0)</f>
        <v>875.13</v>
      </c>
      <c r="M61" s="11">
        <f>VLOOKUP($F$58:$F$80,WS!$C$3:$Q$327,8,0)</f>
        <v>438.87</v>
      </c>
      <c r="N61" s="11">
        <f>VLOOKUP($F$58:$F$80,WS!$C$3:$Q$327,9,0)</f>
        <v>1314</v>
      </c>
      <c r="O61" s="11">
        <f t="shared" si="18"/>
        <v>42829.52</v>
      </c>
      <c r="P61" s="11">
        <f t="shared" si="19"/>
        <v>7904.48</v>
      </c>
      <c r="Q61" s="11">
        <f t="shared" si="20"/>
        <v>50734</v>
      </c>
      <c r="R61" s="11">
        <f>VLOOKUP($F$58:$F$80,WS!$C$3:$Q$327,10,0)</f>
        <v>0</v>
      </c>
      <c r="S61" s="11">
        <f>VLOOKUP($F$58:$F$80,WS!$C$3:$Q$327,11,0)</f>
        <v>0</v>
      </c>
      <c r="T61" s="11">
        <f>VLOOKUP($F$58:$F$80,WS!$C$3:$Q$327,12,0)</f>
        <v>0</v>
      </c>
      <c r="U61" s="11">
        <f>VLOOKUP($F$58:$F$80,WS!$C$3:$Q$327,13,0)</f>
        <v>42829.52</v>
      </c>
      <c r="V61" s="11">
        <f>VLOOKUP($F$58:$F$80,WS!$C$3:$Q$327,14,0)</f>
        <v>7904.48</v>
      </c>
      <c r="W61" s="11">
        <f>VLOOKUP($F$58:$F$80,WS!$C$3:$Q$327,15,0)</f>
        <v>50734</v>
      </c>
      <c r="X61" s="11"/>
    </row>
    <row r="62" spans="1:24" ht="16.5" x14ac:dyDescent="0.25">
      <c r="A62" s="11">
        <v>5</v>
      </c>
      <c r="B62" s="29" t="s">
        <v>39</v>
      </c>
      <c r="C62" s="29" t="s">
        <v>40</v>
      </c>
      <c r="D62" s="29">
        <v>36</v>
      </c>
      <c r="E62" s="29" t="s">
        <v>82</v>
      </c>
      <c r="F62" s="4" t="s">
        <v>104</v>
      </c>
      <c r="G62" s="11" t="str">
        <f>VLOOKUP($F$58:$F$80,WS!$C$3:$Q$327,2,0)</f>
        <v>NORMAL</v>
      </c>
      <c r="H62" s="11">
        <f>VLOOKUP($F$58:$F$80,WS!$C$3:$Q$327,3,0)</f>
        <v>4797</v>
      </c>
      <c r="I62" s="11">
        <f>VLOOKUP($F$58:$F$80,WS!$C$3:$Q$327,4,0)</f>
        <v>99470.89</v>
      </c>
      <c r="J62" s="11">
        <f>VLOOKUP($F$58:$F$80,WS!$C$3:$Q$327,5,0)</f>
        <v>4083.1099999999997</v>
      </c>
      <c r="K62" s="11">
        <f>VLOOKUP($F$58:$F$80,WS!$C$3:$Q$327,6,0)</f>
        <v>103554</v>
      </c>
      <c r="L62" s="11">
        <f>VLOOKUP($F$58:$F$80,WS!$C$3:$Q$327,7,0)</f>
        <v>35747.07</v>
      </c>
      <c r="M62" s="11">
        <f>VLOOKUP($F$58:$F$80,WS!$C$3:$Q$327,8,0)</f>
        <v>3279.93</v>
      </c>
      <c r="N62" s="11">
        <f>VLOOKUP($F$58:$F$80,WS!$C$3:$Q$327,9,0)</f>
        <v>39027</v>
      </c>
      <c r="O62" s="11">
        <f t="shared" si="18"/>
        <v>135217.96</v>
      </c>
      <c r="P62" s="11">
        <f t="shared" si="19"/>
        <v>7363.0399999999991</v>
      </c>
      <c r="Q62" s="11">
        <f t="shared" si="20"/>
        <v>142581</v>
      </c>
      <c r="R62" s="11">
        <f>VLOOKUP($F$58:$F$80,WS!$C$3:$Q$327,10,0)</f>
        <v>0</v>
      </c>
      <c r="S62" s="11">
        <f>VLOOKUP($F$58:$F$80,WS!$C$3:$Q$327,11,0)</f>
        <v>0</v>
      </c>
      <c r="T62" s="11">
        <f>VLOOKUP($F$58:$F$80,WS!$C$3:$Q$327,12,0)</f>
        <v>0</v>
      </c>
      <c r="U62" s="11">
        <f>VLOOKUP($F$58:$F$80,WS!$C$3:$Q$327,13,0)</f>
        <v>135217.96</v>
      </c>
      <c r="V62" s="11">
        <f>VLOOKUP($F$58:$F$80,WS!$C$3:$Q$327,14,0)</f>
        <v>7363.04</v>
      </c>
      <c r="W62" s="11">
        <f>VLOOKUP($F$58:$F$80,WS!$C$3:$Q$327,15,0)</f>
        <v>142581</v>
      </c>
      <c r="X62" s="11"/>
    </row>
    <row r="63" spans="1:24" ht="16.5" x14ac:dyDescent="0.25">
      <c r="A63" s="11">
        <v>6</v>
      </c>
      <c r="B63" s="29" t="s">
        <v>39</v>
      </c>
      <c r="C63" s="29" t="s">
        <v>40</v>
      </c>
      <c r="D63" s="29">
        <v>36</v>
      </c>
      <c r="E63" s="29" t="s">
        <v>82</v>
      </c>
      <c r="F63" s="2" t="s">
        <v>102</v>
      </c>
      <c r="G63" s="11" t="str">
        <f>VLOOKUP($F$58:$F$80,WS!$C$3:$Q$327,2,0)</f>
        <v>IDLE/VACANT</v>
      </c>
      <c r="H63" s="11">
        <f>VLOOKUP($F$58:$F$80,WS!$C$3:$Q$327,3,0)</f>
        <v>0</v>
      </c>
      <c r="I63" s="11">
        <f>VLOOKUP($F$58:$F$80,WS!$C$3:$Q$327,4,0)</f>
        <v>21704.080000000002</v>
      </c>
      <c r="J63" s="11">
        <f>VLOOKUP($F$58:$F$80,WS!$C$3:$Q$327,5,0)</f>
        <v>2268.92</v>
      </c>
      <c r="K63" s="11">
        <f>VLOOKUP($F$58:$F$80,WS!$C$3:$Q$327,6,0)</f>
        <v>23973</v>
      </c>
      <c r="L63" s="11">
        <f>VLOOKUP($F$58:$F$80,WS!$C$3:$Q$327,7,0)</f>
        <v>874.64</v>
      </c>
      <c r="M63" s="11">
        <f>VLOOKUP($F$58:$F$80,WS!$C$3:$Q$327,8,0)</f>
        <v>229.36</v>
      </c>
      <c r="N63" s="11">
        <f>VLOOKUP($F$58:$F$80,WS!$C$3:$Q$327,9,0)</f>
        <v>1104</v>
      </c>
      <c r="O63" s="11">
        <f t="shared" si="18"/>
        <v>22578.720000000001</v>
      </c>
      <c r="P63" s="11">
        <f t="shared" si="19"/>
        <v>2498.2800000000002</v>
      </c>
      <c r="Q63" s="11">
        <f t="shared" si="20"/>
        <v>25077</v>
      </c>
      <c r="R63" s="11">
        <f>VLOOKUP($F$58:$F$80,WS!$C$3:$Q$327,10,0)</f>
        <v>0</v>
      </c>
      <c r="S63" s="11">
        <f>VLOOKUP($F$58:$F$80,WS!$C$3:$Q$327,11,0)</f>
        <v>0</v>
      </c>
      <c r="T63" s="11">
        <f>VLOOKUP($F$58:$F$80,WS!$C$3:$Q$327,12,0)</f>
        <v>0</v>
      </c>
      <c r="U63" s="11">
        <f>VLOOKUP($F$58:$F$80,WS!$C$3:$Q$327,13,0)</f>
        <v>22578.720000000001</v>
      </c>
      <c r="V63" s="11">
        <f>VLOOKUP($F$58:$F$80,WS!$C$3:$Q$327,14,0)</f>
        <v>2498.2799999999997</v>
      </c>
      <c r="W63" s="11">
        <f>VLOOKUP($F$58:$F$80,WS!$C$3:$Q$327,15,0)</f>
        <v>25077</v>
      </c>
      <c r="X63" s="11"/>
    </row>
    <row r="64" spans="1:24" ht="16.5" x14ac:dyDescent="0.25">
      <c r="A64" s="11">
        <v>7</v>
      </c>
      <c r="B64" s="29" t="s">
        <v>39</v>
      </c>
      <c r="C64" s="29" t="s">
        <v>40</v>
      </c>
      <c r="D64" s="29">
        <v>36</v>
      </c>
      <c r="E64" s="29" t="s">
        <v>82</v>
      </c>
      <c r="F64" s="2" t="s">
        <v>692</v>
      </c>
      <c r="G64" s="11" t="str">
        <f>VLOOKUP($F$58:$F$80,WS!$C$3:$Q$327,2,0)</f>
        <v>NORMAL</v>
      </c>
      <c r="H64" s="11">
        <f>VLOOKUP($F$58:$F$80,WS!$C$3:$Q$327,3,0)</f>
        <v>164</v>
      </c>
      <c r="I64" s="11">
        <f>VLOOKUP($F$58:$F$80,WS!$C$3:$Q$327,4,0)</f>
        <v>0</v>
      </c>
      <c r="J64" s="11">
        <f>VLOOKUP($F$58:$F$80,WS!$C$3:$Q$327,5,0)</f>
        <v>0</v>
      </c>
      <c r="K64" s="11">
        <f>VLOOKUP($F$58:$F$80,WS!$C$3:$Q$327,6,0)</f>
        <v>0</v>
      </c>
      <c r="L64" s="11">
        <f>VLOOKUP($F$58:$F$80,WS!$C$3:$Q$327,7,0)</f>
        <v>2348.8200000000002</v>
      </c>
      <c r="M64" s="11">
        <f>VLOOKUP($F$58:$F$80,WS!$C$3:$Q$327,8,0)</f>
        <v>81.180000000000007</v>
      </c>
      <c r="N64" s="11">
        <f>VLOOKUP($F$58:$F$80,WS!$C$3:$Q$327,9,0)</f>
        <v>2430</v>
      </c>
      <c r="O64" s="11">
        <f t="shared" si="18"/>
        <v>2348.8200000000002</v>
      </c>
      <c r="P64" s="11">
        <f t="shared" si="19"/>
        <v>81.180000000000007</v>
      </c>
      <c r="Q64" s="11">
        <f t="shared" si="20"/>
        <v>2430</v>
      </c>
      <c r="R64" s="11">
        <f>VLOOKUP($F$58:$F$80,WS!$C$3:$Q$327,10,0)</f>
        <v>2348.8200000000002</v>
      </c>
      <c r="S64" s="11">
        <f>VLOOKUP($F$58:$F$80,WS!$C$3:$Q$327,11,0)</f>
        <v>81.180000000000007</v>
      </c>
      <c r="T64" s="11">
        <f>VLOOKUP($F$58:$F$80,WS!$C$3:$Q$327,12,0)</f>
        <v>2430</v>
      </c>
      <c r="U64" s="11">
        <f>VLOOKUP($F$58:$F$80,WS!$C$3:$Q$327,13,0)</f>
        <v>0</v>
      </c>
      <c r="V64" s="11">
        <f>VLOOKUP($F$58:$F$80,WS!$C$3:$Q$327,14,0)</f>
        <v>0</v>
      </c>
      <c r="W64" s="11">
        <f>VLOOKUP($F$58:$F$80,WS!$C$3:$Q$327,15,0)</f>
        <v>0</v>
      </c>
      <c r="X64" s="11"/>
    </row>
    <row r="65" spans="1:24" ht="16.5" x14ac:dyDescent="0.25">
      <c r="A65" s="11">
        <v>8</v>
      </c>
      <c r="B65" s="29" t="s">
        <v>39</v>
      </c>
      <c r="C65" s="29" t="s">
        <v>40</v>
      </c>
      <c r="D65" s="29">
        <v>36</v>
      </c>
      <c r="E65" s="29" t="s">
        <v>82</v>
      </c>
      <c r="F65" s="2" t="s">
        <v>90</v>
      </c>
      <c r="G65" s="11" t="str">
        <f>VLOOKUP($F$58:$F$80,WS!$C$3:$Q$327,2,0)</f>
        <v>NORMAL</v>
      </c>
      <c r="H65" s="11">
        <f>VLOOKUP($F$58:$F$80,WS!$C$3:$Q$327,3,0)</f>
        <v>2453</v>
      </c>
      <c r="I65" s="11">
        <f>VLOOKUP($F$58:$F$80,WS!$C$3:$Q$327,4,0)</f>
        <v>735647.22</v>
      </c>
      <c r="J65" s="11">
        <f>VLOOKUP($F$58:$F$80,WS!$C$3:$Q$327,5,0)</f>
        <v>126634.78</v>
      </c>
      <c r="K65" s="11">
        <f>VLOOKUP($F$58:$F$80,WS!$C$3:$Q$327,6,0)</f>
        <v>862282</v>
      </c>
      <c r="L65" s="11">
        <f>VLOOKUP($F$58:$F$80,WS!$C$3:$Q$327,7,0)</f>
        <v>19602.61</v>
      </c>
      <c r="M65" s="11">
        <f>VLOOKUP($F$58:$F$80,WS!$C$3:$Q$327,8,0)</f>
        <v>9034.39</v>
      </c>
      <c r="N65" s="11">
        <f>VLOOKUP($F$58:$F$80,WS!$C$3:$Q$327,9,0)</f>
        <v>28637</v>
      </c>
      <c r="O65" s="11">
        <f t="shared" si="18"/>
        <v>755249.83</v>
      </c>
      <c r="P65" s="11">
        <f t="shared" si="19"/>
        <v>135669.16999999998</v>
      </c>
      <c r="Q65" s="11">
        <f t="shared" si="20"/>
        <v>890919</v>
      </c>
      <c r="R65" s="11">
        <f>VLOOKUP($F$58:$F$80,WS!$C$3:$Q$327,10,0)</f>
        <v>0</v>
      </c>
      <c r="S65" s="11">
        <f>VLOOKUP($F$58:$F$80,WS!$C$3:$Q$327,11,0)</f>
        <v>100000</v>
      </c>
      <c r="T65" s="11">
        <f>VLOOKUP($F$58:$F$80,WS!$C$3:$Q$327,12,0)</f>
        <v>100000</v>
      </c>
      <c r="U65" s="11">
        <f>VLOOKUP($F$58:$F$80,WS!$C$3:$Q$327,13,0)</f>
        <v>755249.83</v>
      </c>
      <c r="V65" s="11">
        <f>VLOOKUP($F$58:$F$80,WS!$C$3:$Q$327,14,0)</f>
        <v>35669.170000000006</v>
      </c>
      <c r="W65" s="11">
        <f>VLOOKUP($F$58:$F$80,WS!$C$3:$Q$327,15,0)</f>
        <v>790919</v>
      </c>
      <c r="X65" s="11"/>
    </row>
    <row r="66" spans="1:24" ht="16.5" x14ac:dyDescent="0.25">
      <c r="A66" s="11">
        <v>9</v>
      </c>
      <c r="B66" s="29" t="s">
        <v>39</v>
      </c>
      <c r="C66" s="29" t="s">
        <v>40</v>
      </c>
      <c r="D66" s="29">
        <v>36</v>
      </c>
      <c r="E66" s="29" t="s">
        <v>82</v>
      </c>
      <c r="F66" s="2" t="s">
        <v>87</v>
      </c>
      <c r="G66" s="11" t="str">
        <f>VLOOKUP($F$58:$F$80,WS!$C$3:$Q$327,2,0)</f>
        <v>IDLE/VACANT</v>
      </c>
      <c r="H66" s="11">
        <f>VLOOKUP($F$58:$F$80,WS!$C$3:$Q$327,3,0)</f>
        <v>0</v>
      </c>
      <c r="I66" s="11">
        <f>VLOOKUP($F$58:$F$80,WS!$C$3:$Q$327,4,0)</f>
        <v>5391.61</v>
      </c>
      <c r="J66" s="11">
        <f>VLOOKUP($F$58:$F$80,WS!$C$3:$Q$327,5,0)</f>
        <v>260.39</v>
      </c>
      <c r="K66" s="11">
        <f>VLOOKUP($F$58:$F$80,WS!$C$3:$Q$327,6,0)</f>
        <v>5652</v>
      </c>
      <c r="L66" s="11">
        <f>VLOOKUP($F$58:$F$80,WS!$C$3:$Q$327,7,0)</f>
        <v>875.37</v>
      </c>
      <c r="M66" s="11">
        <f>VLOOKUP($F$58:$F$80,WS!$C$3:$Q$327,8,0)</f>
        <v>51.63</v>
      </c>
      <c r="N66" s="11">
        <f>VLOOKUP($F$58:$F$80,WS!$C$3:$Q$327,9,0)</f>
        <v>927</v>
      </c>
      <c r="O66" s="11">
        <f t="shared" si="18"/>
        <v>6266.98</v>
      </c>
      <c r="P66" s="11">
        <f t="shared" si="19"/>
        <v>312.02</v>
      </c>
      <c r="Q66" s="11">
        <f t="shared" si="20"/>
        <v>6579</v>
      </c>
      <c r="R66" s="11">
        <f>VLOOKUP($F$58:$F$80,WS!$C$3:$Q$327,10,0)</f>
        <v>6266.98</v>
      </c>
      <c r="S66" s="11">
        <f>VLOOKUP($F$58:$F$80,WS!$C$3:$Q$327,11,0)</f>
        <v>312.02</v>
      </c>
      <c r="T66" s="11">
        <f>VLOOKUP($F$58:$F$80,WS!$C$3:$Q$327,12,0)</f>
        <v>6579</v>
      </c>
      <c r="U66" s="11">
        <f>VLOOKUP($F$58:$F$80,WS!$C$3:$Q$327,13,0)</f>
        <v>0</v>
      </c>
      <c r="V66" s="11">
        <f>VLOOKUP($F$58:$F$80,WS!$C$3:$Q$327,14,0)</f>
        <v>0</v>
      </c>
      <c r="W66" s="11">
        <f>VLOOKUP($F$58:$F$80,WS!$C$3:$Q$327,15,0)</f>
        <v>0</v>
      </c>
      <c r="X66" s="11"/>
    </row>
    <row r="67" spans="1:24" ht="16.5" x14ac:dyDescent="0.25">
      <c r="A67" s="11">
        <v>10</v>
      </c>
      <c r="B67" s="29" t="s">
        <v>39</v>
      </c>
      <c r="C67" s="29" t="s">
        <v>40</v>
      </c>
      <c r="D67" s="29">
        <v>36</v>
      </c>
      <c r="E67" s="29" t="s">
        <v>82</v>
      </c>
      <c r="F67" s="2" t="s">
        <v>88</v>
      </c>
      <c r="G67" s="11" t="str">
        <f>VLOOKUP($F$58:$F$80,WS!$C$3:$Q$327,2,0)</f>
        <v>NORMAL</v>
      </c>
      <c r="H67" s="11">
        <f>VLOOKUP($F$58:$F$80,WS!$C$3:$Q$327,3,0)</f>
        <v>5063</v>
      </c>
      <c r="I67" s="11">
        <f>VLOOKUP($F$58:$F$80,WS!$C$3:$Q$327,4,0)</f>
        <v>1341778.73</v>
      </c>
      <c r="J67" s="11">
        <f>VLOOKUP($F$58:$F$80,WS!$C$3:$Q$327,5,0)</f>
        <v>250209.27000000002</v>
      </c>
      <c r="K67" s="11">
        <f>VLOOKUP($F$58:$F$80,WS!$C$3:$Q$327,6,0)</f>
        <v>1591988</v>
      </c>
      <c r="L67" s="11">
        <f>VLOOKUP($F$58:$F$80,WS!$C$3:$Q$327,7,0)</f>
        <v>93467.21</v>
      </c>
      <c r="M67" s="11">
        <f>VLOOKUP($F$58:$F$80,WS!$C$3:$Q$327,8,0)</f>
        <v>16565.79</v>
      </c>
      <c r="N67" s="11">
        <f>VLOOKUP($F$58:$F$80,WS!$C$3:$Q$327,9,0)</f>
        <v>110033</v>
      </c>
      <c r="O67" s="11">
        <f t="shared" si="18"/>
        <v>1435245.94</v>
      </c>
      <c r="P67" s="11">
        <f t="shared" si="19"/>
        <v>266775.06</v>
      </c>
      <c r="Q67" s="11">
        <f t="shared" si="20"/>
        <v>1702021</v>
      </c>
      <c r="R67" s="11">
        <f>VLOOKUP($F$58:$F$80,WS!$C$3:$Q$327,10,0)</f>
        <v>0</v>
      </c>
      <c r="S67" s="11">
        <f>VLOOKUP($F$58:$F$80,WS!$C$3:$Q$327,11,0)</f>
        <v>160655</v>
      </c>
      <c r="T67" s="11">
        <f>VLOOKUP($F$58:$F$80,WS!$C$3:$Q$327,12,0)</f>
        <v>160655</v>
      </c>
      <c r="U67" s="11">
        <f>VLOOKUP($F$58:$F$80,WS!$C$3:$Q$327,13,0)</f>
        <v>1435245.94</v>
      </c>
      <c r="V67" s="11">
        <f>VLOOKUP($F$58:$F$80,WS!$C$3:$Q$327,14,0)</f>
        <v>106120.06</v>
      </c>
      <c r="W67" s="11">
        <f>VLOOKUP($F$58:$F$80,WS!$C$3:$Q$327,15,0)</f>
        <v>1541366</v>
      </c>
      <c r="X67" s="11"/>
    </row>
    <row r="68" spans="1:24" ht="16.5" x14ac:dyDescent="0.25">
      <c r="A68" s="11">
        <v>11</v>
      </c>
      <c r="B68" s="29" t="s">
        <v>39</v>
      </c>
      <c r="C68" s="29" t="s">
        <v>40</v>
      </c>
      <c r="D68" s="29">
        <v>36</v>
      </c>
      <c r="E68" s="29" t="s">
        <v>82</v>
      </c>
      <c r="F68" s="2" t="s">
        <v>86</v>
      </c>
      <c r="G68" s="11" t="str">
        <f>VLOOKUP($F$58:$F$80,WS!$C$3:$Q$327,2,0)</f>
        <v>NORMAL</v>
      </c>
      <c r="H68" s="11">
        <f>VLOOKUP($F$58:$F$80,WS!$C$3:$Q$327,3,0)</f>
        <v>414</v>
      </c>
      <c r="I68" s="11">
        <f>VLOOKUP($F$58:$F$80,WS!$C$3:$Q$327,4,0)</f>
        <v>61071.15</v>
      </c>
      <c r="J68" s="11">
        <f>VLOOKUP($F$58:$F$80,WS!$C$3:$Q$327,5,0)</f>
        <v>5750.8499999999995</v>
      </c>
      <c r="K68" s="11">
        <f>VLOOKUP($F$58:$F$80,WS!$C$3:$Q$327,6,0)</f>
        <v>66822</v>
      </c>
      <c r="L68" s="11">
        <f>VLOOKUP($F$58:$F$80,WS!$C$3:$Q$327,7,0)</f>
        <v>4673.1499999999996</v>
      </c>
      <c r="M68" s="11">
        <f>VLOOKUP($F$58:$F$80,WS!$C$3:$Q$327,8,0)</f>
        <v>794.84999999999991</v>
      </c>
      <c r="N68" s="11">
        <f>VLOOKUP($F$58:$F$80,WS!$C$3:$Q$327,9,0)</f>
        <v>5468</v>
      </c>
      <c r="O68" s="11">
        <f t="shared" si="18"/>
        <v>65744.3</v>
      </c>
      <c r="P68" s="11">
        <f t="shared" si="19"/>
        <v>6545.6999999999989</v>
      </c>
      <c r="Q68" s="11">
        <f t="shared" si="20"/>
        <v>72290</v>
      </c>
      <c r="R68" s="11">
        <f>VLOOKUP($F$58:$F$80,WS!$C$3:$Q$327,10,0)</f>
        <v>65744.3</v>
      </c>
      <c r="S68" s="11">
        <f>VLOOKUP($F$58:$F$80,WS!$C$3:$Q$327,11,0)</f>
        <v>6545.7</v>
      </c>
      <c r="T68" s="11">
        <f>VLOOKUP($F$58:$F$80,WS!$C$3:$Q$327,12,0)</f>
        <v>72290</v>
      </c>
      <c r="U68" s="11">
        <f>VLOOKUP($F$58:$F$80,WS!$C$3:$Q$327,13,0)</f>
        <v>0</v>
      </c>
      <c r="V68" s="11">
        <f>VLOOKUP($F$58:$F$80,WS!$C$3:$Q$327,14,0)</f>
        <v>0</v>
      </c>
      <c r="W68" s="11">
        <f>VLOOKUP($F$58:$F$80,WS!$C$3:$Q$327,15,0)</f>
        <v>0</v>
      </c>
      <c r="X68" s="11"/>
    </row>
    <row r="69" spans="1:24" ht="16.5" x14ac:dyDescent="0.25">
      <c r="A69" s="11">
        <v>12</v>
      </c>
      <c r="B69" s="29" t="s">
        <v>39</v>
      </c>
      <c r="C69" s="29" t="s">
        <v>40</v>
      </c>
      <c r="D69" s="29">
        <v>36</v>
      </c>
      <c r="E69" s="29" t="s">
        <v>82</v>
      </c>
      <c r="F69" s="2" t="s">
        <v>83</v>
      </c>
      <c r="G69" s="11" t="str">
        <f>VLOOKUP($F$58:$F$80,WS!$C$3:$Q$327,2,0)</f>
        <v>IDLE/VACANT</v>
      </c>
      <c r="H69" s="11">
        <f>VLOOKUP($F$58:$F$80,WS!$C$3:$Q$327,3,0)</f>
        <v>0</v>
      </c>
      <c r="I69" s="11">
        <f>VLOOKUP($F$58:$F$80,WS!$C$3:$Q$327,4,0)</f>
        <v>604549.67000000004</v>
      </c>
      <c r="J69" s="11">
        <f>VLOOKUP($F$58:$F$80,WS!$C$3:$Q$327,5,0)</f>
        <v>73247.33</v>
      </c>
      <c r="K69" s="11">
        <f>VLOOKUP($F$58:$F$80,WS!$C$3:$Q$327,6,0)</f>
        <v>677797</v>
      </c>
      <c r="L69" s="11">
        <f>VLOOKUP($F$58:$F$80,WS!$C$3:$Q$327,7,0)</f>
        <v>700.1</v>
      </c>
      <c r="M69" s="11">
        <f>VLOOKUP($F$58:$F$80,WS!$C$3:$Q$327,8,0)</f>
        <v>5907.9</v>
      </c>
      <c r="N69" s="11">
        <f>VLOOKUP($F$58:$F$80,WS!$C$3:$Q$327,9,0)</f>
        <v>6608</v>
      </c>
      <c r="O69" s="11">
        <f t="shared" si="18"/>
        <v>605249.77</v>
      </c>
      <c r="P69" s="11">
        <f t="shared" si="19"/>
        <v>79155.23</v>
      </c>
      <c r="Q69" s="11">
        <f t="shared" si="20"/>
        <v>684405</v>
      </c>
      <c r="R69" s="11">
        <f>VLOOKUP($F$58:$F$80,WS!$C$3:$Q$327,10,0)</f>
        <v>0</v>
      </c>
      <c r="S69" s="11">
        <f>VLOOKUP($F$58:$F$80,WS!$C$3:$Q$327,11,0)</f>
        <v>61389</v>
      </c>
      <c r="T69" s="11">
        <f>VLOOKUP($F$58:$F$80,WS!$C$3:$Q$327,12,0)</f>
        <v>61389</v>
      </c>
      <c r="U69" s="11">
        <f>VLOOKUP($F$58:$F$80,WS!$C$3:$Q$327,13,0)</f>
        <v>605249.77</v>
      </c>
      <c r="V69" s="11">
        <f>VLOOKUP($F$58:$F$80,WS!$C$3:$Q$327,14,0)</f>
        <v>17766.23</v>
      </c>
      <c r="W69" s="11">
        <f>VLOOKUP($F$58:$F$80,WS!$C$3:$Q$327,15,0)</f>
        <v>623016</v>
      </c>
      <c r="X69" s="11"/>
    </row>
    <row r="70" spans="1:24" ht="16.5" x14ac:dyDescent="0.25">
      <c r="A70" s="11">
        <v>13</v>
      </c>
      <c r="B70" s="29"/>
      <c r="C70" s="29"/>
      <c r="D70" s="29"/>
      <c r="E70" s="29" t="s">
        <v>82</v>
      </c>
      <c r="F70" s="2" t="s">
        <v>92</v>
      </c>
      <c r="G70" s="11" t="str">
        <f>VLOOKUP($F$58:$F$80,WS!$C$3:$Q$327,2,0)</f>
        <v>IDLE/VACANT</v>
      </c>
      <c r="H70" s="11">
        <f>VLOOKUP($F$58:$F$80,WS!$C$3:$Q$327,3,0)</f>
        <v>0</v>
      </c>
      <c r="I70" s="11">
        <f>VLOOKUP($F$58:$F$80,WS!$C$3:$Q$327,4,0)</f>
        <v>11984.73</v>
      </c>
      <c r="J70" s="11">
        <f>VLOOKUP($F$58:$F$80,WS!$C$3:$Q$327,5,0)</f>
        <v>557.27</v>
      </c>
      <c r="K70" s="11">
        <f>VLOOKUP($F$58:$F$80,WS!$C$3:$Q$327,6,0)</f>
        <v>12542</v>
      </c>
      <c r="L70" s="11">
        <f>VLOOKUP($F$58:$F$80,WS!$C$3:$Q$327,7,0)</f>
        <v>1925.14</v>
      </c>
      <c r="M70" s="11">
        <f>VLOOKUP($F$58:$F$80,WS!$C$3:$Q$327,8,0)</f>
        <v>114.86</v>
      </c>
      <c r="N70" s="11">
        <f>VLOOKUP($F$58:$F$80,WS!$C$3:$Q$327,9,0)</f>
        <v>2040</v>
      </c>
      <c r="O70" s="11">
        <f t="shared" si="18"/>
        <v>13909.869999999999</v>
      </c>
      <c r="P70" s="11">
        <f t="shared" si="19"/>
        <v>672.13</v>
      </c>
      <c r="Q70" s="11">
        <f t="shared" si="20"/>
        <v>14582</v>
      </c>
      <c r="R70" s="11">
        <f>VLOOKUP($F$58:$F$80,WS!$C$3:$Q$327,10,0)</f>
        <v>0</v>
      </c>
      <c r="S70" s="11">
        <f>VLOOKUP($F$58:$F$80,WS!$C$3:$Q$327,11,0)</f>
        <v>0</v>
      </c>
      <c r="T70" s="11">
        <f>VLOOKUP($F$58:$F$80,WS!$C$3:$Q$327,12,0)</f>
        <v>0</v>
      </c>
      <c r="U70" s="11">
        <f>VLOOKUP($F$58:$F$80,WS!$C$3:$Q$327,13,0)</f>
        <v>13909.87</v>
      </c>
      <c r="V70" s="11">
        <f>VLOOKUP($F$58:$F$80,WS!$C$3:$Q$327,14,0)</f>
        <v>672.13</v>
      </c>
      <c r="W70" s="11">
        <f>VLOOKUP($F$58:$F$80,WS!$C$3:$Q$327,15,0)</f>
        <v>14582</v>
      </c>
      <c r="X70" s="11"/>
    </row>
    <row r="71" spans="1:24" ht="16.5" x14ac:dyDescent="0.25">
      <c r="A71" s="11">
        <v>14</v>
      </c>
      <c r="B71" s="29"/>
      <c r="C71" s="29"/>
      <c r="D71" s="29"/>
      <c r="E71" s="29" t="s">
        <v>82</v>
      </c>
      <c r="F71" s="2" t="s">
        <v>85</v>
      </c>
      <c r="G71" s="11" t="str">
        <f>VLOOKUP($F$58:$F$80,WS!$C$3:$Q$327,2,0)</f>
        <v>NORMAL</v>
      </c>
      <c r="H71" s="11">
        <f>VLOOKUP($F$58:$F$80,WS!$C$3:$Q$327,3,0)</f>
        <v>46</v>
      </c>
      <c r="I71" s="11">
        <f>VLOOKUP($F$58:$F$80,WS!$C$3:$Q$327,4,0)</f>
        <v>11222.45</v>
      </c>
      <c r="J71" s="11">
        <f>VLOOKUP($F$58:$F$80,WS!$C$3:$Q$327,5,0)</f>
        <v>102.55</v>
      </c>
      <c r="K71" s="11">
        <f>VLOOKUP($F$58:$F$80,WS!$C$3:$Q$327,6,0)</f>
        <v>11325</v>
      </c>
      <c r="L71" s="11">
        <f>VLOOKUP($F$58:$F$80,WS!$C$3:$Q$327,7,0)</f>
        <v>2502.5</v>
      </c>
      <c r="M71" s="11">
        <f>VLOOKUP($F$58:$F$80,WS!$C$3:$Q$327,8,0)</f>
        <v>127.5</v>
      </c>
      <c r="N71" s="11">
        <f>VLOOKUP($F$58:$F$80,WS!$C$3:$Q$327,9,0)</f>
        <v>2630</v>
      </c>
      <c r="O71" s="11">
        <f t="shared" si="18"/>
        <v>13724.95</v>
      </c>
      <c r="P71" s="11">
        <f t="shared" si="19"/>
        <v>230.05</v>
      </c>
      <c r="Q71" s="11">
        <f t="shared" si="20"/>
        <v>13955</v>
      </c>
      <c r="R71" s="11">
        <f>VLOOKUP($F$58:$F$80,WS!$C$3:$Q$327,10,0)</f>
        <v>0</v>
      </c>
      <c r="S71" s="11">
        <f>VLOOKUP($F$58:$F$80,WS!$C$3:$Q$327,11,0)</f>
        <v>0</v>
      </c>
      <c r="T71" s="11">
        <f>VLOOKUP($F$58:$F$80,WS!$C$3:$Q$327,12,0)</f>
        <v>0</v>
      </c>
      <c r="U71" s="11">
        <f>VLOOKUP($F$58:$F$80,WS!$C$3:$Q$327,13,0)</f>
        <v>13724.95</v>
      </c>
      <c r="V71" s="11">
        <f>VLOOKUP($F$58:$F$80,WS!$C$3:$Q$327,14,0)</f>
        <v>230.05</v>
      </c>
      <c r="W71" s="11">
        <f>VLOOKUP($F$58:$F$80,WS!$C$3:$Q$327,15,0)</f>
        <v>13955</v>
      </c>
      <c r="X71" s="11"/>
    </row>
    <row r="72" spans="1:24" ht="16.5" x14ac:dyDescent="0.25">
      <c r="A72" s="11">
        <v>15</v>
      </c>
      <c r="B72" s="29"/>
      <c r="C72" s="29"/>
      <c r="D72" s="29"/>
      <c r="E72" s="29" t="s">
        <v>82</v>
      </c>
      <c r="F72" s="3" t="s">
        <v>91</v>
      </c>
      <c r="G72" s="11" t="str">
        <f>VLOOKUP($F$58:$F$80,WS!$C$3:$Q$327,2,0)</f>
        <v>NORMAL</v>
      </c>
      <c r="H72" s="11">
        <f>VLOOKUP($F$58:$F$80,WS!$C$3:$Q$327,3,0)</f>
        <v>1435</v>
      </c>
      <c r="I72" s="11">
        <f>VLOOKUP($F$58:$F$80,WS!$C$3:$Q$327,4,0)</f>
        <v>215426.1</v>
      </c>
      <c r="J72" s="11">
        <f>VLOOKUP($F$58:$F$80,WS!$C$3:$Q$327,5,0)</f>
        <v>35938.9</v>
      </c>
      <c r="K72" s="11">
        <f>VLOOKUP($F$58:$F$80,WS!$C$3:$Q$327,6,0)</f>
        <v>251365</v>
      </c>
      <c r="L72" s="11">
        <f>VLOOKUP($F$58:$F$80,WS!$C$3:$Q$327,7,0)</f>
        <v>11886.13</v>
      </c>
      <c r="M72" s="11">
        <f>VLOOKUP($F$58:$F$80,WS!$C$3:$Q$327,8,0)</f>
        <v>3029.87</v>
      </c>
      <c r="N72" s="11">
        <f>VLOOKUP($F$58:$F$80,WS!$C$3:$Q$327,9,0)</f>
        <v>14916</v>
      </c>
      <c r="O72" s="11">
        <f t="shared" si="18"/>
        <v>227312.23</v>
      </c>
      <c r="P72" s="11">
        <f t="shared" si="19"/>
        <v>38968.770000000004</v>
      </c>
      <c r="Q72" s="11">
        <f t="shared" si="20"/>
        <v>266281</v>
      </c>
      <c r="R72" s="11">
        <f>VLOOKUP($F$58:$F$80,WS!$C$3:$Q$327,10,0)</f>
        <v>14061.1</v>
      </c>
      <c r="S72" s="11">
        <f>VLOOKUP($F$58:$F$80,WS!$C$3:$Q$327,11,0)</f>
        <v>35938.9</v>
      </c>
      <c r="T72" s="11">
        <f>VLOOKUP($F$58:$F$80,WS!$C$3:$Q$327,12,0)</f>
        <v>50000</v>
      </c>
      <c r="U72" s="11">
        <f>VLOOKUP($F$58:$F$80,WS!$C$3:$Q$327,13,0)</f>
        <v>213251.13</v>
      </c>
      <c r="V72" s="11">
        <f>VLOOKUP($F$58:$F$80,WS!$C$3:$Q$327,14,0)</f>
        <v>3029.87</v>
      </c>
      <c r="W72" s="11">
        <f>VLOOKUP($F$58:$F$80,WS!$C$3:$Q$327,15,0)</f>
        <v>216281</v>
      </c>
      <c r="X72" s="11"/>
    </row>
    <row r="73" spans="1:24" ht="16.5" x14ac:dyDescent="0.25">
      <c r="A73" s="11">
        <v>16</v>
      </c>
      <c r="B73" s="29"/>
      <c r="C73" s="29"/>
      <c r="D73" s="29"/>
      <c r="E73" s="29" t="s">
        <v>82</v>
      </c>
      <c r="F73" s="2" t="s">
        <v>94</v>
      </c>
      <c r="G73" s="11" t="str">
        <f>VLOOKUP($F$58:$F$80,WS!$C$3:$Q$327,2,0)</f>
        <v>IDLE/VACANT</v>
      </c>
      <c r="H73" s="11">
        <f>VLOOKUP($F$58:$F$80,WS!$C$3:$Q$327,3,0)</f>
        <v>0</v>
      </c>
      <c r="I73" s="11">
        <f>VLOOKUP($F$58:$F$80,WS!$C$3:$Q$327,4,0)</f>
        <v>74394.100000000006</v>
      </c>
      <c r="J73" s="11">
        <f>VLOOKUP($F$58:$F$80,WS!$C$3:$Q$327,5,0)</f>
        <v>1106.9000000000001</v>
      </c>
      <c r="K73" s="11">
        <f>VLOOKUP($F$58:$F$80,WS!$C$3:$Q$327,6,0)</f>
        <v>75501</v>
      </c>
      <c r="L73" s="11">
        <f>VLOOKUP($F$58:$F$80,WS!$C$3:$Q$327,7,0)</f>
        <v>1093.3</v>
      </c>
      <c r="M73" s="11">
        <f>VLOOKUP($F$58:$F$80,WS!$C$3:$Q$327,8,0)</f>
        <v>763.7</v>
      </c>
      <c r="N73" s="11">
        <f>VLOOKUP($F$58:$F$80,WS!$C$3:$Q$327,9,0)</f>
        <v>1857</v>
      </c>
      <c r="O73" s="11">
        <f t="shared" si="18"/>
        <v>75487.400000000009</v>
      </c>
      <c r="P73" s="11">
        <f t="shared" si="19"/>
        <v>1870.6000000000001</v>
      </c>
      <c r="Q73" s="11">
        <f t="shared" si="20"/>
        <v>77358</v>
      </c>
      <c r="R73" s="11">
        <f>VLOOKUP($F$58:$F$80,WS!$C$3:$Q$327,10,0)</f>
        <v>0</v>
      </c>
      <c r="S73" s="11">
        <f>VLOOKUP($F$58:$F$80,WS!$C$3:$Q$327,11,0)</f>
        <v>0</v>
      </c>
      <c r="T73" s="11">
        <f>VLOOKUP($F$58:$F$80,WS!$C$3:$Q$327,12,0)</f>
        <v>0</v>
      </c>
      <c r="U73" s="11">
        <f>VLOOKUP($F$58:$F$80,WS!$C$3:$Q$327,13,0)</f>
        <v>75487.399999999994</v>
      </c>
      <c r="V73" s="11">
        <f>VLOOKUP($F$58:$F$80,WS!$C$3:$Q$327,14,0)</f>
        <v>1870.6000000000001</v>
      </c>
      <c r="W73" s="11">
        <f>VLOOKUP($F$58:$F$80,WS!$C$3:$Q$327,15,0)</f>
        <v>77358</v>
      </c>
      <c r="X73" s="11"/>
    </row>
    <row r="74" spans="1:24" ht="16.5" x14ac:dyDescent="0.25">
      <c r="A74" s="11">
        <v>17</v>
      </c>
      <c r="B74" s="29"/>
      <c r="C74" s="29"/>
      <c r="D74" s="29"/>
      <c r="E74" s="29" t="s">
        <v>82</v>
      </c>
      <c r="F74" s="2" t="s">
        <v>89</v>
      </c>
      <c r="G74" s="11" t="str">
        <f>VLOOKUP($F$58:$F$80,WS!$C$3:$Q$327,2,0)</f>
        <v>NORMAL</v>
      </c>
      <c r="H74" s="11">
        <f>VLOOKUP($F$58:$F$80,WS!$C$3:$Q$327,3,0)</f>
        <v>1360</v>
      </c>
      <c r="I74" s="11">
        <f>VLOOKUP($F$58:$F$80,WS!$C$3:$Q$327,4,0)</f>
        <v>438690.84</v>
      </c>
      <c r="J74" s="11">
        <f>VLOOKUP($F$58:$F$80,WS!$C$3:$Q$327,5,0)</f>
        <v>76369.16</v>
      </c>
      <c r="K74" s="11">
        <f>VLOOKUP($F$58:$F$80,WS!$C$3:$Q$327,6,0)</f>
        <v>515060</v>
      </c>
      <c r="L74" s="11">
        <f>VLOOKUP($F$58:$F$80,WS!$C$3:$Q$327,7,0)</f>
        <v>11459.92</v>
      </c>
      <c r="M74" s="11">
        <f>VLOOKUP($F$58:$F$80,WS!$C$3:$Q$327,8,0)</f>
        <v>5262.08</v>
      </c>
      <c r="N74" s="11">
        <f>VLOOKUP($F$58:$F$80,WS!$C$3:$Q$327,9,0)</f>
        <v>16722</v>
      </c>
      <c r="O74" s="11">
        <f t="shared" si="18"/>
        <v>450150.76</v>
      </c>
      <c r="P74" s="11">
        <f t="shared" si="19"/>
        <v>81631.240000000005</v>
      </c>
      <c r="Q74" s="11">
        <f t="shared" si="20"/>
        <v>531782</v>
      </c>
      <c r="R74" s="11">
        <f>VLOOKUP($F$58:$F$80,WS!$C$3:$Q$327,10,0)</f>
        <v>0</v>
      </c>
      <c r="S74" s="11">
        <f>VLOOKUP($F$58:$F$80,WS!$C$3:$Q$327,11,0)</f>
        <v>50000</v>
      </c>
      <c r="T74" s="11">
        <f>VLOOKUP($F$58:$F$80,WS!$C$3:$Q$327,12,0)</f>
        <v>50000</v>
      </c>
      <c r="U74" s="11">
        <f>VLOOKUP($F$58:$F$80,WS!$C$3:$Q$327,13,0)</f>
        <v>450150.76</v>
      </c>
      <c r="V74" s="11">
        <f>VLOOKUP($F$58:$F$80,WS!$C$3:$Q$327,14,0)</f>
        <v>31631.24</v>
      </c>
      <c r="W74" s="11">
        <f>VLOOKUP($F$58:$F$80,WS!$C$3:$Q$327,15,0)</f>
        <v>481782</v>
      </c>
      <c r="X74" s="11"/>
    </row>
    <row r="75" spans="1:24" ht="16.5" x14ac:dyDescent="0.25">
      <c r="A75" s="11">
        <v>18</v>
      </c>
      <c r="B75" s="29" t="s">
        <v>39</v>
      </c>
      <c r="C75" s="29" t="s">
        <v>40</v>
      </c>
      <c r="D75" s="29">
        <v>36</v>
      </c>
      <c r="E75" s="29" t="s">
        <v>82</v>
      </c>
      <c r="F75" s="2" t="s">
        <v>93</v>
      </c>
      <c r="G75" s="11" t="str">
        <f>VLOOKUP($F$58:$F$80,WS!$C$3:$Q$327,2,0)</f>
        <v>IDLE/VACANT</v>
      </c>
      <c r="H75" s="11">
        <f>VLOOKUP($F$58:$F$80,WS!$C$3:$Q$327,3,0)</f>
        <v>0</v>
      </c>
      <c r="I75" s="11">
        <f>VLOOKUP($F$58:$F$80,WS!$C$3:$Q$327,4,0)</f>
        <v>203851.28</v>
      </c>
      <c r="J75" s="11">
        <f>VLOOKUP($F$58:$F$80,WS!$C$3:$Q$327,5,0)</f>
        <v>50053.72</v>
      </c>
      <c r="K75" s="11">
        <f>VLOOKUP($F$58:$F$80,WS!$C$3:$Q$327,6,0)</f>
        <v>253905</v>
      </c>
      <c r="L75" s="11">
        <f>VLOOKUP($F$58:$F$80,WS!$C$3:$Q$327,7,0)</f>
        <v>1312.66</v>
      </c>
      <c r="M75" s="11">
        <f>VLOOKUP($F$58:$F$80,WS!$C$3:$Q$327,8,0)</f>
        <v>2100.34</v>
      </c>
      <c r="N75" s="11">
        <f>VLOOKUP($F$58:$F$80,WS!$C$3:$Q$327,9,0)</f>
        <v>3413</v>
      </c>
      <c r="O75" s="11">
        <f t="shared" si="18"/>
        <v>205163.94</v>
      </c>
      <c r="P75" s="11">
        <f t="shared" si="19"/>
        <v>52154.06</v>
      </c>
      <c r="Q75" s="11">
        <f t="shared" si="20"/>
        <v>257318</v>
      </c>
      <c r="R75" s="11">
        <f>VLOOKUP($F$58:$F$80,WS!$C$3:$Q$327,10,0)</f>
        <v>0</v>
      </c>
      <c r="S75" s="11">
        <f>VLOOKUP($F$58:$F$80,WS!$C$3:$Q$327,11,0)</f>
        <v>0</v>
      </c>
      <c r="T75" s="11">
        <f>VLOOKUP($F$58:$F$80,WS!$C$3:$Q$327,12,0)</f>
        <v>0</v>
      </c>
      <c r="U75" s="11">
        <f>VLOOKUP($F$58:$F$80,WS!$C$3:$Q$327,13,0)</f>
        <v>205163.94</v>
      </c>
      <c r="V75" s="11">
        <f>VLOOKUP($F$58:$F$80,WS!$C$3:$Q$327,14,0)</f>
        <v>52154.06</v>
      </c>
      <c r="W75" s="11">
        <f>VLOOKUP($F$58:$F$80,WS!$C$3:$Q$327,15,0)</f>
        <v>257318</v>
      </c>
      <c r="X75" s="11"/>
    </row>
    <row r="76" spans="1:24" ht="16.5" x14ac:dyDescent="0.25">
      <c r="A76" s="11">
        <v>19</v>
      </c>
      <c r="B76" s="29" t="s">
        <v>39</v>
      </c>
      <c r="C76" s="29" t="s">
        <v>40</v>
      </c>
      <c r="D76" s="29">
        <v>36</v>
      </c>
      <c r="E76" s="29" t="s">
        <v>82</v>
      </c>
      <c r="F76" s="2" t="s">
        <v>95</v>
      </c>
      <c r="G76" s="11" t="str">
        <f>VLOOKUP($F$58:$F$80,WS!$C$3:$Q$327,2,0)</f>
        <v>NORMAL</v>
      </c>
      <c r="H76" s="11">
        <f>VLOOKUP($F$58:$F$80,WS!$C$3:$Q$327,3,0)</f>
        <v>4675</v>
      </c>
      <c r="I76" s="11">
        <f>VLOOKUP($F$58:$F$80,WS!$C$3:$Q$327,4,0)</f>
        <v>1369148.35</v>
      </c>
      <c r="J76" s="11">
        <f>VLOOKUP($F$58:$F$80,WS!$C$3:$Q$327,5,0)</f>
        <v>256050.65</v>
      </c>
      <c r="K76" s="11">
        <f>VLOOKUP($F$58:$F$80,WS!$C$3:$Q$327,6,0)</f>
        <v>1625199</v>
      </c>
      <c r="L76" s="11">
        <f>VLOOKUP($F$58:$F$80,WS!$C$3:$Q$327,7,0)</f>
        <v>35304.769999999997</v>
      </c>
      <c r="M76" s="11">
        <f>VLOOKUP($F$58:$F$80,WS!$C$3:$Q$327,8,0)</f>
        <v>16613.23</v>
      </c>
      <c r="N76" s="11">
        <f>VLOOKUP($F$58:$F$80,WS!$C$3:$Q$327,9,0)</f>
        <v>51918</v>
      </c>
      <c r="O76" s="11">
        <f t="shared" si="18"/>
        <v>1404453.12</v>
      </c>
      <c r="P76" s="11">
        <f t="shared" si="19"/>
        <v>272663.88</v>
      </c>
      <c r="Q76" s="11">
        <f t="shared" si="20"/>
        <v>1677117</v>
      </c>
      <c r="R76" s="11">
        <f>VLOOKUP($F$58:$F$80,WS!$C$3:$Q$327,10,0)</f>
        <v>0</v>
      </c>
      <c r="S76" s="11">
        <f>VLOOKUP($F$58:$F$80,WS!$C$3:$Q$327,11,0)</f>
        <v>0</v>
      </c>
      <c r="T76" s="11">
        <f>VLOOKUP($F$58:$F$80,WS!$C$3:$Q$327,12,0)</f>
        <v>0</v>
      </c>
      <c r="U76" s="11">
        <f>VLOOKUP($F$58:$F$80,WS!$C$3:$Q$327,13,0)</f>
        <v>1404453.12</v>
      </c>
      <c r="V76" s="11">
        <f>VLOOKUP($F$58:$F$80,WS!$C$3:$Q$327,14,0)</f>
        <v>272663.88</v>
      </c>
      <c r="W76" s="11">
        <f>VLOOKUP($F$58:$F$80,WS!$C$3:$Q$327,15,0)</f>
        <v>1677117</v>
      </c>
      <c r="X76" s="11"/>
    </row>
    <row r="77" spans="1:24" ht="16.5" x14ac:dyDescent="0.25">
      <c r="A77" s="11">
        <v>20</v>
      </c>
      <c r="B77" s="29" t="s">
        <v>39</v>
      </c>
      <c r="C77" s="29" t="s">
        <v>40</v>
      </c>
      <c r="D77" s="29">
        <v>36</v>
      </c>
      <c r="E77" s="29" t="s">
        <v>82</v>
      </c>
      <c r="F77" s="2" t="s">
        <v>96</v>
      </c>
      <c r="G77" s="11" t="str">
        <f>VLOOKUP($F$58:$F$80,WS!$C$3:$Q$327,2,0)</f>
        <v>NORMAL</v>
      </c>
      <c r="H77" s="11">
        <f>VLOOKUP($F$58:$F$80,WS!$C$3:$Q$327,3,0)</f>
        <v>1453</v>
      </c>
      <c r="I77" s="11">
        <f>VLOOKUP($F$58:$F$80,WS!$C$3:$Q$327,4,0)</f>
        <v>445997.62</v>
      </c>
      <c r="J77" s="11">
        <f>VLOOKUP($F$58:$F$80,WS!$C$3:$Q$327,5,0)</f>
        <v>62494.380000000005</v>
      </c>
      <c r="K77" s="11">
        <f>VLOOKUP($F$58:$F$80,WS!$C$3:$Q$327,6,0)</f>
        <v>508492</v>
      </c>
      <c r="L77" s="11">
        <f>VLOOKUP($F$58:$F$80,WS!$C$3:$Q$327,7,0)</f>
        <v>12753.44</v>
      </c>
      <c r="M77" s="11">
        <f>VLOOKUP($F$58:$F$80,WS!$C$3:$Q$327,8,0)</f>
        <v>5288.5599999999995</v>
      </c>
      <c r="N77" s="11">
        <f>VLOOKUP($F$58:$F$80,WS!$C$3:$Q$327,9,0)</f>
        <v>18042</v>
      </c>
      <c r="O77" s="11">
        <f t="shared" si="18"/>
        <v>458751.06</v>
      </c>
      <c r="P77" s="11">
        <f t="shared" si="19"/>
        <v>67782.94</v>
      </c>
      <c r="Q77" s="11">
        <f t="shared" si="20"/>
        <v>526534</v>
      </c>
      <c r="R77" s="11">
        <f>VLOOKUP($F$58:$F$80,WS!$C$3:$Q$327,10,0)</f>
        <v>0</v>
      </c>
      <c r="S77" s="11">
        <f>VLOOKUP($F$58:$F$80,WS!$C$3:$Q$327,11,0)</f>
        <v>0</v>
      </c>
      <c r="T77" s="11">
        <f>VLOOKUP($F$58:$F$80,WS!$C$3:$Q$327,12,0)</f>
        <v>0</v>
      </c>
      <c r="U77" s="11">
        <f>VLOOKUP($F$58:$F$80,WS!$C$3:$Q$327,13,0)</f>
        <v>458751.06</v>
      </c>
      <c r="V77" s="11">
        <f>VLOOKUP($F$58:$F$80,WS!$C$3:$Q$327,14,0)</f>
        <v>67782.94</v>
      </c>
      <c r="W77" s="11">
        <f>VLOOKUP($F$58:$F$80,WS!$C$3:$Q$327,15,0)</f>
        <v>526534</v>
      </c>
      <c r="X77" s="11"/>
    </row>
    <row r="78" spans="1:24" ht="16.5" x14ac:dyDescent="0.25">
      <c r="A78" s="11">
        <v>21</v>
      </c>
      <c r="B78" s="115"/>
      <c r="C78" s="115"/>
      <c r="D78" s="115"/>
      <c r="E78" s="118" t="s">
        <v>82</v>
      </c>
      <c r="F78" s="2" t="s">
        <v>97</v>
      </c>
      <c r="G78" s="11" t="str">
        <f>VLOOKUP($F$58:$F$80,WS!$C$3:$Q$327,2,0)</f>
        <v>NORMAL</v>
      </c>
      <c r="H78" s="11">
        <f>VLOOKUP($F$58:$F$80,WS!$C$3:$Q$327,3,0)</f>
        <v>6008</v>
      </c>
      <c r="I78" s="11">
        <f>VLOOKUP($F$58:$F$80,WS!$C$3:$Q$327,4,0)</f>
        <v>641945.36</v>
      </c>
      <c r="J78" s="11">
        <f>VLOOKUP($F$58:$F$80,WS!$C$3:$Q$327,5,0)</f>
        <v>127488.64</v>
      </c>
      <c r="K78" s="11">
        <f>VLOOKUP($F$58:$F$80,WS!$C$3:$Q$327,6,0)</f>
        <v>769434</v>
      </c>
      <c r="L78" s="11">
        <f>VLOOKUP($F$58:$F$80,WS!$C$3:$Q$327,7,0)</f>
        <v>48067.25</v>
      </c>
      <c r="M78" s="11">
        <f>VLOOKUP($F$58:$F$80,WS!$C$3:$Q$327,8,0)</f>
        <v>9378.75</v>
      </c>
      <c r="N78" s="11">
        <f>VLOOKUP($F$58:$F$80,WS!$C$3:$Q$327,9,0)</f>
        <v>57446</v>
      </c>
      <c r="O78" s="11">
        <f t="shared" si="18"/>
        <v>690012.61</v>
      </c>
      <c r="P78" s="11">
        <f t="shared" si="19"/>
        <v>136867.39000000001</v>
      </c>
      <c r="Q78" s="11">
        <f t="shared" si="20"/>
        <v>826880</v>
      </c>
      <c r="R78" s="11">
        <f>VLOOKUP($F$58:$F$80,WS!$C$3:$Q$327,10,0)</f>
        <v>0</v>
      </c>
      <c r="S78" s="11">
        <f>VLOOKUP($F$58:$F$80,WS!$C$3:$Q$327,11,0)</f>
        <v>0</v>
      </c>
      <c r="T78" s="11">
        <f>VLOOKUP($F$58:$F$80,WS!$C$3:$Q$327,12,0)</f>
        <v>0</v>
      </c>
      <c r="U78" s="11">
        <f>VLOOKUP($F$58:$F$80,WS!$C$3:$Q$327,13,0)</f>
        <v>690012.61</v>
      </c>
      <c r="V78" s="11">
        <f>VLOOKUP($F$58:$F$80,WS!$C$3:$Q$327,14,0)</f>
        <v>136867.38999999998</v>
      </c>
      <c r="W78" s="11">
        <f>VLOOKUP($F$58:$F$80,WS!$C$3:$Q$327,15,0)</f>
        <v>826880</v>
      </c>
      <c r="X78" s="11"/>
    </row>
    <row r="79" spans="1:24" ht="16.5" x14ac:dyDescent="0.25">
      <c r="A79" s="11">
        <v>22</v>
      </c>
      <c r="B79" s="115"/>
      <c r="C79" s="115"/>
      <c r="D79" s="115"/>
      <c r="E79" s="120" t="s">
        <v>82</v>
      </c>
      <c r="F79" s="2" t="s">
        <v>98</v>
      </c>
      <c r="G79" s="11" t="str">
        <f>VLOOKUP($F$58:$F$80,WS!$C$3:$Q$327,2,0)</f>
        <v>IDLE/VACANT</v>
      </c>
      <c r="H79" s="11">
        <f>VLOOKUP($F$58:$F$80,WS!$C$3:$Q$327,3,0)</f>
        <v>0</v>
      </c>
      <c r="I79" s="11">
        <f>VLOOKUP($F$58:$F$80,WS!$C$3:$Q$327,4,0)</f>
        <v>73514.39</v>
      </c>
      <c r="J79" s="11">
        <f>VLOOKUP($F$58:$F$80,WS!$C$3:$Q$327,5,0)</f>
        <v>24984.61</v>
      </c>
      <c r="K79" s="11">
        <f>VLOOKUP($F$58:$F$80,WS!$C$3:$Q$327,6,0)</f>
        <v>98499</v>
      </c>
      <c r="L79" s="11">
        <f>VLOOKUP($F$58:$F$80,WS!$C$3:$Q$327,7,0)</f>
        <v>1312.47</v>
      </c>
      <c r="M79" s="11">
        <f>VLOOKUP($F$58:$F$80,WS!$C$3:$Q$327,8,0)</f>
        <v>753.53</v>
      </c>
      <c r="N79" s="11">
        <f>VLOOKUP($F$58:$F$80,WS!$C$3:$Q$327,9,0)</f>
        <v>2066</v>
      </c>
      <c r="O79" s="11">
        <f t="shared" si="18"/>
        <v>74826.86</v>
      </c>
      <c r="P79" s="11">
        <f t="shared" si="19"/>
        <v>25738.14</v>
      </c>
      <c r="Q79" s="11">
        <f t="shared" si="20"/>
        <v>100565</v>
      </c>
      <c r="R79" s="11">
        <f>VLOOKUP($F$58:$F$80,WS!$C$3:$Q$327,10,0)</f>
        <v>25015.39</v>
      </c>
      <c r="S79" s="11">
        <f>VLOOKUP($F$58:$F$80,WS!$C$3:$Q$327,11,0)</f>
        <v>24984.61</v>
      </c>
      <c r="T79" s="11">
        <f>VLOOKUP($F$58:$F$80,WS!$C$3:$Q$327,12,0)</f>
        <v>50000</v>
      </c>
      <c r="U79" s="11">
        <f>VLOOKUP($F$58:$F$80,WS!$C$3:$Q$327,13,0)</f>
        <v>49811.47</v>
      </c>
      <c r="V79" s="11">
        <f>VLOOKUP($F$58:$F$80,WS!$C$3:$Q$327,14,0)</f>
        <v>753.53</v>
      </c>
      <c r="W79" s="11">
        <f>VLOOKUP($F$58:$F$80,WS!$C$3:$Q$327,15,0)</f>
        <v>50565</v>
      </c>
      <c r="X79" s="11"/>
    </row>
    <row r="80" spans="1:24" ht="16.5" x14ac:dyDescent="0.25">
      <c r="A80" s="11">
        <v>23</v>
      </c>
      <c r="B80" s="115"/>
      <c r="C80" s="115"/>
      <c r="D80" s="115"/>
      <c r="E80" s="138" t="s">
        <v>82</v>
      </c>
      <c r="F80" s="2" t="s">
        <v>822</v>
      </c>
      <c r="G80" s="11" t="str">
        <f>VLOOKUP($F$58:$F$80,WS!$C$3:$Q$327,2,0)</f>
        <v>NORMAL</v>
      </c>
      <c r="H80" s="11">
        <f>VLOOKUP($F$58:$F$80,WS!$C$3:$Q$327,3,0)</f>
        <v>24</v>
      </c>
      <c r="I80" s="11">
        <f>VLOOKUP($F$58:$F$80,WS!$C$3:$Q$327,4,0)</f>
        <v>581.13</v>
      </c>
      <c r="J80" s="11">
        <f>VLOOKUP($F$58:$F$80,WS!$C$3:$Q$327,5,0)</f>
        <v>12.87</v>
      </c>
      <c r="K80" s="11">
        <f>VLOOKUP($F$58:$F$80,WS!$C$3:$Q$327,6,0)</f>
        <v>594</v>
      </c>
      <c r="L80" s="11">
        <f>VLOOKUP($F$58:$F$80,WS!$C$3:$Q$327,7,0)</f>
        <v>978.15</v>
      </c>
      <c r="M80" s="11">
        <f>VLOOKUP($F$58:$F$80,WS!$C$3:$Q$327,8,0)</f>
        <v>14.850000000000001</v>
      </c>
      <c r="N80" s="11">
        <f>VLOOKUP($F$58:$F$80,WS!$C$3:$Q$327,9,0)</f>
        <v>993</v>
      </c>
      <c r="O80" s="11">
        <f t="shared" si="18"/>
        <v>1559.28</v>
      </c>
      <c r="P80" s="11">
        <f t="shared" si="19"/>
        <v>27.72</v>
      </c>
      <c r="Q80" s="11">
        <f t="shared" si="20"/>
        <v>1587</v>
      </c>
      <c r="R80" s="11">
        <f>VLOOKUP($F$58:$F$80,WS!$C$3:$Q$327,10,0)</f>
        <v>0</v>
      </c>
      <c r="S80" s="11">
        <f>VLOOKUP($F$58:$F$80,WS!$C$3:$Q$327,11,0)</f>
        <v>0</v>
      </c>
      <c r="T80" s="11">
        <f>VLOOKUP($F$58:$F$80,WS!$C$3:$Q$327,12,0)</f>
        <v>0</v>
      </c>
      <c r="U80" s="11">
        <f>VLOOKUP($F$58:$F$80,WS!$C$3:$Q$327,13,0)</f>
        <v>1559.28</v>
      </c>
      <c r="V80" s="11">
        <f>VLOOKUP($F$58:$F$80,WS!$C$3:$Q$327,14,0)</f>
        <v>27.72</v>
      </c>
      <c r="W80" s="11">
        <f>VLOOKUP($F$58:$F$80,WS!$C$3:$Q$327,15,0)</f>
        <v>1587</v>
      </c>
      <c r="X80" s="11"/>
    </row>
    <row r="81" spans="1:24" ht="15.75" x14ac:dyDescent="0.25">
      <c r="A81" s="147" t="s">
        <v>78</v>
      </c>
      <c r="B81" s="147"/>
      <c r="C81" s="147"/>
      <c r="D81" s="147"/>
      <c r="E81" s="147"/>
      <c r="F81" s="147"/>
      <c r="G81" s="27"/>
      <c r="H81" s="13">
        <f>SUM(H58:H80)</f>
        <v>40772</v>
      </c>
      <c r="I81" s="13">
        <f t="shared" ref="I81:W81" si="21">SUM(I58:I80)</f>
        <v>7979546.5399999991</v>
      </c>
      <c r="J81" s="13">
        <f t="shared" si="21"/>
        <v>1459834.46</v>
      </c>
      <c r="K81" s="13">
        <f t="shared" si="21"/>
        <v>9439381</v>
      </c>
      <c r="L81" s="13">
        <f t="shared" si="21"/>
        <v>383863.15</v>
      </c>
      <c r="M81" s="13">
        <f t="shared" si="21"/>
        <v>102644.84999999999</v>
      </c>
      <c r="N81" s="13">
        <f t="shared" si="21"/>
        <v>486508</v>
      </c>
      <c r="O81" s="13">
        <f t="shared" si="21"/>
        <v>8363409.6900000013</v>
      </c>
      <c r="P81" s="13">
        <f t="shared" si="21"/>
        <v>1562479.31</v>
      </c>
      <c r="Q81" s="13">
        <f t="shared" si="21"/>
        <v>9925889</v>
      </c>
      <c r="R81" s="13">
        <f t="shared" si="21"/>
        <v>113436.59000000001</v>
      </c>
      <c r="S81" s="13">
        <f t="shared" si="21"/>
        <v>523576.41</v>
      </c>
      <c r="T81" s="13">
        <f t="shared" si="21"/>
        <v>637013</v>
      </c>
      <c r="U81" s="13">
        <f t="shared" si="21"/>
        <v>8249973.1000000006</v>
      </c>
      <c r="V81" s="13">
        <f t="shared" si="21"/>
        <v>1038902.9</v>
      </c>
      <c r="W81" s="13">
        <f t="shared" si="21"/>
        <v>9288876</v>
      </c>
      <c r="X81" s="11"/>
    </row>
    <row r="82" spans="1:24" ht="15.75" x14ac:dyDescent="0.25">
      <c r="A82" s="26"/>
      <c r="B82" s="26"/>
      <c r="C82" s="26"/>
      <c r="D82" s="26"/>
      <c r="E82" s="26"/>
      <c r="F82" s="26"/>
      <c r="G82" s="26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</row>
    <row r="83" spans="1:24" ht="15.75" x14ac:dyDescent="0.25">
      <c r="A83" s="26"/>
      <c r="B83" s="26"/>
      <c r="C83" s="26"/>
      <c r="D83" s="26"/>
      <c r="E83" s="26" t="s">
        <v>789</v>
      </c>
      <c r="F83" s="26"/>
      <c r="G83" s="26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</row>
    <row r="84" spans="1:24" ht="15.75" x14ac:dyDescent="0.25">
      <c r="A84" s="26"/>
      <c r="B84" s="26"/>
      <c r="C84" s="26"/>
      <c r="D84" s="26"/>
      <c r="E84" s="26"/>
      <c r="F84" s="26"/>
      <c r="G84" s="26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</row>
    <row r="85" spans="1:24" ht="15.75" x14ac:dyDescent="0.25">
      <c r="A85" s="26"/>
      <c r="B85" s="26"/>
      <c r="C85" s="26"/>
      <c r="D85" s="26"/>
      <c r="E85" s="26"/>
      <c r="F85" s="26"/>
      <c r="G85" s="26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</row>
    <row r="86" spans="1:24" ht="15.75" x14ac:dyDescent="0.25">
      <c r="A86" s="30"/>
      <c r="B86" s="30"/>
      <c r="C86" s="30"/>
      <c r="D86" s="142" t="s">
        <v>79</v>
      </c>
      <c r="E86" s="142"/>
      <c r="F86" s="142"/>
      <c r="G86" s="142"/>
      <c r="H86" s="142"/>
      <c r="I86" s="7"/>
      <c r="J86" s="14"/>
      <c r="K86" s="7"/>
      <c r="L86" s="7"/>
      <c r="M86" s="7"/>
      <c r="N86" s="7"/>
      <c r="O86" s="7"/>
      <c r="P86" s="7"/>
      <c r="Q86" s="7"/>
      <c r="R86" s="7"/>
      <c r="S86" s="7"/>
      <c r="T86" s="143" t="s">
        <v>80</v>
      </c>
      <c r="U86" s="143"/>
      <c r="V86" s="143"/>
      <c r="W86" s="143"/>
      <c r="X86" s="143"/>
    </row>
    <row r="87" spans="1:24" ht="15.75" x14ac:dyDescent="0.25">
      <c r="A87" s="30"/>
      <c r="B87" s="30"/>
      <c r="C87" s="30"/>
      <c r="D87" s="142" t="s">
        <v>81</v>
      </c>
      <c r="E87" s="142"/>
      <c r="F87" s="142"/>
      <c r="G87" s="142"/>
      <c r="H87" s="142"/>
      <c r="I87" s="7"/>
      <c r="J87" s="14"/>
      <c r="K87" s="7"/>
      <c r="L87" s="7"/>
      <c r="M87" s="7"/>
      <c r="N87" s="7"/>
      <c r="O87" s="7"/>
      <c r="P87" s="7"/>
      <c r="Q87" s="7"/>
      <c r="R87" s="7"/>
      <c r="S87" s="7"/>
      <c r="T87" s="143" t="s">
        <v>81</v>
      </c>
      <c r="U87" s="143"/>
      <c r="V87" s="143"/>
      <c r="W87" s="143"/>
      <c r="X87" s="143"/>
    </row>
    <row r="88" spans="1:24" ht="15.75" x14ac:dyDescent="0.25">
      <c r="A88" s="30"/>
      <c r="B88" s="30"/>
      <c r="C88" s="30"/>
      <c r="D88" s="25"/>
      <c r="E88" s="25"/>
      <c r="F88" s="25"/>
      <c r="G88" s="25"/>
      <c r="H88" s="25"/>
      <c r="I88" s="7"/>
      <c r="J88" s="14"/>
      <c r="K88" s="7"/>
      <c r="L88" s="7"/>
      <c r="M88" s="7"/>
      <c r="N88" s="7"/>
      <c r="O88" s="7"/>
      <c r="P88" s="7"/>
      <c r="Q88" s="7"/>
      <c r="R88" s="7"/>
      <c r="S88" s="7"/>
      <c r="T88" s="26"/>
      <c r="U88" s="26"/>
      <c r="V88" s="26"/>
      <c r="W88" s="26"/>
      <c r="X88" s="26"/>
    </row>
    <row r="89" spans="1:24" ht="16.5" thickBot="1" x14ac:dyDescent="0.3">
      <c r="A89" s="30"/>
      <c r="B89" s="30"/>
      <c r="C89" s="30"/>
      <c r="D89" s="25"/>
      <c r="E89" s="25"/>
      <c r="F89" s="25"/>
      <c r="G89" s="25"/>
      <c r="H89" s="25"/>
      <c r="I89" s="7"/>
      <c r="J89" s="14"/>
      <c r="K89" s="7"/>
      <c r="L89" s="7"/>
      <c r="M89" s="7"/>
      <c r="N89" s="7"/>
      <c r="O89" s="7"/>
      <c r="P89" s="7"/>
      <c r="Q89" s="7"/>
      <c r="R89" s="7"/>
      <c r="S89" s="7"/>
      <c r="T89" s="26"/>
      <c r="U89" s="26"/>
      <c r="V89" s="26"/>
      <c r="W89" s="26"/>
      <c r="X89" s="26"/>
    </row>
    <row r="90" spans="1:24" ht="24" thickBot="1" x14ac:dyDescent="0.4">
      <c r="A90" s="148" t="s">
        <v>1</v>
      </c>
      <c r="B90" s="149"/>
      <c r="C90" s="149"/>
      <c r="D90" s="149"/>
      <c r="E90" s="149"/>
      <c r="F90" s="149"/>
      <c r="G90" s="149"/>
      <c r="H90" s="149"/>
      <c r="I90" s="149"/>
      <c r="J90" s="149"/>
      <c r="K90" s="149"/>
      <c r="L90" s="149"/>
      <c r="M90" s="149"/>
      <c r="N90" s="149"/>
      <c r="O90" s="149"/>
      <c r="P90" s="149"/>
      <c r="Q90" s="149"/>
      <c r="R90" s="149"/>
      <c r="S90" s="149"/>
      <c r="T90" s="149"/>
      <c r="U90" s="149"/>
      <c r="V90" s="149"/>
      <c r="W90" s="149"/>
      <c r="X90" s="150"/>
    </row>
    <row r="91" spans="1:24" ht="18" x14ac:dyDescent="0.25">
      <c r="A91" s="151" t="s">
        <v>814</v>
      </c>
      <c r="B91" s="151"/>
      <c r="C91" s="151"/>
      <c r="D91" s="151"/>
      <c r="E91" s="151"/>
      <c r="F91" s="151"/>
      <c r="G91" s="151"/>
      <c r="H91" s="151"/>
      <c r="I91" s="151"/>
      <c r="J91" s="151"/>
      <c r="K91" s="151"/>
      <c r="L91" s="151"/>
      <c r="M91" s="151"/>
      <c r="N91" s="151"/>
      <c r="O91" s="151"/>
      <c r="P91" s="151"/>
      <c r="Q91" s="151"/>
      <c r="R91" s="151"/>
      <c r="S91" s="151"/>
      <c r="T91" s="151"/>
      <c r="U91" s="151"/>
      <c r="V91" s="151"/>
      <c r="W91" s="151"/>
      <c r="X91" s="151"/>
    </row>
    <row r="92" spans="1:24" ht="33" customHeight="1" x14ac:dyDescent="0.25">
      <c r="A92" s="152" t="s">
        <v>5</v>
      </c>
      <c r="B92" s="152" t="s">
        <v>6</v>
      </c>
      <c r="C92" s="152" t="s">
        <v>7</v>
      </c>
      <c r="D92" s="152" t="s">
        <v>8</v>
      </c>
      <c r="E92" s="152" t="s">
        <v>9</v>
      </c>
      <c r="F92" s="152" t="s">
        <v>10</v>
      </c>
      <c r="G92" s="152" t="s">
        <v>11</v>
      </c>
      <c r="H92" s="152" t="s">
        <v>12</v>
      </c>
      <c r="I92" s="144" t="s">
        <v>815</v>
      </c>
      <c r="J92" s="145"/>
      <c r="K92" s="146"/>
      <c r="L92" s="144" t="s">
        <v>816</v>
      </c>
      <c r="M92" s="145"/>
      <c r="N92" s="146"/>
      <c r="O92" s="144" t="s">
        <v>13</v>
      </c>
      <c r="P92" s="145"/>
      <c r="Q92" s="146"/>
      <c r="R92" s="144" t="s">
        <v>817</v>
      </c>
      <c r="S92" s="145"/>
      <c r="T92" s="146"/>
      <c r="U92" s="144" t="s">
        <v>818</v>
      </c>
      <c r="V92" s="145"/>
      <c r="W92" s="146"/>
      <c r="X92" s="9" t="s">
        <v>14</v>
      </c>
    </row>
    <row r="93" spans="1:24" ht="15.75" x14ac:dyDescent="0.25">
      <c r="A93" s="153"/>
      <c r="B93" s="153"/>
      <c r="C93" s="153"/>
      <c r="D93" s="153"/>
      <c r="E93" s="153"/>
      <c r="F93" s="153"/>
      <c r="G93" s="153"/>
      <c r="H93" s="153"/>
      <c r="I93" s="9" t="s">
        <v>15</v>
      </c>
      <c r="J93" s="9" t="s">
        <v>16</v>
      </c>
      <c r="K93" s="10" t="s">
        <v>17</v>
      </c>
      <c r="L93" s="9" t="s">
        <v>15</v>
      </c>
      <c r="M93" s="9" t="s">
        <v>16</v>
      </c>
      <c r="N93" s="10" t="s">
        <v>17</v>
      </c>
      <c r="O93" s="9" t="s">
        <v>15</v>
      </c>
      <c r="P93" s="9" t="s">
        <v>16</v>
      </c>
      <c r="Q93" s="9" t="s">
        <v>17</v>
      </c>
      <c r="R93" s="9" t="s">
        <v>15</v>
      </c>
      <c r="S93" s="9" t="s">
        <v>16</v>
      </c>
      <c r="T93" s="9" t="s">
        <v>17</v>
      </c>
      <c r="U93" s="9" t="s">
        <v>15</v>
      </c>
      <c r="V93" s="9" t="s">
        <v>16</v>
      </c>
      <c r="W93" s="10" t="s">
        <v>17</v>
      </c>
      <c r="X93" s="9"/>
    </row>
    <row r="94" spans="1:24" ht="15.75" x14ac:dyDescent="0.25">
      <c r="A94" s="9" t="s">
        <v>18</v>
      </c>
      <c r="B94" s="9" t="s">
        <v>19</v>
      </c>
      <c r="C94" s="9" t="s">
        <v>20</v>
      </c>
      <c r="D94" s="9" t="s">
        <v>21</v>
      </c>
      <c r="E94" s="9" t="s">
        <v>22</v>
      </c>
      <c r="F94" s="9" t="s">
        <v>23</v>
      </c>
      <c r="G94" s="9"/>
      <c r="H94" s="9"/>
      <c r="I94" s="9" t="s">
        <v>24</v>
      </c>
      <c r="J94" s="9" t="s">
        <v>25</v>
      </c>
      <c r="K94" s="10" t="s">
        <v>26</v>
      </c>
      <c r="L94" s="9" t="s">
        <v>27</v>
      </c>
      <c r="M94" s="9" t="s">
        <v>28</v>
      </c>
      <c r="N94" s="10" t="s">
        <v>29</v>
      </c>
      <c r="O94" s="9" t="s">
        <v>30</v>
      </c>
      <c r="P94" s="9" t="s">
        <v>31</v>
      </c>
      <c r="Q94" s="9" t="s">
        <v>32</v>
      </c>
      <c r="R94" s="9" t="s">
        <v>33</v>
      </c>
      <c r="S94" s="9" t="s">
        <v>34</v>
      </c>
      <c r="T94" s="9" t="s">
        <v>35</v>
      </c>
      <c r="U94" s="9" t="s">
        <v>36</v>
      </c>
      <c r="V94" s="9" t="s">
        <v>37</v>
      </c>
      <c r="W94" s="10" t="s">
        <v>38</v>
      </c>
      <c r="X94" s="9"/>
    </row>
    <row r="95" spans="1:24" ht="15.75" x14ac:dyDescent="0.25">
      <c r="A95" s="11">
        <v>1</v>
      </c>
      <c r="B95" s="29" t="s">
        <v>39</v>
      </c>
      <c r="C95" s="29" t="s">
        <v>40</v>
      </c>
      <c r="D95" s="29">
        <v>37</v>
      </c>
      <c r="E95" s="29" t="s">
        <v>106</v>
      </c>
      <c r="F95" s="11" t="s">
        <v>120</v>
      </c>
      <c r="G95" s="11" t="str">
        <f>VLOOKUP($F$92:$F$112,WS!$C$3:$Q$327,2,0)</f>
        <v>NORMAL</v>
      </c>
      <c r="H95" s="11">
        <f>VLOOKUP($F$92:$F$112,WS!$C$3:$Q$327,3,0)</f>
        <v>662</v>
      </c>
      <c r="I95" s="11">
        <f>VLOOKUP($F$92:$F$112,WS!$C$3:$Q$327,4,0)</f>
        <v>18910.34</v>
      </c>
      <c r="J95" s="11">
        <f>VLOOKUP($F$92:$F$112,WS!$C$3:$Q$327,5,0)</f>
        <v>1237.6600000000001</v>
      </c>
      <c r="K95" s="11">
        <f>VLOOKUP($F$92:$F$112,WS!$C$3:$Q$327,6,0)</f>
        <v>20148</v>
      </c>
      <c r="L95" s="11">
        <f>VLOOKUP($F$92:$F$112,WS!$C$3:$Q$327,7,0)</f>
        <v>5934.5</v>
      </c>
      <c r="M95" s="11">
        <f>VLOOKUP($F$92:$F$112,WS!$C$3:$Q$327,8,0)</f>
        <v>507.5</v>
      </c>
      <c r="N95" s="11">
        <f>VLOOKUP($F$92:$F$112,WS!$C$3:$Q$327,9,0)</f>
        <v>6442</v>
      </c>
      <c r="O95" s="11">
        <f t="shared" ref="O95:O112" si="22">+I95+L95</f>
        <v>24844.84</v>
      </c>
      <c r="P95" s="11">
        <f t="shared" ref="P95:P112" si="23">+J95+M95</f>
        <v>1745.16</v>
      </c>
      <c r="Q95" s="11">
        <f t="shared" ref="Q95:Q112" si="24">+K95+N95</f>
        <v>26590</v>
      </c>
      <c r="R95" s="11">
        <f>VLOOKUP($F$92:$F$112,WS!$C$3:$Q$327,10,0)</f>
        <v>0</v>
      </c>
      <c r="S95" s="11">
        <f>VLOOKUP($F$92:$F$112,WS!$C$3:$Q$327,11,0)</f>
        <v>0</v>
      </c>
      <c r="T95" s="11">
        <f>VLOOKUP($F$92:$F$112,WS!$C$3:$Q$327,12,0)</f>
        <v>0</v>
      </c>
      <c r="U95" s="11">
        <f>VLOOKUP($F$92:$F$112,WS!$C$3:$Q$327,13,0)</f>
        <v>24844.84</v>
      </c>
      <c r="V95" s="11">
        <f>VLOOKUP($F$92:$F$112,WS!$C$3:$Q$327,14,0)</f>
        <v>1745.1599999999999</v>
      </c>
      <c r="W95" s="11">
        <f>VLOOKUP($F$92:$F$112,WS!$C$3:$Q$327,15,0)</f>
        <v>26590</v>
      </c>
      <c r="X95" s="11"/>
    </row>
    <row r="96" spans="1:24" ht="15.75" x14ac:dyDescent="0.25">
      <c r="A96" s="11">
        <v>2</v>
      </c>
      <c r="B96" s="29" t="s">
        <v>39</v>
      </c>
      <c r="C96" s="29" t="s">
        <v>40</v>
      </c>
      <c r="D96" s="29">
        <v>37</v>
      </c>
      <c r="E96" s="29" t="s">
        <v>106</v>
      </c>
      <c r="F96" s="11" t="s">
        <v>121</v>
      </c>
      <c r="G96" s="11" t="str">
        <f>VLOOKUP($F$92:$F$112,WS!$C$3:$Q$327,2,0)</f>
        <v>IDLE/VACANT</v>
      </c>
      <c r="H96" s="11">
        <f>VLOOKUP($F$92:$F$112,WS!$C$3:$Q$327,3,0)</f>
        <v>0</v>
      </c>
      <c r="I96" s="11">
        <f>VLOOKUP($F$92:$F$112,WS!$C$3:$Q$327,4,0)</f>
        <v>84600.55</v>
      </c>
      <c r="J96" s="11">
        <f>VLOOKUP($F$92:$F$112,WS!$C$3:$Q$327,5,0)</f>
        <v>11012.45</v>
      </c>
      <c r="K96" s="11">
        <f>VLOOKUP($F$92:$F$112,WS!$C$3:$Q$327,6,0)</f>
        <v>95613</v>
      </c>
      <c r="L96" s="11">
        <f>VLOOKUP($F$92:$F$112,WS!$C$3:$Q$327,7,0)</f>
        <v>1312.92</v>
      </c>
      <c r="M96" s="11">
        <f>VLOOKUP($F$92:$F$112,WS!$C$3:$Q$327,8,0)</f>
        <v>868.08</v>
      </c>
      <c r="N96" s="11">
        <f>VLOOKUP($F$92:$F$112,WS!$C$3:$Q$327,9,0)</f>
        <v>2181</v>
      </c>
      <c r="O96" s="11">
        <f t="shared" si="22"/>
        <v>85913.47</v>
      </c>
      <c r="P96" s="11">
        <f t="shared" si="23"/>
        <v>11880.53</v>
      </c>
      <c r="Q96" s="11">
        <f t="shared" si="24"/>
        <v>97794</v>
      </c>
      <c r="R96" s="11">
        <f>VLOOKUP($F$92:$F$112,WS!$C$3:$Q$327,10,0)</f>
        <v>0</v>
      </c>
      <c r="S96" s="11">
        <f>VLOOKUP($F$92:$F$112,WS!$C$3:$Q$327,11,0)</f>
        <v>0</v>
      </c>
      <c r="T96" s="11">
        <f>VLOOKUP($F$92:$F$112,WS!$C$3:$Q$327,12,0)</f>
        <v>0</v>
      </c>
      <c r="U96" s="11">
        <f>VLOOKUP($F$92:$F$112,WS!$C$3:$Q$327,13,0)</f>
        <v>85913.47</v>
      </c>
      <c r="V96" s="11">
        <f>VLOOKUP($F$92:$F$112,WS!$C$3:$Q$327,14,0)</f>
        <v>11880.53</v>
      </c>
      <c r="W96" s="11">
        <f>VLOOKUP($F$92:$F$112,WS!$C$3:$Q$327,15,0)</f>
        <v>97794</v>
      </c>
      <c r="X96" s="11"/>
    </row>
    <row r="97" spans="1:24" ht="15.75" x14ac:dyDescent="0.25">
      <c r="A97" s="11">
        <v>3</v>
      </c>
      <c r="B97" s="29" t="s">
        <v>39</v>
      </c>
      <c r="C97" s="29" t="s">
        <v>40</v>
      </c>
      <c r="D97" s="29">
        <v>37</v>
      </c>
      <c r="E97" s="29" t="s">
        <v>106</v>
      </c>
      <c r="F97" s="11" t="s">
        <v>122</v>
      </c>
      <c r="G97" s="11" t="str">
        <f>VLOOKUP($F$92:$F$112,WS!$C$3:$Q$327,2,0)</f>
        <v>NORMAL</v>
      </c>
      <c r="H97" s="11">
        <f>VLOOKUP($F$92:$F$112,WS!$C$3:$Q$327,3,0)</f>
        <v>4389</v>
      </c>
      <c r="I97" s="11">
        <f>VLOOKUP($F$92:$F$112,WS!$C$3:$Q$327,4,0)</f>
        <v>573254.29</v>
      </c>
      <c r="J97" s="11">
        <f>VLOOKUP($F$92:$F$112,WS!$C$3:$Q$327,5,0)</f>
        <v>153729.71000000002</v>
      </c>
      <c r="K97" s="11">
        <f>VLOOKUP($F$92:$F$112,WS!$C$3:$Q$327,6,0)</f>
        <v>726984</v>
      </c>
      <c r="L97" s="11">
        <f>VLOOKUP($F$92:$F$112,WS!$C$3:$Q$327,7,0)</f>
        <v>33214.82</v>
      </c>
      <c r="M97" s="11">
        <f>VLOOKUP($F$92:$F$112,WS!$C$3:$Q$327,8,0)</f>
        <v>8355.18</v>
      </c>
      <c r="N97" s="11">
        <f>VLOOKUP($F$92:$F$112,WS!$C$3:$Q$327,9,0)</f>
        <v>41570</v>
      </c>
      <c r="O97" s="11">
        <f t="shared" si="22"/>
        <v>606469.11</v>
      </c>
      <c r="P97" s="11">
        <f t="shared" si="23"/>
        <v>162084.89000000001</v>
      </c>
      <c r="Q97" s="11">
        <f t="shared" si="24"/>
        <v>768554</v>
      </c>
      <c r="R97" s="11">
        <f>VLOOKUP($F$92:$F$112,WS!$C$3:$Q$327,10,0)</f>
        <v>0</v>
      </c>
      <c r="S97" s="11">
        <f>VLOOKUP($F$92:$F$112,WS!$C$3:$Q$327,11,0)</f>
        <v>0</v>
      </c>
      <c r="T97" s="11">
        <f>VLOOKUP($F$92:$F$112,WS!$C$3:$Q$327,12,0)</f>
        <v>0</v>
      </c>
      <c r="U97" s="11">
        <f>VLOOKUP($F$92:$F$112,WS!$C$3:$Q$327,13,0)</f>
        <v>606469.11</v>
      </c>
      <c r="V97" s="11">
        <f>VLOOKUP($F$92:$F$112,WS!$C$3:$Q$327,14,0)</f>
        <v>162084.88999999998</v>
      </c>
      <c r="W97" s="11">
        <f>VLOOKUP($F$92:$F$112,WS!$C$3:$Q$327,15,0)</f>
        <v>768554</v>
      </c>
      <c r="X97" s="11"/>
    </row>
    <row r="98" spans="1:24" ht="15.75" x14ac:dyDescent="0.25">
      <c r="A98" s="11">
        <v>4</v>
      </c>
      <c r="B98" s="29" t="s">
        <v>39</v>
      </c>
      <c r="C98" s="29" t="s">
        <v>40</v>
      </c>
      <c r="D98" s="29">
        <v>37</v>
      </c>
      <c r="E98" s="29" t="s">
        <v>106</v>
      </c>
      <c r="F98" s="11" t="s">
        <v>118</v>
      </c>
      <c r="G98" s="11" t="str">
        <f>VLOOKUP($F$92:$F$112,WS!$C$3:$Q$327,2,0)</f>
        <v>NORMAL</v>
      </c>
      <c r="H98" s="11">
        <f>VLOOKUP($F$92:$F$112,WS!$C$3:$Q$327,3,0)</f>
        <v>5044</v>
      </c>
      <c r="I98" s="11">
        <f>VLOOKUP($F$92:$F$112,WS!$C$3:$Q$327,4,0)</f>
        <v>561700.69999999995</v>
      </c>
      <c r="J98" s="11">
        <f>VLOOKUP($F$92:$F$112,WS!$C$3:$Q$327,5,0)</f>
        <v>106578.3</v>
      </c>
      <c r="K98" s="11">
        <f>VLOOKUP($F$92:$F$112,WS!$C$3:$Q$327,6,0)</f>
        <v>668279</v>
      </c>
      <c r="L98" s="11">
        <f>VLOOKUP($F$92:$F$112,WS!$C$3:$Q$327,7,0)</f>
        <v>37351.89</v>
      </c>
      <c r="M98" s="11">
        <f>VLOOKUP($F$92:$F$112,WS!$C$3:$Q$327,8,0)</f>
        <v>8456.11</v>
      </c>
      <c r="N98" s="11">
        <f>VLOOKUP($F$92:$F$112,WS!$C$3:$Q$327,9,0)</f>
        <v>45808</v>
      </c>
      <c r="O98" s="11">
        <f t="shared" si="22"/>
        <v>599052.59</v>
      </c>
      <c r="P98" s="11">
        <f t="shared" si="23"/>
        <v>115034.41</v>
      </c>
      <c r="Q98" s="11">
        <f t="shared" si="24"/>
        <v>714087</v>
      </c>
      <c r="R98" s="11">
        <f>VLOOKUP($F$92:$F$112,WS!$C$3:$Q$327,10,0)</f>
        <v>0</v>
      </c>
      <c r="S98" s="11">
        <f>VLOOKUP($F$92:$F$112,WS!$C$3:$Q$327,11,0)</f>
        <v>0</v>
      </c>
      <c r="T98" s="11">
        <f>VLOOKUP($F$92:$F$112,WS!$C$3:$Q$327,12,0)</f>
        <v>0</v>
      </c>
      <c r="U98" s="11">
        <f>VLOOKUP($F$92:$F$112,WS!$C$3:$Q$327,13,0)</f>
        <v>599052.59</v>
      </c>
      <c r="V98" s="11">
        <f>VLOOKUP($F$92:$F$112,WS!$C$3:$Q$327,14,0)</f>
        <v>115034.41</v>
      </c>
      <c r="W98" s="11">
        <f>VLOOKUP($F$92:$F$112,WS!$C$3:$Q$327,15,0)</f>
        <v>714087</v>
      </c>
      <c r="X98" s="11"/>
    </row>
    <row r="99" spans="1:24" ht="15.75" x14ac:dyDescent="0.25">
      <c r="A99" s="11">
        <v>5</v>
      </c>
      <c r="B99" s="29" t="s">
        <v>39</v>
      </c>
      <c r="C99" s="29" t="s">
        <v>40</v>
      </c>
      <c r="D99" s="29">
        <v>37</v>
      </c>
      <c r="E99" s="29" t="s">
        <v>106</v>
      </c>
      <c r="F99" s="11" t="s">
        <v>123</v>
      </c>
      <c r="G99" s="11" t="str">
        <f>VLOOKUP($F$92:$F$112,WS!$C$3:$Q$327,2,0)</f>
        <v>IDLE/VACANT</v>
      </c>
      <c r="H99" s="11">
        <f>VLOOKUP($F$92:$F$112,WS!$C$3:$Q$327,3,0)</f>
        <v>0</v>
      </c>
      <c r="I99" s="11">
        <f>VLOOKUP($F$92:$F$112,WS!$C$3:$Q$327,4,0)</f>
        <v>101289.75</v>
      </c>
      <c r="J99" s="11">
        <f>VLOOKUP($F$92:$F$112,WS!$C$3:$Q$327,5,0)</f>
        <v>27600.25</v>
      </c>
      <c r="K99" s="11">
        <f>VLOOKUP($F$92:$F$112,WS!$C$3:$Q$327,6,0)</f>
        <v>128890</v>
      </c>
      <c r="L99" s="11">
        <f>VLOOKUP($F$92:$F$112,WS!$C$3:$Q$327,7,0)</f>
        <v>1399.87</v>
      </c>
      <c r="M99" s="11">
        <f>VLOOKUP($F$92:$F$112,WS!$C$3:$Q$327,8,0)</f>
        <v>1040.1300000000001</v>
      </c>
      <c r="N99" s="11">
        <f>VLOOKUP($F$92:$F$112,WS!$C$3:$Q$327,9,0)</f>
        <v>2440</v>
      </c>
      <c r="O99" s="11">
        <f t="shared" si="22"/>
        <v>102689.62</v>
      </c>
      <c r="P99" s="11">
        <f t="shared" si="23"/>
        <v>28640.38</v>
      </c>
      <c r="Q99" s="11">
        <f t="shared" si="24"/>
        <v>131330</v>
      </c>
      <c r="R99" s="11">
        <f>VLOOKUP($F$92:$F$112,WS!$C$3:$Q$327,10,0)</f>
        <v>0</v>
      </c>
      <c r="S99" s="11">
        <f>VLOOKUP($F$92:$F$112,WS!$C$3:$Q$327,11,0)</f>
        <v>0</v>
      </c>
      <c r="T99" s="11">
        <f>VLOOKUP($F$92:$F$112,WS!$C$3:$Q$327,12,0)</f>
        <v>0</v>
      </c>
      <c r="U99" s="11">
        <f>VLOOKUP($F$92:$F$112,WS!$C$3:$Q$327,13,0)</f>
        <v>102689.62</v>
      </c>
      <c r="V99" s="11">
        <f>VLOOKUP($F$92:$F$112,WS!$C$3:$Q$327,14,0)</f>
        <v>28640.38</v>
      </c>
      <c r="W99" s="11">
        <f>VLOOKUP($F$92:$F$112,WS!$C$3:$Q$327,15,0)</f>
        <v>131330</v>
      </c>
      <c r="X99" s="11"/>
    </row>
    <row r="100" spans="1:24" ht="15.75" x14ac:dyDescent="0.25">
      <c r="A100" s="11">
        <v>6</v>
      </c>
      <c r="B100" s="29" t="s">
        <v>39</v>
      </c>
      <c r="C100" s="29" t="s">
        <v>40</v>
      </c>
      <c r="D100" s="29">
        <v>37</v>
      </c>
      <c r="E100" s="29" t="s">
        <v>106</v>
      </c>
      <c r="F100" s="11" t="s">
        <v>124</v>
      </c>
      <c r="G100" s="11" t="str">
        <f>VLOOKUP($F$92:$F$112,WS!$C$3:$Q$327,2,0)</f>
        <v>NORMAL</v>
      </c>
      <c r="H100" s="11">
        <f>VLOOKUP($F$92:$F$112,WS!$C$3:$Q$327,3,0)</f>
        <v>1531</v>
      </c>
      <c r="I100" s="11">
        <f>VLOOKUP($F$92:$F$112,WS!$C$3:$Q$327,4,0)</f>
        <v>48258.74</v>
      </c>
      <c r="J100" s="11">
        <f>VLOOKUP($F$92:$F$112,WS!$C$3:$Q$327,5,0)</f>
        <v>3448.26</v>
      </c>
      <c r="K100" s="11">
        <f>VLOOKUP($F$92:$F$112,WS!$C$3:$Q$327,6,0)</f>
        <v>51707</v>
      </c>
      <c r="L100" s="11">
        <f>VLOOKUP($F$92:$F$112,WS!$C$3:$Q$327,7,0)</f>
        <v>13199.42</v>
      </c>
      <c r="M100" s="11">
        <f>VLOOKUP($F$92:$F$112,WS!$C$3:$Q$327,8,0)</f>
        <v>1198.58</v>
      </c>
      <c r="N100" s="11">
        <f>VLOOKUP($F$92:$F$112,WS!$C$3:$Q$327,9,0)</f>
        <v>14398</v>
      </c>
      <c r="O100" s="11">
        <f t="shared" si="22"/>
        <v>61458.159999999996</v>
      </c>
      <c r="P100" s="11">
        <f t="shared" si="23"/>
        <v>4646.84</v>
      </c>
      <c r="Q100" s="11">
        <f t="shared" si="24"/>
        <v>66105</v>
      </c>
      <c r="R100" s="11">
        <f>VLOOKUP($F$92:$F$112,WS!$C$3:$Q$327,10,0)</f>
        <v>26656.74</v>
      </c>
      <c r="S100" s="11">
        <f>VLOOKUP($F$92:$F$112,WS!$C$3:$Q$327,11,0)</f>
        <v>3448.26</v>
      </c>
      <c r="T100" s="11">
        <f>VLOOKUP($F$92:$F$112,WS!$C$3:$Q$327,12,0)</f>
        <v>30105</v>
      </c>
      <c r="U100" s="11">
        <f>VLOOKUP($F$92:$F$112,WS!$C$3:$Q$327,13,0)</f>
        <v>34801.42</v>
      </c>
      <c r="V100" s="11">
        <f>VLOOKUP($F$92:$F$112,WS!$C$3:$Q$327,14,0)</f>
        <v>1198.58</v>
      </c>
      <c r="W100" s="11">
        <f>VLOOKUP($F$92:$F$112,WS!$C$3:$Q$327,15,0)</f>
        <v>36000</v>
      </c>
      <c r="X100" s="11"/>
    </row>
    <row r="101" spans="1:24" ht="15.75" x14ac:dyDescent="0.25">
      <c r="A101" s="11">
        <v>7</v>
      </c>
      <c r="B101" s="29" t="s">
        <v>39</v>
      </c>
      <c r="C101" s="29" t="s">
        <v>40</v>
      </c>
      <c r="D101" s="29">
        <v>37</v>
      </c>
      <c r="E101" s="29" t="s">
        <v>106</v>
      </c>
      <c r="F101" s="11" t="s">
        <v>119</v>
      </c>
      <c r="G101" s="11" t="str">
        <f>VLOOKUP($F$92:$F$112,WS!$C$3:$Q$327,2,0)</f>
        <v>NORMAL</v>
      </c>
      <c r="H101" s="11">
        <f>VLOOKUP($F$92:$F$112,WS!$C$3:$Q$327,3,0)</f>
        <v>1089</v>
      </c>
      <c r="I101" s="11">
        <f>VLOOKUP($F$92:$F$112,WS!$C$3:$Q$327,4,0)</f>
        <v>258426.78</v>
      </c>
      <c r="J101" s="11">
        <f>VLOOKUP($F$92:$F$112,WS!$C$3:$Q$327,5,0)</f>
        <v>69243.22</v>
      </c>
      <c r="K101" s="11">
        <f>VLOOKUP($F$92:$F$112,WS!$C$3:$Q$327,6,0)</f>
        <v>327670</v>
      </c>
      <c r="L101" s="11">
        <f>VLOOKUP($F$92:$F$112,WS!$C$3:$Q$327,7,0)</f>
        <v>8771.74</v>
      </c>
      <c r="M101" s="11">
        <f>VLOOKUP($F$92:$F$112,WS!$C$3:$Q$327,8,0)</f>
        <v>3343.26</v>
      </c>
      <c r="N101" s="11">
        <f>VLOOKUP($F$92:$F$112,WS!$C$3:$Q$327,9,0)</f>
        <v>12115</v>
      </c>
      <c r="O101" s="11">
        <f t="shared" si="22"/>
        <v>267198.52</v>
      </c>
      <c r="P101" s="11">
        <f t="shared" si="23"/>
        <v>72586.48</v>
      </c>
      <c r="Q101" s="11">
        <f t="shared" si="24"/>
        <v>339785</v>
      </c>
      <c r="R101" s="11">
        <f>VLOOKUP($F$92:$F$112,WS!$C$3:$Q$327,10,0)</f>
        <v>0</v>
      </c>
      <c r="S101" s="11">
        <f>VLOOKUP($F$92:$F$112,WS!$C$3:$Q$327,11,0)</f>
        <v>0</v>
      </c>
      <c r="T101" s="11">
        <f>VLOOKUP($F$92:$F$112,WS!$C$3:$Q$327,12,0)</f>
        <v>0</v>
      </c>
      <c r="U101" s="11">
        <f>VLOOKUP($F$92:$F$112,WS!$C$3:$Q$327,13,0)</f>
        <v>267198.52</v>
      </c>
      <c r="V101" s="11">
        <f>VLOOKUP($F$92:$F$112,WS!$C$3:$Q$327,14,0)</f>
        <v>72586.48</v>
      </c>
      <c r="W101" s="11">
        <f>VLOOKUP($F$92:$F$112,WS!$C$3:$Q$327,15,0)</f>
        <v>339785</v>
      </c>
      <c r="X101" s="11"/>
    </row>
    <row r="102" spans="1:24" ht="15.75" x14ac:dyDescent="0.25">
      <c r="A102" s="11">
        <v>8</v>
      </c>
      <c r="B102" s="29" t="s">
        <v>39</v>
      </c>
      <c r="C102" s="29" t="s">
        <v>40</v>
      </c>
      <c r="D102" s="29">
        <v>37</v>
      </c>
      <c r="E102" s="29" t="s">
        <v>106</v>
      </c>
      <c r="F102" s="11" t="s">
        <v>108</v>
      </c>
      <c r="G102" s="11" t="str">
        <f>VLOOKUP($F$92:$F$112,WS!$C$3:$Q$327,2,0)</f>
        <v>NORMAL</v>
      </c>
      <c r="H102" s="11">
        <f>VLOOKUP($F$92:$F$112,WS!$C$3:$Q$327,3,0)</f>
        <v>1342</v>
      </c>
      <c r="I102" s="11">
        <f>VLOOKUP($F$92:$F$112,WS!$C$3:$Q$327,4,0)</f>
        <v>369094.7</v>
      </c>
      <c r="J102" s="11">
        <f>VLOOKUP($F$92:$F$112,WS!$C$3:$Q$327,5,0)</f>
        <v>27499.300000000003</v>
      </c>
      <c r="K102" s="11">
        <f>VLOOKUP($F$92:$F$112,WS!$C$3:$Q$327,6,0)</f>
        <v>396594</v>
      </c>
      <c r="L102" s="11">
        <f>VLOOKUP($F$92:$F$112,WS!$C$3:$Q$327,7,0)</f>
        <v>11729.72</v>
      </c>
      <c r="M102" s="11">
        <f>VLOOKUP($F$92:$F$112,WS!$C$3:$Q$327,8,0)</f>
        <v>4466.28</v>
      </c>
      <c r="N102" s="11">
        <f>VLOOKUP($F$92:$F$112,WS!$C$3:$Q$327,9,0)</f>
        <v>16196</v>
      </c>
      <c r="O102" s="11">
        <f t="shared" si="22"/>
        <v>380824.42</v>
      </c>
      <c r="P102" s="11">
        <f t="shared" si="23"/>
        <v>31965.58</v>
      </c>
      <c r="Q102" s="11">
        <f t="shared" si="24"/>
        <v>412790</v>
      </c>
      <c r="R102" s="11">
        <f>VLOOKUP($F$92:$F$112,WS!$C$3:$Q$327,10,0)</f>
        <v>0</v>
      </c>
      <c r="S102" s="11">
        <f>VLOOKUP($F$92:$F$112,WS!$C$3:$Q$327,11,0)</f>
        <v>24349</v>
      </c>
      <c r="T102" s="11">
        <f>VLOOKUP($F$92:$F$112,WS!$C$3:$Q$327,12,0)</f>
        <v>24349</v>
      </c>
      <c r="U102" s="11">
        <f>VLOOKUP($F$92:$F$112,WS!$C$3:$Q$327,13,0)</f>
        <v>380824.42</v>
      </c>
      <c r="V102" s="11">
        <f>VLOOKUP($F$92:$F$112,WS!$C$3:$Q$327,14,0)</f>
        <v>7616.58</v>
      </c>
      <c r="W102" s="11">
        <f>VLOOKUP($F$92:$F$112,WS!$C$3:$Q$327,15,0)</f>
        <v>388441</v>
      </c>
      <c r="X102" s="11"/>
    </row>
    <row r="103" spans="1:24" ht="15.75" x14ac:dyDescent="0.25">
      <c r="A103" s="11">
        <v>9</v>
      </c>
      <c r="B103" s="29" t="s">
        <v>39</v>
      </c>
      <c r="C103" s="29" t="s">
        <v>40</v>
      </c>
      <c r="D103" s="29">
        <v>37</v>
      </c>
      <c r="E103" s="29" t="s">
        <v>106</v>
      </c>
      <c r="F103" s="11" t="s">
        <v>109</v>
      </c>
      <c r="G103" s="11" t="str">
        <f>VLOOKUP($F$92:$F$112,WS!$C$3:$Q$327,2,0)</f>
        <v>IDLE/VACANT</v>
      </c>
      <c r="H103" s="11">
        <f>VLOOKUP($F$92:$F$112,WS!$C$3:$Q$327,3,0)</f>
        <v>0</v>
      </c>
      <c r="I103" s="11">
        <f>VLOOKUP($F$92:$F$112,WS!$C$3:$Q$327,4,0)</f>
        <v>69780.289999999994</v>
      </c>
      <c r="J103" s="11">
        <f>VLOOKUP($F$92:$F$112,WS!$C$3:$Q$327,5,0)</f>
        <v>7226.71</v>
      </c>
      <c r="K103" s="11">
        <f>VLOOKUP($F$92:$F$112,WS!$C$3:$Q$327,6,0)</f>
        <v>77007</v>
      </c>
      <c r="L103" s="11">
        <f>VLOOKUP($F$92:$F$112,WS!$C$3:$Q$327,7,0)</f>
        <v>1793.32</v>
      </c>
      <c r="M103" s="11">
        <f>VLOOKUP($F$92:$F$112,WS!$C$3:$Q$327,8,0)</f>
        <v>712.68</v>
      </c>
      <c r="N103" s="11">
        <f>VLOOKUP($F$92:$F$112,WS!$C$3:$Q$327,9,0)</f>
        <v>2506</v>
      </c>
      <c r="O103" s="11">
        <f t="shared" si="22"/>
        <v>71573.61</v>
      </c>
      <c r="P103" s="11">
        <f t="shared" si="23"/>
        <v>7939.39</v>
      </c>
      <c r="Q103" s="11">
        <f t="shared" si="24"/>
        <v>79513</v>
      </c>
      <c r="R103" s="11">
        <f>VLOOKUP($F$92:$F$112,WS!$C$3:$Q$327,10,0)</f>
        <v>95962.61</v>
      </c>
      <c r="S103" s="11">
        <f>VLOOKUP($F$92:$F$112,WS!$C$3:$Q$327,11,0)</f>
        <v>7939.39</v>
      </c>
      <c r="T103" s="11">
        <f>VLOOKUP($F$92:$F$112,WS!$C$3:$Q$327,12,0)</f>
        <v>103902</v>
      </c>
      <c r="U103" s="11">
        <f>VLOOKUP($F$92:$F$112,WS!$C$3:$Q$327,13,0)</f>
        <v>-24389</v>
      </c>
      <c r="V103" s="11">
        <f>VLOOKUP($F$92:$F$112,WS!$C$3:$Q$327,14,0)</f>
        <v>0</v>
      </c>
      <c r="W103" s="11">
        <f>VLOOKUP($F$92:$F$112,WS!$C$3:$Q$327,15,0)</f>
        <v>-24389</v>
      </c>
      <c r="X103" s="11"/>
    </row>
    <row r="104" spans="1:24" ht="15.75" x14ac:dyDescent="0.25">
      <c r="A104" s="11">
        <v>10</v>
      </c>
      <c r="B104" s="29" t="s">
        <v>39</v>
      </c>
      <c r="C104" s="29" t="s">
        <v>40</v>
      </c>
      <c r="D104" s="29">
        <v>37</v>
      </c>
      <c r="E104" s="29" t="s">
        <v>106</v>
      </c>
      <c r="F104" s="11" t="s">
        <v>112</v>
      </c>
      <c r="G104" s="11" t="str">
        <f>VLOOKUP($F$92:$F$112,WS!$C$3:$Q$327,2,0)</f>
        <v>NORMAL</v>
      </c>
      <c r="H104" s="11">
        <f>VLOOKUP($F$92:$F$112,WS!$C$3:$Q$327,3,0)</f>
        <v>675</v>
      </c>
      <c r="I104" s="11">
        <f>VLOOKUP($F$92:$F$112,WS!$C$3:$Q$327,4,0)</f>
        <v>199155.4</v>
      </c>
      <c r="J104" s="11">
        <f>VLOOKUP($F$92:$F$112,WS!$C$3:$Q$327,5,0)</f>
        <v>66149.600000000006</v>
      </c>
      <c r="K104" s="11">
        <f>VLOOKUP($F$92:$F$112,WS!$C$3:$Q$327,6,0)</f>
        <v>265305</v>
      </c>
      <c r="L104" s="11">
        <f>VLOOKUP($F$92:$F$112,WS!$C$3:$Q$327,7,0)</f>
        <v>11905.57</v>
      </c>
      <c r="M104" s="11">
        <f>VLOOKUP($F$92:$F$112,WS!$C$3:$Q$327,8,0)</f>
        <v>2471.4300000000003</v>
      </c>
      <c r="N104" s="11">
        <f>VLOOKUP($F$92:$F$112,WS!$C$3:$Q$327,9,0)</f>
        <v>14377</v>
      </c>
      <c r="O104" s="11">
        <f t="shared" si="22"/>
        <v>211060.97</v>
      </c>
      <c r="P104" s="11">
        <f t="shared" si="23"/>
        <v>68621.03</v>
      </c>
      <c r="Q104" s="11">
        <f t="shared" si="24"/>
        <v>279682</v>
      </c>
      <c r="R104" s="11">
        <f>VLOOKUP($F$92:$F$112,WS!$C$3:$Q$327,10,0)</f>
        <v>0</v>
      </c>
      <c r="S104" s="11">
        <f>VLOOKUP($F$92:$F$112,WS!$C$3:$Q$327,11,0)</f>
        <v>5794</v>
      </c>
      <c r="T104" s="11">
        <f>VLOOKUP($F$92:$F$112,WS!$C$3:$Q$327,12,0)</f>
        <v>5794</v>
      </c>
      <c r="U104" s="11">
        <f>VLOOKUP($F$92:$F$112,WS!$C$3:$Q$327,13,0)</f>
        <v>211060.97</v>
      </c>
      <c r="V104" s="11">
        <f>VLOOKUP($F$92:$F$112,WS!$C$3:$Q$327,14,0)</f>
        <v>62827.03</v>
      </c>
      <c r="W104" s="11">
        <f>VLOOKUP($F$92:$F$112,WS!$C$3:$Q$327,15,0)</f>
        <v>273888</v>
      </c>
      <c r="X104" s="11"/>
    </row>
    <row r="105" spans="1:24" ht="15.75" x14ac:dyDescent="0.25">
      <c r="A105" s="11">
        <v>11</v>
      </c>
      <c r="B105" s="29" t="s">
        <v>39</v>
      </c>
      <c r="C105" s="29" t="s">
        <v>40</v>
      </c>
      <c r="D105" s="29">
        <v>37</v>
      </c>
      <c r="E105" s="29" t="s">
        <v>106</v>
      </c>
      <c r="F105" s="11" t="s">
        <v>107</v>
      </c>
      <c r="G105" s="11" t="str">
        <f>VLOOKUP($F$92:$F$112,WS!$C$3:$Q$327,2,0)</f>
        <v>IDLE/VACANT</v>
      </c>
      <c r="H105" s="11">
        <f>VLOOKUP($F$92:$F$112,WS!$C$3:$Q$327,3,0)</f>
        <v>0</v>
      </c>
      <c r="I105" s="11">
        <f>VLOOKUP($F$92:$F$112,WS!$C$3:$Q$327,4,0)</f>
        <v>91188.29</v>
      </c>
      <c r="J105" s="11">
        <f>VLOOKUP($F$92:$F$112,WS!$C$3:$Q$327,5,0)</f>
        <v>38830.71</v>
      </c>
      <c r="K105" s="11">
        <f>VLOOKUP($F$92:$F$112,WS!$C$3:$Q$327,6,0)</f>
        <v>130019</v>
      </c>
      <c r="L105" s="11">
        <f>VLOOKUP($F$92:$F$112,WS!$C$3:$Q$327,7,0)</f>
        <v>875.03</v>
      </c>
      <c r="M105" s="11">
        <f>VLOOKUP($F$92:$F$112,WS!$C$3:$Q$327,8,0)</f>
        <v>969.97</v>
      </c>
      <c r="N105" s="11">
        <f>VLOOKUP($F$92:$F$112,WS!$C$3:$Q$327,9,0)</f>
        <v>1845</v>
      </c>
      <c r="O105" s="11">
        <f t="shared" si="22"/>
        <v>92063.319999999992</v>
      </c>
      <c r="P105" s="11">
        <f t="shared" si="23"/>
        <v>39800.68</v>
      </c>
      <c r="Q105" s="11">
        <f t="shared" si="24"/>
        <v>131864</v>
      </c>
      <c r="R105" s="11">
        <f>VLOOKUP($F$92:$F$112,WS!$C$3:$Q$327,10,0)</f>
        <v>0</v>
      </c>
      <c r="S105" s="11">
        <f>VLOOKUP($F$92:$F$112,WS!$C$3:$Q$327,11,0)</f>
        <v>0</v>
      </c>
      <c r="T105" s="11">
        <f>VLOOKUP($F$92:$F$112,WS!$C$3:$Q$327,12,0)</f>
        <v>0</v>
      </c>
      <c r="U105" s="11">
        <f>VLOOKUP($F$92:$F$112,WS!$C$3:$Q$327,13,0)</f>
        <v>92063.32</v>
      </c>
      <c r="V105" s="11">
        <f>VLOOKUP($F$92:$F$112,WS!$C$3:$Q$327,14,0)</f>
        <v>39800.68</v>
      </c>
      <c r="W105" s="11">
        <f>VLOOKUP($F$92:$F$112,WS!$C$3:$Q$327,15,0)</f>
        <v>131864</v>
      </c>
      <c r="X105" s="11"/>
    </row>
    <row r="106" spans="1:24" ht="15.75" x14ac:dyDescent="0.25">
      <c r="A106" s="11">
        <v>12</v>
      </c>
      <c r="B106" s="29" t="s">
        <v>39</v>
      </c>
      <c r="C106" s="29" t="s">
        <v>40</v>
      </c>
      <c r="D106" s="29">
        <v>37</v>
      </c>
      <c r="E106" s="29" t="s">
        <v>106</v>
      </c>
      <c r="F106" s="11" t="s">
        <v>111</v>
      </c>
      <c r="G106" s="11" t="str">
        <f>VLOOKUP($F$92:$F$112,WS!$C$3:$Q$327,2,0)</f>
        <v>NORMAL</v>
      </c>
      <c r="H106" s="11">
        <f>VLOOKUP($F$92:$F$112,WS!$C$3:$Q$327,3,0)</f>
        <v>656</v>
      </c>
      <c r="I106" s="11">
        <f>VLOOKUP($F$92:$F$112,WS!$C$3:$Q$327,4,0)</f>
        <v>418116.65</v>
      </c>
      <c r="J106" s="11">
        <f>VLOOKUP($F$92:$F$112,WS!$C$3:$Q$327,5,0)</f>
        <v>78658.349999999991</v>
      </c>
      <c r="K106" s="11">
        <f>VLOOKUP($F$92:$F$112,WS!$C$3:$Q$327,6,0)</f>
        <v>496775</v>
      </c>
      <c r="L106" s="11">
        <f>VLOOKUP($F$92:$F$112,WS!$C$3:$Q$327,7,0)</f>
        <v>7293.47</v>
      </c>
      <c r="M106" s="11">
        <f>VLOOKUP($F$92:$F$112,WS!$C$3:$Q$327,8,0)</f>
        <v>4665.5300000000007</v>
      </c>
      <c r="N106" s="11">
        <f>VLOOKUP($F$92:$F$112,WS!$C$3:$Q$327,9,0)</f>
        <v>11959</v>
      </c>
      <c r="O106" s="11">
        <f t="shared" si="22"/>
        <v>425410.12</v>
      </c>
      <c r="P106" s="11">
        <f t="shared" si="23"/>
        <v>83323.87999999999</v>
      </c>
      <c r="Q106" s="11">
        <f t="shared" si="24"/>
        <v>508734</v>
      </c>
      <c r="R106" s="11">
        <f>VLOOKUP($F$92:$F$112,WS!$C$3:$Q$327,10,0)</f>
        <v>0</v>
      </c>
      <c r="S106" s="11">
        <f>VLOOKUP($F$92:$F$112,WS!$C$3:$Q$327,11,0)</f>
        <v>0</v>
      </c>
      <c r="T106" s="11">
        <f>VLOOKUP($F$92:$F$112,WS!$C$3:$Q$327,12,0)</f>
        <v>0</v>
      </c>
      <c r="U106" s="11">
        <f>VLOOKUP($F$92:$F$112,WS!$C$3:$Q$327,13,0)</f>
        <v>425410.12</v>
      </c>
      <c r="V106" s="11">
        <f>VLOOKUP($F$92:$F$112,WS!$C$3:$Q$327,14,0)</f>
        <v>83323.87999999999</v>
      </c>
      <c r="W106" s="11">
        <f>VLOOKUP($F$92:$F$112,WS!$C$3:$Q$327,15,0)</f>
        <v>508734</v>
      </c>
      <c r="X106" s="11"/>
    </row>
    <row r="107" spans="1:24" ht="15.75" x14ac:dyDescent="0.25">
      <c r="A107" s="11">
        <v>13</v>
      </c>
      <c r="B107" s="29" t="s">
        <v>39</v>
      </c>
      <c r="C107" s="29" t="s">
        <v>40</v>
      </c>
      <c r="D107" s="29">
        <v>37</v>
      </c>
      <c r="E107" s="29" t="s">
        <v>106</v>
      </c>
      <c r="F107" s="11" t="s">
        <v>113</v>
      </c>
      <c r="G107" s="11" t="str">
        <f>VLOOKUP($F$92:$F$112,WS!$C$3:$Q$327,2,0)</f>
        <v>NORMAL</v>
      </c>
      <c r="H107" s="11">
        <f>VLOOKUP($F$92:$F$112,WS!$C$3:$Q$327,3,0)</f>
        <v>1531</v>
      </c>
      <c r="I107" s="11">
        <f>VLOOKUP($F$92:$F$112,WS!$C$3:$Q$327,4,0)</f>
        <v>344389.74</v>
      </c>
      <c r="J107" s="11">
        <f>VLOOKUP($F$92:$F$112,WS!$C$3:$Q$327,5,0)</f>
        <v>67832.259999999995</v>
      </c>
      <c r="K107" s="11">
        <f>VLOOKUP($F$92:$F$112,WS!$C$3:$Q$327,6,0)</f>
        <v>412222</v>
      </c>
      <c r="L107" s="11">
        <f>VLOOKUP($F$92:$F$112,WS!$C$3:$Q$327,7,0)</f>
        <v>13462.59</v>
      </c>
      <c r="M107" s="11">
        <f>VLOOKUP($F$92:$F$112,WS!$C$3:$Q$327,8,0)</f>
        <v>4415.41</v>
      </c>
      <c r="N107" s="11">
        <f>VLOOKUP($F$92:$F$112,WS!$C$3:$Q$327,9,0)</f>
        <v>17878</v>
      </c>
      <c r="O107" s="11">
        <f t="shared" si="22"/>
        <v>357852.33</v>
      </c>
      <c r="P107" s="11">
        <f t="shared" si="23"/>
        <v>72247.67</v>
      </c>
      <c r="Q107" s="11">
        <f t="shared" si="24"/>
        <v>430100</v>
      </c>
      <c r="R107" s="11">
        <f>VLOOKUP($F$92:$F$112,WS!$C$3:$Q$327,10,0)</f>
        <v>0</v>
      </c>
      <c r="S107" s="11">
        <f>VLOOKUP($F$92:$F$112,WS!$C$3:$Q$327,11,0)</f>
        <v>0</v>
      </c>
      <c r="T107" s="11">
        <f>VLOOKUP($F$92:$F$112,WS!$C$3:$Q$327,12,0)</f>
        <v>0</v>
      </c>
      <c r="U107" s="11">
        <f>VLOOKUP($F$92:$F$112,WS!$C$3:$Q$327,13,0)</f>
        <v>357852.33</v>
      </c>
      <c r="V107" s="11">
        <f>VLOOKUP($F$92:$F$112,WS!$C$3:$Q$327,14,0)</f>
        <v>72247.67</v>
      </c>
      <c r="W107" s="11">
        <f>VLOOKUP($F$92:$F$112,WS!$C$3:$Q$327,15,0)</f>
        <v>430100</v>
      </c>
      <c r="X107" s="11"/>
    </row>
    <row r="108" spans="1:24" ht="15.75" x14ac:dyDescent="0.25">
      <c r="A108" s="11">
        <v>14</v>
      </c>
      <c r="B108" s="29" t="s">
        <v>39</v>
      </c>
      <c r="C108" s="29" t="s">
        <v>40</v>
      </c>
      <c r="D108" s="29">
        <v>37</v>
      </c>
      <c r="E108" s="29" t="s">
        <v>106</v>
      </c>
      <c r="F108" s="11" t="s">
        <v>114</v>
      </c>
      <c r="G108" s="11" t="str">
        <f>VLOOKUP($F$92:$F$112,WS!$C$3:$Q$327,2,0)</f>
        <v>NORMAL</v>
      </c>
      <c r="H108" s="11">
        <f>VLOOKUP($F$92:$F$112,WS!$C$3:$Q$327,3,0)</f>
        <v>3285</v>
      </c>
      <c r="I108" s="11">
        <f>VLOOKUP($F$92:$F$112,WS!$C$3:$Q$327,4,0)</f>
        <v>790607.89</v>
      </c>
      <c r="J108" s="11">
        <f>VLOOKUP($F$92:$F$112,WS!$C$3:$Q$327,5,0)</f>
        <v>220068.11</v>
      </c>
      <c r="K108" s="11">
        <f>VLOOKUP($F$92:$F$112,WS!$C$3:$Q$327,6,0)</f>
        <v>1010676</v>
      </c>
      <c r="L108" s="11">
        <f>VLOOKUP($F$92:$F$112,WS!$C$3:$Q$327,7,0)</f>
        <v>24602.13</v>
      </c>
      <c r="M108" s="11">
        <f>VLOOKUP($F$92:$F$112,WS!$C$3:$Q$327,8,0)</f>
        <v>10137.870000000001</v>
      </c>
      <c r="N108" s="11">
        <f>VLOOKUP($F$92:$F$112,WS!$C$3:$Q$327,9,0)</f>
        <v>34740</v>
      </c>
      <c r="O108" s="11">
        <f t="shared" si="22"/>
        <v>815210.02</v>
      </c>
      <c r="P108" s="11">
        <f t="shared" si="23"/>
        <v>230205.97999999998</v>
      </c>
      <c r="Q108" s="11">
        <f t="shared" si="24"/>
        <v>1045416</v>
      </c>
      <c r="R108" s="11">
        <f>VLOOKUP($F$92:$F$112,WS!$C$3:$Q$327,10,0)</f>
        <v>0</v>
      </c>
      <c r="S108" s="11">
        <f>VLOOKUP($F$92:$F$112,WS!$C$3:$Q$327,11,0)</f>
        <v>0</v>
      </c>
      <c r="T108" s="11">
        <f>VLOOKUP($F$92:$F$112,WS!$C$3:$Q$327,12,0)</f>
        <v>0</v>
      </c>
      <c r="U108" s="11">
        <f>VLOOKUP($F$92:$F$112,WS!$C$3:$Q$327,13,0)</f>
        <v>815210.02</v>
      </c>
      <c r="V108" s="11">
        <f>VLOOKUP($F$92:$F$112,WS!$C$3:$Q$327,14,0)</f>
        <v>230205.97999999998</v>
      </c>
      <c r="W108" s="11">
        <f>VLOOKUP($F$92:$F$112,WS!$C$3:$Q$327,15,0)</f>
        <v>1045416</v>
      </c>
      <c r="X108" s="11"/>
    </row>
    <row r="109" spans="1:24" ht="15.75" x14ac:dyDescent="0.25">
      <c r="A109" s="11">
        <v>15</v>
      </c>
      <c r="B109" s="29" t="s">
        <v>39</v>
      </c>
      <c r="C109" s="29" t="s">
        <v>40</v>
      </c>
      <c r="D109" s="29">
        <v>37</v>
      </c>
      <c r="E109" s="29" t="s">
        <v>106</v>
      </c>
      <c r="F109" s="11" t="s">
        <v>116</v>
      </c>
      <c r="G109" s="11" t="str">
        <f>VLOOKUP($F$92:$F$112,WS!$C$3:$Q$327,2,0)</f>
        <v>NORMAL</v>
      </c>
      <c r="H109" s="11">
        <f>VLOOKUP($F$92:$F$112,WS!$C$3:$Q$327,3,0)</f>
        <v>1923</v>
      </c>
      <c r="I109" s="11">
        <f>VLOOKUP($F$92:$F$112,WS!$C$3:$Q$327,4,0)</f>
        <v>442550.31</v>
      </c>
      <c r="J109" s="11">
        <f>VLOOKUP($F$92:$F$112,WS!$C$3:$Q$327,5,0)</f>
        <v>114013.69</v>
      </c>
      <c r="K109" s="11">
        <f>VLOOKUP($F$92:$F$112,WS!$C$3:$Q$327,6,0)</f>
        <v>556564</v>
      </c>
      <c r="L109" s="11">
        <f>VLOOKUP($F$92:$F$112,WS!$C$3:$Q$327,7,0)</f>
        <v>14747.92</v>
      </c>
      <c r="M109" s="11">
        <f>VLOOKUP($F$92:$F$112,WS!$C$3:$Q$327,8,0)</f>
        <v>5622.08</v>
      </c>
      <c r="N109" s="11">
        <f>VLOOKUP($F$92:$F$112,WS!$C$3:$Q$327,9,0)</f>
        <v>20370</v>
      </c>
      <c r="O109" s="11">
        <f t="shared" si="22"/>
        <v>457298.23</v>
      </c>
      <c r="P109" s="11">
        <f t="shared" si="23"/>
        <v>119635.77</v>
      </c>
      <c r="Q109" s="11">
        <f t="shared" si="24"/>
        <v>576934</v>
      </c>
      <c r="R109" s="11">
        <f>VLOOKUP($F$92:$F$112,WS!$C$3:$Q$327,10,0)</f>
        <v>0</v>
      </c>
      <c r="S109" s="11">
        <f>VLOOKUP($F$92:$F$112,WS!$C$3:$Q$327,11,0)</f>
        <v>0</v>
      </c>
      <c r="T109" s="11">
        <f>VLOOKUP($F$92:$F$112,WS!$C$3:$Q$327,12,0)</f>
        <v>0</v>
      </c>
      <c r="U109" s="11">
        <f>VLOOKUP($F$92:$F$112,WS!$C$3:$Q$327,13,0)</f>
        <v>457298.23</v>
      </c>
      <c r="V109" s="11">
        <f>VLOOKUP($F$92:$F$112,WS!$C$3:$Q$327,14,0)</f>
        <v>119635.77</v>
      </c>
      <c r="W109" s="11">
        <f>VLOOKUP($F$92:$F$112,WS!$C$3:$Q$327,15,0)</f>
        <v>576934</v>
      </c>
      <c r="X109" s="11"/>
    </row>
    <row r="110" spans="1:24" ht="15.75" x14ac:dyDescent="0.25">
      <c r="A110" s="11">
        <v>16</v>
      </c>
      <c r="B110" s="29" t="s">
        <v>39</v>
      </c>
      <c r="C110" s="29" t="s">
        <v>40</v>
      </c>
      <c r="D110" s="29">
        <v>37</v>
      </c>
      <c r="E110" s="29" t="s">
        <v>106</v>
      </c>
      <c r="F110" s="11" t="s">
        <v>110</v>
      </c>
      <c r="G110" s="11" t="str">
        <f>VLOOKUP($F$92:$F$112,WS!$C$3:$Q$327,2,0)</f>
        <v>DISS</v>
      </c>
      <c r="H110" s="11">
        <f>VLOOKUP($F$92:$F$112,WS!$C$3:$Q$327,3,0)</f>
        <v>0</v>
      </c>
      <c r="I110" s="11">
        <f>VLOOKUP($F$92:$F$112,WS!$C$3:$Q$327,4,0)</f>
        <v>78354.91</v>
      </c>
      <c r="J110" s="11">
        <f>VLOOKUP($F$92:$F$112,WS!$C$3:$Q$327,5,0)</f>
        <v>26313.09</v>
      </c>
      <c r="K110" s="11">
        <f>VLOOKUP($F$92:$F$112,WS!$C$3:$Q$327,6,0)</f>
        <v>104668</v>
      </c>
      <c r="L110" s="11">
        <f>VLOOKUP($F$92:$F$112,WS!$C$3:$Q$327,7,0)</f>
        <v>1655.21</v>
      </c>
      <c r="M110" s="11">
        <f>VLOOKUP($F$92:$F$112,WS!$C$3:$Q$327,8,0)</f>
        <v>786.79</v>
      </c>
      <c r="N110" s="11">
        <f>VLOOKUP($F$92:$F$112,WS!$C$3:$Q$327,9,0)</f>
        <v>2442</v>
      </c>
      <c r="O110" s="11">
        <f t="shared" si="22"/>
        <v>80010.12000000001</v>
      </c>
      <c r="P110" s="11">
        <f t="shared" si="23"/>
        <v>27099.88</v>
      </c>
      <c r="Q110" s="11">
        <f t="shared" si="24"/>
        <v>107110</v>
      </c>
      <c r="R110" s="11">
        <f>VLOOKUP($F$92:$F$112,WS!$C$3:$Q$327,10,0)</f>
        <v>0</v>
      </c>
      <c r="S110" s="11">
        <f>VLOOKUP($F$92:$F$112,WS!$C$3:$Q$327,11,0)</f>
        <v>0</v>
      </c>
      <c r="T110" s="11">
        <f>VLOOKUP($F$92:$F$112,WS!$C$3:$Q$327,12,0)</f>
        <v>0</v>
      </c>
      <c r="U110" s="11">
        <f>VLOOKUP($F$92:$F$112,WS!$C$3:$Q$327,13,0)</f>
        <v>80010.12</v>
      </c>
      <c r="V110" s="11">
        <f>VLOOKUP($F$92:$F$112,WS!$C$3:$Q$327,14,0)</f>
        <v>27099.88</v>
      </c>
      <c r="W110" s="11">
        <f>VLOOKUP($F$92:$F$112,WS!$C$3:$Q$327,15,0)</f>
        <v>107110</v>
      </c>
      <c r="X110" s="11"/>
    </row>
    <row r="111" spans="1:24" ht="15.75" x14ac:dyDescent="0.25">
      <c r="A111" s="11">
        <v>17</v>
      </c>
      <c r="B111" s="29"/>
      <c r="C111" s="29"/>
      <c r="D111" s="29"/>
      <c r="E111" s="29" t="s">
        <v>106</v>
      </c>
      <c r="F111" s="11" t="s">
        <v>117</v>
      </c>
      <c r="G111" s="11" t="str">
        <f>VLOOKUP($F$92:$F$112,WS!$C$3:$Q$327,2,0)</f>
        <v>NORMAL</v>
      </c>
      <c r="H111" s="11">
        <f>VLOOKUP($F$92:$F$112,WS!$C$3:$Q$327,3,0)</f>
        <v>965</v>
      </c>
      <c r="I111" s="11">
        <f>VLOOKUP($F$92:$F$112,WS!$C$3:$Q$327,4,0)</f>
        <v>251197.25</v>
      </c>
      <c r="J111" s="11">
        <f>VLOOKUP($F$92:$F$112,WS!$C$3:$Q$327,5,0)</f>
        <v>55494.75</v>
      </c>
      <c r="K111" s="11">
        <f>VLOOKUP($F$92:$F$112,WS!$C$3:$Q$327,6,0)</f>
        <v>306692</v>
      </c>
      <c r="L111" s="11">
        <f>VLOOKUP($F$92:$F$112,WS!$C$3:$Q$327,7,0)</f>
        <v>9935.69</v>
      </c>
      <c r="M111" s="11">
        <f>VLOOKUP($F$92:$F$112,WS!$C$3:$Q$327,8,0)</f>
        <v>3121.31</v>
      </c>
      <c r="N111" s="11">
        <f>VLOOKUP($F$92:$F$112,WS!$C$3:$Q$327,9,0)</f>
        <v>13057</v>
      </c>
      <c r="O111" s="11">
        <f t="shared" si="22"/>
        <v>261132.94</v>
      </c>
      <c r="P111" s="11">
        <f t="shared" si="23"/>
        <v>58616.06</v>
      </c>
      <c r="Q111" s="11">
        <f t="shared" si="24"/>
        <v>319749</v>
      </c>
      <c r="R111" s="11">
        <f>VLOOKUP($F$92:$F$112,WS!$C$3:$Q$327,10,0)</f>
        <v>0</v>
      </c>
      <c r="S111" s="11">
        <f>VLOOKUP($F$92:$F$112,WS!$C$3:$Q$327,11,0)</f>
        <v>0</v>
      </c>
      <c r="T111" s="11">
        <f>VLOOKUP($F$92:$F$112,WS!$C$3:$Q$327,12,0)</f>
        <v>0</v>
      </c>
      <c r="U111" s="11">
        <f>VLOOKUP($F$92:$F$112,WS!$C$3:$Q$327,13,0)</f>
        <v>261132.94</v>
      </c>
      <c r="V111" s="11">
        <f>VLOOKUP($F$92:$F$112,WS!$C$3:$Q$327,14,0)</f>
        <v>58616.06</v>
      </c>
      <c r="W111" s="11">
        <f>VLOOKUP($F$92:$F$112,WS!$C$3:$Q$327,15,0)</f>
        <v>319749</v>
      </c>
      <c r="X111" s="11"/>
    </row>
    <row r="112" spans="1:24" ht="15.75" x14ac:dyDescent="0.25">
      <c r="A112" s="11">
        <v>18</v>
      </c>
      <c r="B112" s="29" t="s">
        <v>39</v>
      </c>
      <c r="C112" s="29" t="s">
        <v>40</v>
      </c>
      <c r="D112" s="29">
        <v>37</v>
      </c>
      <c r="E112" s="29" t="s">
        <v>106</v>
      </c>
      <c r="F112" s="11" t="s">
        <v>115</v>
      </c>
      <c r="G112" s="11" t="str">
        <f>VLOOKUP($F$92:$F$112,WS!$C$3:$Q$327,2,0)</f>
        <v>NORMAL</v>
      </c>
      <c r="H112" s="11">
        <f>VLOOKUP($F$92:$F$112,WS!$C$3:$Q$327,3,0)</f>
        <v>2080</v>
      </c>
      <c r="I112" s="11">
        <f>VLOOKUP($F$92:$F$112,WS!$C$3:$Q$327,4,0)</f>
        <v>410076.27</v>
      </c>
      <c r="J112" s="11">
        <f>VLOOKUP($F$92:$F$112,WS!$C$3:$Q$327,5,0)</f>
        <v>58730.73</v>
      </c>
      <c r="K112" s="11">
        <f>VLOOKUP($F$92:$F$112,WS!$C$3:$Q$327,6,0)</f>
        <v>468807</v>
      </c>
      <c r="L112" s="11">
        <f>VLOOKUP($F$92:$F$112,WS!$C$3:$Q$327,7,0)</f>
        <v>16260.76</v>
      </c>
      <c r="M112" s="11">
        <f>VLOOKUP($F$92:$F$112,WS!$C$3:$Q$327,8,0)</f>
        <v>5316.24</v>
      </c>
      <c r="N112" s="11">
        <f>VLOOKUP($F$92:$F$112,WS!$C$3:$Q$327,9,0)</f>
        <v>21577</v>
      </c>
      <c r="O112" s="11">
        <f t="shared" si="22"/>
        <v>426337.03</v>
      </c>
      <c r="P112" s="11">
        <f t="shared" si="23"/>
        <v>64046.97</v>
      </c>
      <c r="Q112" s="11">
        <f t="shared" si="24"/>
        <v>490384</v>
      </c>
      <c r="R112" s="11">
        <f>VLOOKUP($F$92:$F$112,WS!$C$3:$Q$327,10,0)</f>
        <v>0</v>
      </c>
      <c r="S112" s="11">
        <f>VLOOKUP($F$92:$F$112,WS!$C$3:$Q$327,11,0)</f>
        <v>0</v>
      </c>
      <c r="T112" s="11">
        <f>VLOOKUP($F$92:$F$112,WS!$C$3:$Q$327,12,0)</f>
        <v>0</v>
      </c>
      <c r="U112" s="11">
        <f>VLOOKUP($F$92:$F$112,WS!$C$3:$Q$327,13,0)</f>
        <v>426337.03</v>
      </c>
      <c r="V112" s="11">
        <f>VLOOKUP($F$92:$F$112,WS!$C$3:$Q$327,14,0)</f>
        <v>64046.97</v>
      </c>
      <c r="W112" s="11">
        <f>VLOOKUP($F$92:$F$112,WS!$C$3:$Q$327,15,0)</f>
        <v>490384</v>
      </c>
      <c r="X112" s="11"/>
    </row>
    <row r="113" spans="1:24" ht="15.75" x14ac:dyDescent="0.25">
      <c r="A113" s="147" t="s">
        <v>78</v>
      </c>
      <c r="B113" s="147"/>
      <c r="C113" s="147"/>
      <c r="D113" s="147"/>
      <c r="E113" s="147"/>
      <c r="F113" s="147"/>
      <c r="G113" s="27"/>
      <c r="H113" s="13">
        <f>SUM(H95:H112)</f>
        <v>25172</v>
      </c>
      <c r="I113" s="13">
        <f t="shared" ref="I113:W113" si="25">SUM(I95:I112)</f>
        <v>5110952.8499999996</v>
      </c>
      <c r="J113" s="13">
        <f t="shared" si="25"/>
        <v>1133667.1499999999</v>
      </c>
      <c r="K113" s="13">
        <f t="shared" si="25"/>
        <v>6244620</v>
      </c>
      <c r="L113" s="13">
        <f t="shared" si="25"/>
        <v>215446.57000000004</v>
      </c>
      <c r="M113" s="13">
        <f t="shared" si="25"/>
        <v>66454.430000000008</v>
      </c>
      <c r="N113" s="13">
        <f t="shared" si="25"/>
        <v>281901</v>
      </c>
      <c r="O113" s="13">
        <f t="shared" si="25"/>
        <v>5326399.4200000009</v>
      </c>
      <c r="P113" s="13">
        <f t="shared" si="25"/>
        <v>1200121.58</v>
      </c>
      <c r="Q113" s="13">
        <f t="shared" si="25"/>
        <v>6526521</v>
      </c>
      <c r="R113" s="13">
        <f t="shared" si="25"/>
        <v>122619.35</v>
      </c>
      <c r="S113" s="13">
        <f t="shared" si="25"/>
        <v>41530.65</v>
      </c>
      <c r="T113" s="13">
        <f t="shared" si="25"/>
        <v>164150</v>
      </c>
      <c r="U113" s="13">
        <f t="shared" si="25"/>
        <v>5203780.0700000012</v>
      </c>
      <c r="V113" s="13">
        <f t="shared" si="25"/>
        <v>1158590.93</v>
      </c>
      <c r="W113" s="13">
        <f t="shared" si="25"/>
        <v>6362371</v>
      </c>
      <c r="X113" s="11"/>
    </row>
    <row r="114" spans="1:24" ht="15.75" x14ac:dyDescent="0.25">
      <c r="A114" s="26"/>
      <c r="B114" s="26"/>
      <c r="C114" s="26"/>
      <c r="D114" s="26"/>
      <c r="E114" s="26"/>
      <c r="F114" s="26"/>
      <c r="G114" s="26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</row>
    <row r="115" spans="1:24" ht="15.75" x14ac:dyDescent="0.25">
      <c r="A115" s="26"/>
      <c r="B115" s="26"/>
      <c r="C115" s="26"/>
      <c r="D115" s="26"/>
      <c r="E115" s="26"/>
      <c r="F115" s="26"/>
      <c r="G115" s="26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</row>
    <row r="116" spans="1:24" ht="15.75" x14ac:dyDescent="0.25">
      <c r="A116" s="26"/>
      <c r="B116" s="26"/>
      <c r="C116" s="26"/>
      <c r="D116" s="26"/>
      <c r="E116" s="26"/>
      <c r="F116" s="26"/>
      <c r="G116" s="26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</row>
    <row r="117" spans="1:24" ht="15.75" x14ac:dyDescent="0.25">
      <c r="A117" s="26"/>
      <c r="B117" s="26"/>
      <c r="C117" s="26"/>
      <c r="D117" s="26"/>
      <c r="E117" s="26"/>
      <c r="F117" s="26"/>
      <c r="G117" s="26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</row>
    <row r="118" spans="1:24" ht="15.75" x14ac:dyDescent="0.25">
      <c r="A118" s="30"/>
      <c r="B118" s="30"/>
      <c r="C118" s="30"/>
      <c r="D118" s="142" t="s">
        <v>79</v>
      </c>
      <c r="E118" s="142"/>
      <c r="F118" s="142"/>
      <c r="G118" s="142"/>
      <c r="H118" s="142"/>
      <c r="I118" s="7"/>
      <c r="J118" s="14"/>
      <c r="K118" s="7"/>
      <c r="L118" s="7"/>
      <c r="M118" s="7"/>
      <c r="N118" s="7"/>
      <c r="O118" s="7"/>
      <c r="P118" s="7"/>
      <c r="Q118" s="7"/>
      <c r="R118" s="7"/>
      <c r="S118" s="7"/>
      <c r="T118" s="143" t="s">
        <v>80</v>
      </c>
      <c r="U118" s="143"/>
      <c r="V118" s="143"/>
      <c r="W118" s="143"/>
      <c r="X118" s="143"/>
    </row>
    <row r="119" spans="1:24" ht="15.75" x14ac:dyDescent="0.25">
      <c r="A119" s="30"/>
      <c r="B119" s="30"/>
      <c r="C119" s="30"/>
      <c r="D119" s="142" t="s">
        <v>81</v>
      </c>
      <c r="E119" s="142"/>
      <c r="F119" s="142"/>
      <c r="G119" s="142"/>
      <c r="H119" s="142"/>
      <c r="I119" s="7"/>
      <c r="J119" s="14"/>
      <c r="K119" s="7"/>
      <c r="L119" s="7"/>
      <c r="M119" s="7"/>
      <c r="N119" s="7"/>
      <c r="O119" s="7"/>
      <c r="P119" s="7"/>
      <c r="Q119" s="7"/>
      <c r="R119" s="7"/>
      <c r="S119" s="7"/>
      <c r="T119" s="143" t="s">
        <v>81</v>
      </c>
      <c r="U119" s="143"/>
      <c r="V119" s="143"/>
      <c r="W119" s="143"/>
      <c r="X119" s="143"/>
    </row>
    <row r="120" spans="1:24" ht="15.75" x14ac:dyDescent="0.25">
      <c r="A120" s="30"/>
      <c r="B120" s="30"/>
      <c r="C120" s="30"/>
      <c r="D120" s="25"/>
      <c r="E120" s="25"/>
      <c r="F120" s="25"/>
      <c r="G120" s="25"/>
      <c r="H120" s="25"/>
      <c r="I120" s="7"/>
      <c r="J120" s="14"/>
      <c r="K120" s="7"/>
      <c r="L120" s="7"/>
      <c r="M120" s="7"/>
      <c r="N120" s="7"/>
      <c r="O120" s="7"/>
      <c r="P120" s="7"/>
      <c r="Q120" s="7"/>
      <c r="R120" s="7"/>
      <c r="S120" s="7"/>
      <c r="T120" s="26"/>
      <c r="U120" s="26"/>
      <c r="V120" s="26"/>
      <c r="W120" s="26"/>
      <c r="X120" s="26"/>
    </row>
    <row r="121" spans="1:24" ht="16.5" thickBot="1" x14ac:dyDescent="0.3">
      <c r="A121" s="30"/>
      <c r="B121" s="30"/>
      <c r="C121" s="30"/>
      <c r="D121" s="25"/>
      <c r="E121" s="25"/>
      <c r="F121" s="25"/>
      <c r="G121" s="25"/>
      <c r="H121" s="25"/>
      <c r="I121" s="7"/>
      <c r="J121" s="14"/>
      <c r="K121" s="7"/>
      <c r="L121" s="7"/>
      <c r="M121" s="7"/>
      <c r="N121" s="7"/>
      <c r="O121" s="7"/>
      <c r="P121" s="7"/>
      <c r="Q121" s="7"/>
      <c r="R121" s="7"/>
      <c r="S121" s="7"/>
      <c r="T121" s="26"/>
      <c r="U121" s="26"/>
      <c r="V121" s="26"/>
      <c r="W121" s="26"/>
      <c r="X121" s="26"/>
    </row>
    <row r="122" spans="1:24" ht="24" thickBot="1" x14ac:dyDescent="0.4">
      <c r="A122" s="148" t="s">
        <v>1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9"/>
      <c r="O122" s="149"/>
      <c r="P122" s="149"/>
      <c r="Q122" s="149"/>
      <c r="R122" s="149"/>
      <c r="S122" s="149"/>
      <c r="T122" s="149"/>
      <c r="U122" s="149"/>
      <c r="V122" s="149"/>
      <c r="W122" s="149"/>
      <c r="X122" s="150"/>
    </row>
    <row r="123" spans="1:24" ht="18" x14ac:dyDescent="0.25">
      <c r="A123" s="151" t="s">
        <v>814</v>
      </c>
      <c r="B123" s="151"/>
      <c r="C123" s="151"/>
      <c r="D123" s="151"/>
      <c r="E123" s="151"/>
      <c r="F123" s="151"/>
      <c r="G123" s="151"/>
      <c r="H123" s="151"/>
      <c r="I123" s="151"/>
      <c r="J123" s="151"/>
      <c r="K123" s="151"/>
      <c r="L123" s="151"/>
      <c r="M123" s="151"/>
      <c r="N123" s="151"/>
      <c r="O123" s="151"/>
      <c r="P123" s="151"/>
      <c r="Q123" s="151"/>
      <c r="R123" s="151"/>
      <c r="S123" s="151"/>
      <c r="T123" s="151"/>
      <c r="U123" s="151"/>
      <c r="V123" s="151"/>
      <c r="W123" s="151"/>
      <c r="X123" s="151"/>
    </row>
    <row r="124" spans="1:24" ht="35.25" customHeight="1" x14ac:dyDescent="0.25">
      <c r="A124" s="152" t="s">
        <v>5</v>
      </c>
      <c r="B124" s="152" t="s">
        <v>6</v>
      </c>
      <c r="C124" s="152" t="s">
        <v>7</v>
      </c>
      <c r="D124" s="152" t="s">
        <v>8</v>
      </c>
      <c r="E124" s="152" t="s">
        <v>9</v>
      </c>
      <c r="F124" s="152" t="s">
        <v>10</v>
      </c>
      <c r="G124" s="152" t="s">
        <v>11</v>
      </c>
      <c r="H124" s="152" t="s">
        <v>12</v>
      </c>
      <c r="I124" s="144" t="s">
        <v>815</v>
      </c>
      <c r="J124" s="145"/>
      <c r="K124" s="146"/>
      <c r="L124" s="144" t="s">
        <v>816</v>
      </c>
      <c r="M124" s="145"/>
      <c r="N124" s="146"/>
      <c r="O124" s="144" t="s">
        <v>13</v>
      </c>
      <c r="P124" s="145"/>
      <c r="Q124" s="146"/>
      <c r="R124" s="144" t="s">
        <v>817</v>
      </c>
      <c r="S124" s="145"/>
      <c r="T124" s="146"/>
      <c r="U124" s="144" t="s">
        <v>818</v>
      </c>
      <c r="V124" s="145"/>
      <c r="W124" s="146"/>
      <c r="X124" s="9" t="s">
        <v>14</v>
      </c>
    </row>
    <row r="125" spans="1:24" ht="15.75" x14ac:dyDescent="0.25">
      <c r="A125" s="153"/>
      <c r="B125" s="153"/>
      <c r="C125" s="153"/>
      <c r="D125" s="153"/>
      <c r="E125" s="153"/>
      <c r="F125" s="153"/>
      <c r="G125" s="153"/>
      <c r="H125" s="153"/>
      <c r="I125" s="9" t="s">
        <v>15</v>
      </c>
      <c r="J125" s="9" t="s">
        <v>16</v>
      </c>
      <c r="K125" s="10" t="s">
        <v>17</v>
      </c>
      <c r="L125" s="9" t="s">
        <v>15</v>
      </c>
      <c r="M125" s="9" t="s">
        <v>16</v>
      </c>
      <c r="N125" s="10" t="s">
        <v>17</v>
      </c>
      <c r="O125" s="9" t="s">
        <v>15</v>
      </c>
      <c r="P125" s="9" t="s">
        <v>16</v>
      </c>
      <c r="Q125" s="9" t="s">
        <v>17</v>
      </c>
      <c r="R125" s="9" t="s">
        <v>15</v>
      </c>
      <c r="S125" s="9" t="s">
        <v>16</v>
      </c>
      <c r="T125" s="9" t="s">
        <v>17</v>
      </c>
      <c r="U125" s="9" t="s">
        <v>15</v>
      </c>
      <c r="V125" s="9" t="s">
        <v>16</v>
      </c>
      <c r="W125" s="10" t="s">
        <v>17</v>
      </c>
      <c r="X125" s="9"/>
    </row>
    <row r="126" spans="1:24" ht="15.75" x14ac:dyDescent="0.25">
      <c r="A126" s="9" t="s">
        <v>18</v>
      </c>
      <c r="B126" s="9" t="s">
        <v>19</v>
      </c>
      <c r="C126" s="9" t="s">
        <v>20</v>
      </c>
      <c r="D126" s="9" t="s">
        <v>21</v>
      </c>
      <c r="E126" s="9" t="s">
        <v>22</v>
      </c>
      <c r="F126" s="9" t="s">
        <v>23</v>
      </c>
      <c r="G126" s="9"/>
      <c r="H126" s="9"/>
      <c r="I126" s="9" t="s">
        <v>24</v>
      </c>
      <c r="J126" s="9" t="s">
        <v>25</v>
      </c>
      <c r="K126" s="10" t="s">
        <v>26</v>
      </c>
      <c r="L126" s="9" t="s">
        <v>27</v>
      </c>
      <c r="M126" s="9" t="s">
        <v>28</v>
      </c>
      <c r="N126" s="10" t="s">
        <v>29</v>
      </c>
      <c r="O126" s="9" t="s">
        <v>30</v>
      </c>
      <c r="P126" s="9" t="s">
        <v>31</v>
      </c>
      <c r="Q126" s="9" t="s">
        <v>32</v>
      </c>
      <c r="R126" s="9" t="s">
        <v>33</v>
      </c>
      <c r="S126" s="9" t="s">
        <v>34</v>
      </c>
      <c r="T126" s="9" t="s">
        <v>35</v>
      </c>
      <c r="U126" s="9" t="s">
        <v>36</v>
      </c>
      <c r="V126" s="9" t="s">
        <v>37</v>
      </c>
      <c r="W126" s="10" t="s">
        <v>38</v>
      </c>
      <c r="X126" s="9"/>
    </row>
    <row r="127" spans="1:24" ht="15.75" x14ac:dyDescent="0.25">
      <c r="A127" s="11">
        <v>1</v>
      </c>
      <c r="B127" s="29" t="s">
        <v>39</v>
      </c>
      <c r="C127" s="29" t="s">
        <v>40</v>
      </c>
      <c r="D127" s="29">
        <v>38</v>
      </c>
      <c r="E127" s="29" t="s">
        <v>125</v>
      </c>
      <c r="F127" s="11" t="s">
        <v>135</v>
      </c>
      <c r="G127" s="11" t="str">
        <f>VLOOKUP($F$124:$F$141,WS!$C$3:$Q$327,2,0)</f>
        <v>NORMAL</v>
      </c>
      <c r="H127" s="11">
        <f>VLOOKUP($F$124:$F$141,WS!$C$3:$Q$327,3,0)</f>
        <v>507</v>
      </c>
      <c r="I127" s="11">
        <f>VLOOKUP($F$124:$F$141,WS!$C$3:$Q$327,4,0)</f>
        <v>275053.44</v>
      </c>
      <c r="J127" s="11">
        <f>VLOOKUP($F$124:$F$141,WS!$C$3:$Q$327,5,0)</f>
        <v>8940.5600000000013</v>
      </c>
      <c r="K127" s="11">
        <f>VLOOKUP($F$124:$F$141,WS!$C$3:$Q$327,6,0)</f>
        <v>283994</v>
      </c>
      <c r="L127" s="11">
        <f>VLOOKUP($F$124:$F$141,WS!$C$3:$Q$327,7,0)</f>
        <v>4785.6400000000003</v>
      </c>
      <c r="M127" s="11">
        <f>VLOOKUP($F$124:$F$141,WS!$C$3:$Q$327,8,0)</f>
        <v>3065.3599999999997</v>
      </c>
      <c r="N127" s="11">
        <f>VLOOKUP($F$124:$F$141,WS!$C$3:$Q$327,9,0)</f>
        <v>7851</v>
      </c>
      <c r="O127" s="11">
        <f t="shared" ref="O127:O141" si="26">+I127+L127</f>
        <v>279839.08</v>
      </c>
      <c r="P127" s="11">
        <f t="shared" ref="P127:P141" si="27">+J127+M127</f>
        <v>12005.920000000002</v>
      </c>
      <c r="Q127" s="11">
        <f t="shared" ref="Q127:Q141" si="28">+K127+N127</f>
        <v>291845</v>
      </c>
      <c r="R127" s="11">
        <f>VLOOKUP($F$124:$F$141,WS!$C$3:$Q$327,10,0)</f>
        <v>9747.44</v>
      </c>
      <c r="S127" s="11">
        <f>VLOOKUP($F$124:$F$141,WS!$C$3:$Q$327,11,0)</f>
        <v>8940.5600000000013</v>
      </c>
      <c r="T127" s="11">
        <f>VLOOKUP($F$124:$F$141,WS!$C$3:$Q$327,12,0)</f>
        <v>18688</v>
      </c>
      <c r="U127" s="11">
        <f>VLOOKUP($F$124:$F$141,WS!$C$3:$Q$327,13,0)</f>
        <v>270091.64</v>
      </c>
      <c r="V127" s="11">
        <f>VLOOKUP($F$124:$F$141,WS!$C$3:$Q$327,14,0)</f>
        <v>3065.3599999999997</v>
      </c>
      <c r="W127" s="11">
        <f>VLOOKUP($F$124:$F$141,WS!$C$3:$Q$327,15,0)</f>
        <v>273157</v>
      </c>
      <c r="X127" s="11"/>
    </row>
    <row r="128" spans="1:24" ht="15.75" x14ac:dyDescent="0.25">
      <c r="A128" s="11">
        <v>2</v>
      </c>
      <c r="B128" s="29" t="s">
        <v>39</v>
      </c>
      <c r="C128" s="29" t="s">
        <v>40</v>
      </c>
      <c r="D128" s="29">
        <v>38</v>
      </c>
      <c r="E128" s="29" t="s">
        <v>125</v>
      </c>
      <c r="F128" s="11" t="s">
        <v>137</v>
      </c>
      <c r="G128" s="11" t="str">
        <f>VLOOKUP($F$124:$F$141,WS!$C$3:$Q$327,2,0)</f>
        <v>IDLE/VACANT</v>
      </c>
      <c r="H128" s="11">
        <f>VLOOKUP($F$124:$F$141,WS!$C$3:$Q$327,3,0)</f>
        <v>0</v>
      </c>
      <c r="I128" s="11">
        <f>VLOOKUP($F$124:$F$141,WS!$C$3:$Q$327,4,0)</f>
        <v>472588.44</v>
      </c>
      <c r="J128" s="11">
        <f>VLOOKUP($F$124:$F$141,WS!$C$3:$Q$327,5,0)</f>
        <v>37517.56</v>
      </c>
      <c r="K128" s="11">
        <f>VLOOKUP($F$124:$F$141,WS!$C$3:$Q$327,6,0)</f>
        <v>510106</v>
      </c>
      <c r="L128" s="11">
        <f>VLOOKUP($F$124:$F$141,WS!$C$3:$Q$327,7,0)</f>
        <v>1312.75</v>
      </c>
      <c r="M128" s="11">
        <f>VLOOKUP($F$124:$F$141,WS!$C$3:$Q$327,8,0)</f>
        <v>4875.25</v>
      </c>
      <c r="N128" s="11">
        <f>VLOOKUP($F$124:$F$141,WS!$C$3:$Q$327,9,0)</f>
        <v>6188</v>
      </c>
      <c r="O128" s="11">
        <f t="shared" si="26"/>
        <v>473901.19</v>
      </c>
      <c r="P128" s="11">
        <f t="shared" si="27"/>
        <v>42392.81</v>
      </c>
      <c r="Q128" s="11">
        <f t="shared" si="28"/>
        <v>516294</v>
      </c>
      <c r="R128" s="11">
        <f>VLOOKUP($F$124:$F$141,WS!$C$3:$Q$327,10,0)</f>
        <v>0</v>
      </c>
      <c r="S128" s="11">
        <f>VLOOKUP($F$124:$F$141,WS!$C$3:$Q$327,11,0)</f>
        <v>30000</v>
      </c>
      <c r="T128" s="11">
        <f>VLOOKUP($F$124:$F$141,WS!$C$3:$Q$327,12,0)</f>
        <v>30000</v>
      </c>
      <c r="U128" s="11">
        <f>VLOOKUP($F$124:$F$141,WS!$C$3:$Q$327,13,0)</f>
        <v>473901.19</v>
      </c>
      <c r="V128" s="11">
        <f>VLOOKUP($F$124:$F$141,WS!$C$3:$Q$327,14,0)</f>
        <v>12392.81</v>
      </c>
      <c r="W128" s="11">
        <f>VLOOKUP($F$124:$F$141,WS!$C$3:$Q$327,15,0)</f>
        <v>486294</v>
      </c>
      <c r="X128" s="11"/>
    </row>
    <row r="129" spans="1:24" ht="15.75" x14ac:dyDescent="0.25">
      <c r="A129" s="11">
        <v>3</v>
      </c>
      <c r="B129" s="29" t="s">
        <v>39</v>
      </c>
      <c r="C129" s="29" t="s">
        <v>40</v>
      </c>
      <c r="D129" s="29">
        <v>38</v>
      </c>
      <c r="E129" s="29" t="s">
        <v>125</v>
      </c>
      <c r="F129" s="11" t="s">
        <v>136</v>
      </c>
      <c r="G129" s="11" t="str">
        <f>VLOOKUP($F$124:$F$141,WS!$C$3:$Q$327,2,0)</f>
        <v>DISS</v>
      </c>
      <c r="H129" s="11">
        <f>VLOOKUP($F$124:$F$141,WS!$C$3:$Q$327,3,0)</f>
        <v>0</v>
      </c>
      <c r="I129" s="11">
        <f>VLOOKUP($F$124:$F$141,WS!$C$3:$Q$327,4,0)</f>
        <v>7445.7</v>
      </c>
      <c r="J129" s="11">
        <f>VLOOKUP($F$124:$F$141,WS!$C$3:$Q$327,5,0)</f>
        <v>223.3</v>
      </c>
      <c r="K129" s="11">
        <f>VLOOKUP($F$124:$F$141,WS!$C$3:$Q$327,6,0)</f>
        <v>7669</v>
      </c>
      <c r="L129" s="11">
        <f>VLOOKUP($F$124:$F$141,WS!$C$3:$Q$327,7,0)</f>
        <v>1312.18</v>
      </c>
      <c r="M129" s="11">
        <f>VLOOKUP($F$124:$F$141,WS!$C$3:$Q$327,8,0)</f>
        <v>70.819999999999993</v>
      </c>
      <c r="N129" s="11">
        <f>VLOOKUP($F$124:$F$141,WS!$C$3:$Q$327,9,0)</f>
        <v>1383</v>
      </c>
      <c r="O129" s="11">
        <f t="shared" si="26"/>
        <v>8757.8799999999992</v>
      </c>
      <c r="P129" s="11">
        <f t="shared" si="27"/>
        <v>294.12</v>
      </c>
      <c r="Q129" s="11">
        <f t="shared" si="28"/>
        <v>9052</v>
      </c>
      <c r="R129" s="11">
        <f>VLOOKUP($F$124:$F$141,WS!$C$3:$Q$327,10,0)</f>
        <v>8757.8799999999992</v>
      </c>
      <c r="S129" s="11">
        <f>VLOOKUP($F$124:$F$141,WS!$C$3:$Q$327,11,0)</f>
        <v>294.12</v>
      </c>
      <c r="T129" s="11">
        <f>VLOOKUP($F$124:$F$141,WS!$C$3:$Q$327,12,0)</f>
        <v>9052</v>
      </c>
      <c r="U129" s="11">
        <f>VLOOKUP($F$124:$F$141,WS!$C$3:$Q$327,13,0)</f>
        <v>0</v>
      </c>
      <c r="V129" s="11">
        <f>VLOOKUP($F$124:$F$141,WS!$C$3:$Q$327,14,0)</f>
        <v>0</v>
      </c>
      <c r="W129" s="11">
        <f>VLOOKUP($F$124:$F$141,WS!$C$3:$Q$327,15,0)</f>
        <v>0</v>
      </c>
      <c r="X129" s="11"/>
    </row>
    <row r="130" spans="1:24" ht="15.75" x14ac:dyDescent="0.25">
      <c r="A130" s="11">
        <v>4</v>
      </c>
      <c r="B130" s="29" t="s">
        <v>39</v>
      </c>
      <c r="C130" s="29" t="s">
        <v>40</v>
      </c>
      <c r="D130" s="29">
        <v>38</v>
      </c>
      <c r="E130" s="29" t="s">
        <v>125</v>
      </c>
      <c r="F130" s="11" t="s">
        <v>138</v>
      </c>
      <c r="G130" s="11" t="str">
        <f>VLOOKUP($F$124:$F$141,WS!$C$3:$Q$327,2,0)</f>
        <v>DISS</v>
      </c>
      <c r="H130" s="11">
        <f>VLOOKUP($F$124:$F$141,WS!$C$3:$Q$327,3,0)</f>
        <v>0</v>
      </c>
      <c r="I130" s="11">
        <f>VLOOKUP($F$124:$F$141,WS!$C$3:$Q$327,4,0)</f>
        <v>41411.57</v>
      </c>
      <c r="J130" s="11">
        <f>VLOOKUP($F$124:$F$141,WS!$C$3:$Q$327,5,0)</f>
        <v>977.43</v>
      </c>
      <c r="K130" s="11">
        <f>VLOOKUP($F$124:$F$141,WS!$C$3:$Q$327,6,0)</f>
        <v>42389</v>
      </c>
      <c r="L130" s="11">
        <f>VLOOKUP($F$124:$F$141,WS!$C$3:$Q$327,7,0)</f>
        <v>524.53</v>
      </c>
      <c r="M130" s="11">
        <f>VLOOKUP($F$124:$F$141,WS!$C$3:$Q$327,8,0)</f>
        <v>425.47</v>
      </c>
      <c r="N130" s="11">
        <f>VLOOKUP($F$124:$F$141,WS!$C$3:$Q$327,9,0)</f>
        <v>950</v>
      </c>
      <c r="O130" s="11">
        <f t="shared" si="26"/>
        <v>41936.1</v>
      </c>
      <c r="P130" s="11">
        <f t="shared" si="27"/>
        <v>1402.9</v>
      </c>
      <c r="Q130" s="11">
        <f t="shared" si="28"/>
        <v>43339</v>
      </c>
      <c r="R130" s="11">
        <f>VLOOKUP($F$124:$F$141,WS!$C$3:$Q$327,10,0)</f>
        <v>41936.1</v>
      </c>
      <c r="S130" s="11">
        <f>VLOOKUP($F$124:$F$141,WS!$C$3:$Q$327,11,0)</f>
        <v>1402.9</v>
      </c>
      <c r="T130" s="11">
        <f>VLOOKUP($F$124:$F$141,WS!$C$3:$Q$327,12,0)</f>
        <v>43339</v>
      </c>
      <c r="U130" s="11">
        <f>VLOOKUP($F$124:$F$141,WS!$C$3:$Q$327,13,0)</f>
        <v>0</v>
      </c>
      <c r="V130" s="11">
        <f>VLOOKUP($F$124:$F$141,WS!$C$3:$Q$327,14,0)</f>
        <v>0</v>
      </c>
      <c r="W130" s="11">
        <f>VLOOKUP($F$124:$F$141,WS!$C$3:$Q$327,15,0)</f>
        <v>0</v>
      </c>
      <c r="X130" s="11"/>
    </row>
    <row r="131" spans="1:24" ht="15.75" x14ac:dyDescent="0.25">
      <c r="A131" s="11">
        <v>5</v>
      </c>
      <c r="B131" s="29" t="s">
        <v>39</v>
      </c>
      <c r="C131" s="29" t="s">
        <v>40</v>
      </c>
      <c r="D131" s="29">
        <v>38</v>
      </c>
      <c r="E131" s="29" t="s">
        <v>125</v>
      </c>
      <c r="F131" s="11" t="s">
        <v>139</v>
      </c>
      <c r="G131" s="11" t="str">
        <f>VLOOKUP($F$124:$F$141,WS!$C$3:$Q$327,2,0)</f>
        <v>NORMAL</v>
      </c>
      <c r="H131" s="11">
        <f>VLOOKUP($F$124:$F$141,WS!$C$3:$Q$327,3,0)</f>
        <v>3852</v>
      </c>
      <c r="I131" s="11">
        <f>VLOOKUP($F$124:$F$141,WS!$C$3:$Q$327,4,0)</f>
        <v>616421.98</v>
      </c>
      <c r="J131" s="11">
        <f>VLOOKUP($F$124:$F$141,WS!$C$3:$Q$327,5,0)</f>
        <v>52505.020000000004</v>
      </c>
      <c r="K131" s="11">
        <f>VLOOKUP($F$124:$F$141,WS!$C$3:$Q$327,6,0)</f>
        <v>668927</v>
      </c>
      <c r="L131" s="11">
        <f>VLOOKUP($F$124:$F$141,WS!$C$3:$Q$327,7,0)</f>
        <v>29536.62</v>
      </c>
      <c r="M131" s="11">
        <f>VLOOKUP($F$124:$F$141,WS!$C$3:$Q$327,8,0)</f>
        <v>8313.380000000001</v>
      </c>
      <c r="N131" s="11">
        <f>VLOOKUP($F$124:$F$141,WS!$C$3:$Q$327,9,0)</f>
        <v>37850</v>
      </c>
      <c r="O131" s="11">
        <f t="shared" si="26"/>
        <v>645958.6</v>
      </c>
      <c r="P131" s="11">
        <f t="shared" si="27"/>
        <v>60818.400000000009</v>
      </c>
      <c r="Q131" s="11">
        <f t="shared" si="28"/>
        <v>706777</v>
      </c>
      <c r="R131" s="11">
        <f>VLOOKUP($F$124:$F$141,WS!$C$3:$Q$327,10,0)</f>
        <v>0</v>
      </c>
      <c r="S131" s="11">
        <f>VLOOKUP($F$124:$F$141,WS!$C$3:$Q$327,11,0)</f>
        <v>30000</v>
      </c>
      <c r="T131" s="11">
        <f>VLOOKUP($F$124:$F$141,WS!$C$3:$Q$327,12,0)</f>
        <v>30000</v>
      </c>
      <c r="U131" s="11">
        <f>VLOOKUP($F$124:$F$141,WS!$C$3:$Q$327,13,0)</f>
        <v>645958.6</v>
      </c>
      <c r="V131" s="11">
        <f>VLOOKUP($F$124:$F$141,WS!$C$3:$Q$327,14,0)</f>
        <v>30818.400000000001</v>
      </c>
      <c r="W131" s="11">
        <f>VLOOKUP($F$124:$F$141,WS!$C$3:$Q$327,15,0)</f>
        <v>676777</v>
      </c>
      <c r="X131" s="11"/>
    </row>
    <row r="132" spans="1:24" ht="15.75" x14ac:dyDescent="0.25">
      <c r="A132" s="11">
        <v>6</v>
      </c>
      <c r="B132" s="29" t="s">
        <v>39</v>
      </c>
      <c r="C132" s="29" t="s">
        <v>40</v>
      </c>
      <c r="D132" s="29">
        <v>38</v>
      </c>
      <c r="E132" s="29" t="s">
        <v>125</v>
      </c>
      <c r="F132" s="11" t="s">
        <v>140</v>
      </c>
      <c r="G132" s="11" t="str">
        <f>VLOOKUP($F$124:$F$141,WS!$C$3:$Q$327,2,0)</f>
        <v>NORMAL</v>
      </c>
      <c r="H132" s="11">
        <f>VLOOKUP($F$124:$F$141,WS!$C$3:$Q$327,3,0)</f>
        <v>122</v>
      </c>
      <c r="I132" s="11">
        <f>VLOOKUP($F$124:$F$141,WS!$C$3:$Q$327,4,0)</f>
        <v>3528.17</v>
      </c>
      <c r="J132" s="11">
        <f>VLOOKUP($F$124:$F$141,WS!$C$3:$Q$327,5,0)</f>
        <v>108.83</v>
      </c>
      <c r="K132" s="11">
        <f>VLOOKUP($F$124:$F$141,WS!$C$3:$Q$327,6,0)</f>
        <v>3637</v>
      </c>
      <c r="L132" s="11">
        <f>VLOOKUP($F$124:$F$141,WS!$C$3:$Q$327,7,0)</f>
        <v>1448.34</v>
      </c>
      <c r="M132" s="11">
        <f>VLOOKUP($F$124:$F$141,WS!$C$3:$Q$327,8,0)</f>
        <v>90.66</v>
      </c>
      <c r="N132" s="11">
        <f>VLOOKUP($F$124:$F$141,WS!$C$3:$Q$327,9,0)</f>
        <v>1539</v>
      </c>
      <c r="O132" s="11">
        <f t="shared" si="26"/>
        <v>4976.51</v>
      </c>
      <c r="P132" s="11">
        <f t="shared" si="27"/>
        <v>199.49</v>
      </c>
      <c r="Q132" s="11">
        <f t="shared" si="28"/>
        <v>5176</v>
      </c>
      <c r="R132" s="11">
        <f>VLOOKUP($F$124:$F$141,WS!$C$3:$Q$327,10,0)</f>
        <v>4976.51</v>
      </c>
      <c r="S132" s="11">
        <f>VLOOKUP($F$124:$F$141,WS!$C$3:$Q$327,11,0)</f>
        <v>199.49</v>
      </c>
      <c r="T132" s="11">
        <f>VLOOKUP($F$124:$F$141,WS!$C$3:$Q$327,12,0)</f>
        <v>5176</v>
      </c>
      <c r="U132" s="11">
        <f>VLOOKUP($F$124:$F$141,WS!$C$3:$Q$327,13,0)</f>
        <v>0</v>
      </c>
      <c r="V132" s="11">
        <f>VLOOKUP($F$124:$F$141,WS!$C$3:$Q$327,14,0)</f>
        <v>0</v>
      </c>
      <c r="W132" s="11">
        <f>VLOOKUP($F$124:$F$141,WS!$C$3:$Q$327,15,0)</f>
        <v>0</v>
      </c>
      <c r="X132" s="11"/>
    </row>
    <row r="133" spans="1:24" ht="15.75" x14ac:dyDescent="0.25">
      <c r="A133" s="11">
        <v>7</v>
      </c>
      <c r="B133" s="29" t="s">
        <v>39</v>
      </c>
      <c r="C133" s="29" t="s">
        <v>40</v>
      </c>
      <c r="D133" s="29">
        <v>38</v>
      </c>
      <c r="E133" s="29" t="s">
        <v>125</v>
      </c>
      <c r="F133" s="11" t="s">
        <v>132</v>
      </c>
      <c r="G133" s="11" t="str">
        <f>VLOOKUP($F$124:$F$141,WS!$C$3:$Q$327,2,0)</f>
        <v>NORMAL</v>
      </c>
      <c r="H133" s="11">
        <f>VLOOKUP($F$124:$F$141,WS!$C$3:$Q$327,3,0)</f>
        <v>10</v>
      </c>
      <c r="I133" s="11">
        <f>VLOOKUP($F$124:$F$141,WS!$C$3:$Q$327,4,0)</f>
        <v>107107.08</v>
      </c>
      <c r="J133" s="11">
        <f>VLOOKUP($F$124:$F$141,WS!$C$3:$Q$327,5,0)</f>
        <v>7610.92</v>
      </c>
      <c r="K133" s="11">
        <f>VLOOKUP($F$124:$F$141,WS!$C$3:$Q$327,6,0)</f>
        <v>114718</v>
      </c>
      <c r="L133" s="11">
        <f>VLOOKUP($F$124:$F$141,WS!$C$3:$Q$327,7,0)</f>
        <v>1380.66</v>
      </c>
      <c r="M133" s="11">
        <f>VLOOKUP($F$124:$F$141,WS!$C$3:$Q$327,8,0)</f>
        <v>1133.3400000000001</v>
      </c>
      <c r="N133" s="11">
        <f>VLOOKUP($F$124:$F$141,WS!$C$3:$Q$327,9,0)</f>
        <v>2514</v>
      </c>
      <c r="O133" s="11">
        <f t="shared" si="26"/>
        <v>108487.74</v>
      </c>
      <c r="P133" s="11">
        <f t="shared" si="27"/>
        <v>8744.26</v>
      </c>
      <c r="Q133" s="11">
        <f t="shared" si="28"/>
        <v>117232</v>
      </c>
      <c r="R133" s="11">
        <f>VLOOKUP($F$124:$F$141,WS!$C$3:$Q$327,10,0)</f>
        <v>0</v>
      </c>
      <c r="S133" s="11">
        <f>VLOOKUP($F$124:$F$141,WS!$C$3:$Q$327,11,0)</f>
        <v>0</v>
      </c>
      <c r="T133" s="11">
        <f>VLOOKUP($F$124:$F$141,WS!$C$3:$Q$327,12,0)</f>
        <v>0</v>
      </c>
      <c r="U133" s="11">
        <f>VLOOKUP($F$124:$F$141,WS!$C$3:$Q$327,13,0)</f>
        <v>108487.74</v>
      </c>
      <c r="V133" s="11">
        <f>VLOOKUP($F$124:$F$141,WS!$C$3:$Q$327,14,0)</f>
        <v>8744.26</v>
      </c>
      <c r="W133" s="11">
        <f>VLOOKUP($F$124:$F$141,WS!$C$3:$Q$327,15,0)</f>
        <v>117232</v>
      </c>
      <c r="X133" s="11"/>
    </row>
    <row r="134" spans="1:24" ht="15.75" x14ac:dyDescent="0.25">
      <c r="A134" s="11">
        <v>8</v>
      </c>
      <c r="B134" s="29" t="s">
        <v>39</v>
      </c>
      <c r="C134" s="29" t="s">
        <v>40</v>
      </c>
      <c r="D134" s="29">
        <v>38</v>
      </c>
      <c r="E134" s="29" t="s">
        <v>125</v>
      </c>
      <c r="F134" s="11" t="s">
        <v>133</v>
      </c>
      <c r="G134" s="11" t="str">
        <f>VLOOKUP($F$124:$F$141,WS!$C$3:$Q$327,2,0)</f>
        <v>NORMAL</v>
      </c>
      <c r="H134" s="11">
        <f>VLOOKUP($F$124:$F$141,WS!$C$3:$Q$327,3,0)</f>
        <v>610</v>
      </c>
      <c r="I134" s="11">
        <f>VLOOKUP($F$124:$F$141,WS!$C$3:$Q$327,4,0)</f>
        <v>385102.88</v>
      </c>
      <c r="J134" s="11">
        <f>VLOOKUP($F$124:$F$141,WS!$C$3:$Q$327,5,0)</f>
        <v>47684.12</v>
      </c>
      <c r="K134" s="11">
        <f>VLOOKUP($F$124:$F$141,WS!$C$3:$Q$327,6,0)</f>
        <v>432787</v>
      </c>
      <c r="L134" s="11">
        <f>VLOOKUP($F$124:$F$141,WS!$C$3:$Q$327,7,0)</f>
        <v>5490.7</v>
      </c>
      <c r="M134" s="11">
        <f>VLOOKUP($F$124:$F$141,WS!$C$3:$Q$327,8,0)</f>
        <v>4316.3</v>
      </c>
      <c r="N134" s="11">
        <f>VLOOKUP($F$124:$F$141,WS!$C$3:$Q$327,9,0)</f>
        <v>9807</v>
      </c>
      <c r="O134" s="11">
        <f t="shared" si="26"/>
        <v>390593.58</v>
      </c>
      <c r="P134" s="11">
        <f t="shared" si="27"/>
        <v>52000.420000000006</v>
      </c>
      <c r="Q134" s="11">
        <f t="shared" si="28"/>
        <v>442594</v>
      </c>
      <c r="R134" s="11">
        <f>VLOOKUP($F$124:$F$141,WS!$C$3:$Q$327,10,0)</f>
        <v>0</v>
      </c>
      <c r="S134" s="11">
        <f>VLOOKUP($F$124:$F$141,WS!$C$3:$Q$327,11,0)</f>
        <v>0</v>
      </c>
      <c r="T134" s="11">
        <f>VLOOKUP($F$124:$F$141,WS!$C$3:$Q$327,12,0)</f>
        <v>0</v>
      </c>
      <c r="U134" s="11">
        <f>VLOOKUP($F$124:$F$141,WS!$C$3:$Q$327,13,0)</f>
        <v>390593.58</v>
      </c>
      <c r="V134" s="11">
        <f>VLOOKUP($F$124:$F$141,WS!$C$3:$Q$327,14,0)</f>
        <v>52000.42</v>
      </c>
      <c r="W134" s="11">
        <f>VLOOKUP($F$124:$F$141,WS!$C$3:$Q$327,15,0)</f>
        <v>442594</v>
      </c>
      <c r="X134" s="11"/>
    </row>
    <row r="135" spans="1:24" ht="15.75" x14ac:dyDescent="0.25">
      <c r="A135" s="11">
        <v>9</v>
      </c>
      <c r="B135" s="29" t="s">
        <v>39</v>
      </c>
      <c r="C135" s="29" t="s">
        <v>40</v>
      </c>
      <c r="D135" s="29">
        <v>38</v>
      </c>
      <c r="E135" s="29" t="s">
        <v>125</v>
      </c>
      <c r="F135" s="11" t="s">
        <v>134</v>
      </c>
      <c r="G135" s="11" t="str">
        <f>VLOOKUP($F$124:$F$141,WS!$C$3:$Q$327,2,0)</f>
        <v>IDLE/VACANT</v>
      </c>
      <c r="H135" s="11">
        <f>VLOOKUP($F$124:$F$141,WS!$C$3:$Q$327,3,0)</f>
        <v>0</v>
      </c>
      <c r="I135" s="11">
        <f>VLOOKUP($F$124:$F$141,WS!$C$3:$Q$327,4,0)</f>
        <v>98106.58</v>
      </c>
      <c r="J135" s="11">
        <f>VLOOKUP($F$124:$F$141,WS!$C$3:$Q$327,5,0)</f>
        <v>5160.42</v>
      </c>
      <c r="K135" s="11">
        <f>VLOOKUP($F$124:$F$141,WS!$C$3:$Q$327,6,0)</f>
        <v>103267</v>
      </c>
      <c r="L135" s="11">
        <f>VLOOKUP($F$124:$F$141,WS!$C$3:$Q$327,7,0)</f>
        <v>1312.8</v>
      </c>
      <c r="M135" s="11">
        <f>VLOOKUP($F$124:$F$141,WS!$C$3:$Q$327,8,0)</f>
        <v>1008.2</v>
      </c>
      <c r="N135" s="11">
        <f>VLOOKUP($F$124:$F$141,WS!$C$3:$Q$327,9,0)</f>
        <v>2321</v>
      </c>
      <c r="O135" s="11">
        <f t="shared" si="26"/>
        <v>99419.38</v>
      </c>
      <c r="P135" s="11">
        <f t="shared" si="27"/>
        <v>6168.62</v>
      </c>
      <c r="Q135" s="11">
        <f t="shared" si="28"/>
        <v>105588</v>
      </c>
      <c r="R135" s="11">
        <f>VLOOKUP($F$124:$F$141,WS!$C$3:$Q$327,10,0)</f>
        <v>369.58</v>
      </c>
      <c r="S135" s="11">
        <f>VLOOKUP($F$124:$F$141,WS!$C$3:$Q$327,11,0)</f>
        <v>5160.42</v>
      </c>
      <c r="T135" s="11">
        <f>VLOOKUP($F$124:$F$141,WS!$C$3:$Q$327,12,0)</f>
        <v>5530</v>
      </c>
      <c r="U135" s="11">
        <f>VLOOKUP($F$124:$F$141,WS!$C$3:$Q$327,13,0)</f>
        <v>99049.8</v>
      </c>
      <c r="V135" s="11">
        <f>VLOOKUP($F$124:$F$141,WS!$C$3:$Q$327,14,0)</f>
        <v>1008.2</v>
      </c>
      <c r="W135" s="11">
        <f>VLOOKUP($F$124:$F$141,WS!$C$3:$Q$327,15,0)</f>
        <v>100058</v>
      </c>
      <c r="X135" s="11"/>
    </row>
    <row r="136" spans="1:24" ht="15.75" x14ac:dyDescent="0.25">
      <c r="A136" s="11">
        <v>10</v>
      </c>
      <c r="B136" s="29" t="s">
        <v>39</v>
      </c>
      <c r="C136" s="29" t="s">
        <v>40</v>
      </c>
      <c r="D136" s="29">
        <v>38</v>
      </c>
      <c r="E136" s="29" t="s">
        <v>125</v>
      </c>
      <c r="F136" s="11" t="s">
        <v>128</v>
      </c>
      <c r="G136" s="11" t="str">
        <f>VLOOKUP($F$124:$F$141,WS!$C$3:$Q$327,2,0)</f>
        <v>NORMAL</v>
      </c>
      <c r="H136" s="11">
        <f>VLOOKUP($F$124:$F$141,WS!$C$3:$Q$327,3,0)</f>
        <v>4115</v>
      </c>
      <c r="I136" s="11">
        <f>VLOOKUP($F$124:$F$141,WS!$C$3:$Q$327,4,0)</f>
        <v>699661.28</v>
      </c>
      <c r="J136" s="11">
        <f>VLOOKUP($F$124:$F$141,WS!$C$3:$Q$327,5,0)</f>
        <v>88358.720000000001</v>
      </c>
      <c r="K136" s="11">
        <f>VLOOKUP($F$124:$F$141,WS!$C$3:$Q$327,6,0)</f>
        <v>788020</v>
      </c>
      <c r="L136" s="11">
        <f>VLOOKUP($F$124:$F$141,WS!$C$3:$Q$327,7,0)</f>
        <v>29937.29</v>
      </c>
      <c r="M136" s="11">
        <f>VLOOKUP($F$124:$F$141,WS!$C$3:$Q$327,8,0)</f>
        <v>9326.7099999999991</v>
      </c>
      <c r="N136" s="11">
        <f>VLOOKUP($F$124:$F$141,WS!$C$3:$Q$327,9,0)</f>
        <v>39264</v>
      </c>
      <c r="O136" s="11">
        <f t="shared" si="26"/>
        <v>729598.57000000007</v>
      </c>
      <c r="P136" s="11">
        <f t="shared" si="27"/>
        <v>97685.43</v>
      </c>
      <c r="Q136" s="11">
        <f t="shared" si="28"/>
        <v>827284</v>
      </c>
      <c r="R136" s="11">
        <f>VLOOKUP($F$124:$F$141,WS!$C$3:$Q$327,10,0)</f>
        <v>0</v>
      </c>
      <c r="S136" s="11">
        <f>VLOOKUP($F$124:$F$141,WS!$C$3:$Q$327,11,0)</f>
        <v>30000</v>
      </c>
      <c r="T136" s="11">
        <f>VLOOKUP($F$124:$F$141,WS!$C$3:$Q$327,12,0)</f>
        <v>30000</v>
      </c>
      <c r="U136" s="11">
        <f>VLOOKUP($F$124:$F$141,WS!$C$3:$Q$327,13,0)</f>
        <v>729598.57</v>
      </c>
      <c r="V136" s="11">
        <f>VLOOKUP($F$124:$F$141,WS!$C$3:$Q$327,14,0)</f>
        <v>67685.429999999993</v>
      </c>
      <c r="W136" s="11">
        <f>VLOOKUP($F$124:$F$141,WS!$C$3:$Q$327,15,0)</f>
        <v>797284</v>
      </c>
      <c r="X136" s="11"/>
    </row>
    <row r="137" spans="1:24" ht="15.75" x14ac:dyDescent="0.25">
      <c r="A137" s="11">
        <v>11</v>
      </c>
      <c r="B137" s="29" t="s">
        <v>39</v>
      </c>
      <c r="C137" s="29" t="s">
        <v>40</v>
      </c>
      <c r="D137" s="29">
        <v>38</v>
      </c>
      <c r="E137" s="29" t="s">
        <v>125</v>
      </c>
      <c r="F137" s="11" t="s">
        <v>129</v>
      </c>
      <c r="G137" s="11" t="str">
        <f>VLOOKUP($F$124:$F$141,WS!$C$3:$Q$327,2,0)</f>
        <v>NORMAL</v>
      </c>
      <c r="H137" s="11">
        <f>VLOOKUP($F$124:$F$141,WS!$C$3:$Q$327,3,0)</f>
        <v>404</v>
      </c>
      <c r="I137" s="11">
        <f>VLOOKUP($F$124:$F$141,WS!$C$3:$Q$327,4,0)</f>
        <v>122205.54</v>
      </c>
      <c r="J137" s="11">
        <f>VLOOKUP($F$124:$F$141,WS!$C$3:$Q$327,5,0)</f>
        <v>29918.46</v>
      </c>
      <c r="K137" s="11">
        <f>VLOOKUP($F$124:$F$141,WS!$C$3:$Q$327,6,0)</f>
        <v>152124</v>
      </c>
      <c r="L137" s="11">
        <f>VLOOKUP($F$124:$F$141,WS!$C$3:$Q$327,7,0)</f>
        <v>4079.7</v>
      </c>
      <c r="M137" s="11">
        <f>VLOOKUP($F$124:$F$141,WS!$C$3:$Q$327,8,0)</f>
        <v>1523.3</v>
      </c>
      <c r="N137" s="11">
        <f>VLOOKUP($F$124:$F$141,WS!$C$3:$Q$327,9,0)</f>
        <v>5603</v>
      </c>
      <c r="O137" s="11">
        <f t="shared" si="26"/>
        <v>126285.23999999999</v>
      </c>
      <c r="P137" s="11">
        <f t="shared" si="27"/>
        <v>31441.759999999998</v>
      </c>
      <c r="Q137" s="11">
        <f t="shared" si="28"/>
        <v>157727</v>
      </c>
      <c r="R137" s="11">
        <f>VLOOKUP($F$124:$F$141,WS!$C$3:$Q$327,10,0)</f>
        <v>0</v>
      </c>
      <c r="S137" s="11">
        <f>VLOOKUP($F$124:$F$141,WS!$C$3:$Q$327,11,0)</f>
        <v>0</v>
      </c>
      <c r="T137" s="11">
        <f>VLOOKUP($F$124:$F$141,WS!$C$3:$Q$327,12,0)</f>
        <v>0</v>
      </c>
      <c r="U137" s="11">
        <f>VLOOKUP($F$124:$F$141,WS!$C$3:$Q$327,13,0)</f>
        <v>126285.24</v>
      </c>
      <c r="V137" s="11">
        <f>VLOOKUP($F$124:$F$141,WS!$C$3:$Q$327,14,0)</f>
        <v>31441.760000000002</v>
      </c>
      <c r="W137" s="11">
        <f>VLOOKUP($F$124:$F$141,WS!$C$3:$Q$327,15,0)</f>
        <v>157727</v>
      </c>
      <c r="X137" s="11"/>
    </row>
    <row r="138" spans="1:24" ht="15.75" x14ac:dyDescent="0.25">
      <c r="A138" s="11">
        <v>12</v>
      </c>
      <c r="B138" s="29" t="s">
        <v>39</v>
      </c>
      <c r="C138" s="29" t="s">
        <v>40</v>
      </c>
      <c r="D138" s="29">
        <v>38</v>
      </c>
      <c r="E138" s="29" t="s">
        <v>125</v>
      </c>
      <c r="F138" s="11" t="s">
        <v>126</v>
      </c>
      <c r="G138" s="11" t="str">
        <f>VLOOKUP($F$124:$F$141,WS!$C$3:$Q$327,2,0)</f>
        <v>NORMAL</v>
      </c>
      <c r="H138" s="11">
        <f>VLOOKUP($F$124:$F$141,WS!$C$3:$Q$327,3,0)</f>
        <v>3900</v>
      </c>
      <c r="I138" s="11">
        <f>VLOOKUP($F$124:$F$141,WS!$C$3:$Q$327,4,0)</f>
        <v>519931.69</v>
      </c>
      <c r="J138" s="11">
        <f>VLOOKUP($F$124:$F$141,WS!$C$3:$Q$327,5,0)</f>
        <v>42461.31</v>
      </c>
      <c r="K138" s="11">
        <f>VLOOKUP($F$124:$F$141,WS!$C$3:$Q$327,6,0)</f>
        <v>562393</v>
      </c>
      <c r="L138" s="11">
        <f>VLOOKUP($F$124:$F$141,WS!$C$3:$Q$327,7,0)</f>
        <v>30167.54</v>
      </c>
      <c r="M138" s="11">
        <f>VLOOKUP($F$124:$F$141,WS!$C$3:$Q$327,8,0)</f>
        <v>7287.46</v>
      </c>
      <c r="N138" s="11">
        <f>VLOOKUP($F$124:$F$141,WS!$C$3:$Q$327,9,0)</f>
        <v>37455</v>
      </c>
      <c r="O138" s="11">
        <f t="shared" si="26"/>
        <v>550099.23</v>
      </c>
      <c r="P138" s="11">
        <f t="shared" si="27"/>
        <v>49748.77</v>
      </c>
      <c r="Q138" s="11">
        <f t="shared" si="28"/>
        <v>599848</v>
      </c>
      <c r="R138" s="11">
        <f>VLOOKUP($F$124:$F$141,WS!$C$3:$Q$327,10,0)</f>
        <v>0</v>
      </c>
      <c r="S138" s="11">
        <f>VLOOKUP($F$124:$F$141,WS!$C$3:$Q$327,11,0)</f>
        <v>30000</v>
      </c>
      <c r="T138" s="11">
        <f>VLOOKUP($F$124:$F$141,WS!$C$3:$Q$327,12,0)</f>
        <v>30000</v>
      </c>
      <c r="U138" s="11">
        <f>VLOOKUP($F$124:$F$141,WS!$C$3:$Q$327,13,0)</f>
        <v>550099.23</v>
      </c>
      <c r="V138" s="11">
        <f>VLOOKUP($F$124:$F$141,WS!$C$3:$Q$327,14,0)</f>
        <v>19748.77</v>
      </c>
      <c r="W138" s="11">
        <f>VLOOKUP($F$124:$F$141,WS!$C$3:$Q$327,15,0)</f>
        <v>569848</v>
      </c>
      <c r="X138" s="11"/>
    </row>
    <row r="139" spans="1:24" ht="15.75" x14ac:dyDescent="0.25">
      <c r="A139" s="11">
        <v>13</v>
      </c>
      <c r="B139" s="29" t="s">
        <v>39</v>
      </c>
      <c r="C139" s="29" t="s">
        <v>40</v>
      </c>
      <c r="D139" s="29">
        <v>38</v>
      </c>
      <c r="E139" s="29" t="s">
        <v>125</v>
      </c>
      <c r="F139" s="11" t="s">
        <v>131</v>
      </c>
      <c r="G139" s="11" t="str">
        <f>VLOOKUP($F$124:$F$141,WS!$C$3:$Q$327,2,0)</f>
        <v>DISS</v>
      </c>
      <c r="H139" s="11">
        <f>VLOOKUP($F$124:$F$141,WS!$C$3:$Q$327,3,0)</f>
        <v>0</v>
      </c>
      <c r="I139" s="11">
        <f>VLOOKUP($F$124:$F$141,WS!$C$3:$Q$327,4,0)</f>
        <v>76596.27</v>
      </c>
      <c r="J139" s="11">
        <f>VLOOKUP($F$124:$F$141,WS!$C$3:$Q$327,5,0)</f>
        <v>22724.73</v>
      </c>
      <c r="K139" s="11">
        <f>VLOOKUP($F$124:$F$141,WS!$C$3:$Q$327,6,0)</f>
        <v>99321</v>
      </c>
      <c r="L139" s="11">
        <f>VLOOKUP($F$124:$F$141,WS!$C$3:$Q$327,7,0)</f>
        <v>874.59</v>
      </c>
      <c r="M139" s="11">
        <f>VLOOKUP($F$124:$F$141,WS!$C$3:$Q$327,8,0)</f>
        <v>787.41</v>
      </c>
      <c r="N139" s="11">
        <f>VLOOKUP($F$124:$F$141,WS!$C$3:$Q$327,9,0)</f>
        <v>1662</v>
      </c>
      <c r="O139" s="11">
        <f t="shared" si="26"/>
        <v>77470.86</v>
      </c>
      <c r="P139" s="11">
        <f t="shared" si="27"/>
        <v>23512.14</v>
      </c>
      <c r="Q139" s="11">
        <f t="shared" si="28"/>
        <v>100983</v>
      </c>
      <c r="R139" s="11">
        <f>VLOOKUP($F$124:$F$141,WS!$C$3:$Q$327,10,0)</f>
        <v>77470.86</v>
      </c>
      <c r="S139" s="11">
        <f>VLOOKUP($F$124:$F$141,WS!$C$3:$Q$327,11,0)</f>
        <v>23512.14</v>
      </c>
      <c r="T139" s="11">
        <f>VLOOKUP($F$124:$F$141,WS!$C$3:$Q$327,12,0)</f>
        <v>100983</v>
      </c>
      <c r="U139" s="11">
        <f>VLOOKUP($F$124:$F$141,WS!$C$3:$Q$327,13,0)</f>
        <v>0</v>
      </c>
      <c r="V139" s="11">
        <f>VLOOKUP($F$124:$F$141,WS!$C$3:$Q$327,14,0)</f>
        <v>0</v>
      </c>
      <c r="W139" s="11">
        <f>VLOOKUP($F$124:$F$141,WS!$C$3:$Q$327,15,0)</f>
        <v>0</v>
      </c>
      <c r="X139" s="11"/>
    </row>
    <row r="140" spans="1:24" ht="15.75" x14ac:dyDescent="0.25">
      <c r="A140" s="11">
        <v>14</v>
      </c>
      <c r="B140" s="29" t="s">
        <v>39</v>
      </c>
      <c r="C140" s="29" t="s">
        <v>40</v>
      </c>
      <c r="D140" s="29">
        <v>38</v>
      </c>
      <c r="E140" s="29" t="s">
        <v>125</v>
      </c>
      <c r="F140" s="11" t="s">
        <v>130</v>
      </c>
      <c r="G140" s="11" t="str">
        <f>VLOOKUP($F$124:$F$141,WS!$C$3:$Q$327,2,0)</f>
        <v>NORMAL</v>
      </c>
      <c r="H140" s="11">
        <f>VLOOKUP($F$124:$F$141,WS!$C$3:$Q$327,3,0)</f>
        <v>808</v>
      </c>
      <c r="I140" s="11">
        <f>VLOOKUP($F$124:$F$141,WS!$C$3:$Q$327,4,0)</f>
        <v>289045.75</v>
      </c>
      <c r="J140" s="11">
        <f>VLOOKUP($F$124:$F$141,WS!$C$3:$Q$327,5,0)</f>
        <v>47951.25</v>
      </c>
      <c r="K140" s="11">
        <f>VLOOKUP($F$124:$F$141,WS!$C$3:$Q$327,6,0)</f>
        <v>336997</v>
      </c>
      <c r="L140" s="11">
        <f>VLOOKUP($F$124:$F$141,WS!$C$3:$Q$327,7,0)</f>
        <v>7125.54</v>
      </c>
      <c r="M140" s="11">
        <f>VLOOKUP($F$124:$F$141,WS!$C$3:$Q$327,8,0)</f>
        <v>3433.46</v>
      </c>
      <c r="N140" s="11">
        <f>VLOOKUP($F$124:$F$141,WS!$C$3:$Q$327,9,0)</f>
        <v>10559</v>
      </c>
      <c r="O140" s="11">
        <f t="shared" si="26"/>
        <v>296171.28999999998</v>
      </c>
      <c r="P140" s="11">
        <f t="shared" si="27"/>
        <v>51384.71</v>
      </c>
      <c r="Q140" s="11">
        <f t="shared" si="28"/>
        <v>347556</v>
      </c>
      <c r="R140" s="11">
        <f>VLOOKUP($F$124:$F$141,WS!$C$3:$Q$327,10,0)</f>
        <v>0</v>
      </c>
      <c r="S140" s="11">
        <f>VLOOKUP($F$124:$F$141,WS!$C$3:$Q$327,11,0)</f>
        <v>0</v>
      </c>
      <c r="T140" s="11">
        <f>VLOOKUP($F$124:$F$141,WS!$C$3:$Q$327,12,0)</f>
        <v>0</v>
      </c>
      <c r="U140" s="11">
        <f>VLOOKUP($F$124:$F$141,WS!$C$3:$Q$327,13,0)</f>
        <v>296171.28999999998</v>
      </c>
      <c r="V140" s="11">
        <f>VLOOKUP($F$124:$F$141,WS!$C$3:$Q$327,14,0)</f>
        <v>51384.71</v>
      </c>
      <c r="W140" s="11">
        <f>VLOOKUP($F$124:$F$141,WS!$C$3:$Q$327,15,0)</f>
        <v>347556</v>
      </c>
      <c r="X140" s="11"/>
    </row>
    <row r="141" spans="1:24" ht="15.75" x14ac:dyDescent="0.25">
      <c r="A141" s="11">
        <v>15</v>
      </c>
      <c r="B141" s="29" t="s">
        <v>39</v>
      </c>
      <c r="C141" s="29" t="s">
        <v>40</v>
      </c>
      <c r="D141" s="29">
        <v>38</v>
      </c>
      <c r="E141" s="29" t="s">
        <v>125</v>
      </c>
      <c r="F141" s="11" t="s">
        <v>127</v>
      </c>
      <c r="G141" s="11" t="str">
        <f>VLOOKUP($F$124:$F$141,WS!$C$3:$Q$327,2,0)</f>
        <v>NORMAL</v>
      </c>
      <c r="H141" s="11">
        <f>VLOOKUP($F$124:$F$141,WS!$C$3:$Q$327,3,0)</f>
        <v>772</v>
      </c>
      <c r="I141" s="11">
        <f>VLOOKUP($F$124:$F$141,WS!$C$3:$Q$327,4,0)</f>
        <v>179676.61</v>
      </c>
      <c r="J141" s="11">
        <f>VLOOKUP($F$124:$F$141,WS!$C$3:$Q$327,5,0)</f>
        <v>9380.39</v>
      </c>
      <c r="K141" s="11">
        <f>VLOOKUP($F$124:$F$141,WS!$C$3:$Q$327,6,0)</f>
        <v>189057</v>
      </c>
      <c r="L141" s="11">
        <f>VLOOKUP($F$124:$F$141,WS!$C$3:$Q$327,7,0)</f>
        <v>7475.48</v>
      </c>
      <c r="M141" s="11">
        <f>VLOOKUP($F$124:$F$141,WS!$C$3:$Q$327,8,0)</f>
        <v>2226.52</v>
      </c>
      <c r="N141" s="11">
        <f>VLOOKUP($F$124:$F$141,WS!$C$3:$Q$327,9,0)</f>
        <v>9702</v>
      </c>
      <c r="O141" s="11">
        <f t="shared" si="26"/>
        <v>187152.09</v>
      </c>
      <c r="P141" s="11">
        <f t="shared" si="27"/>
        <v>11606.91</v>
      </c>
      <c r="Q141" s="11">
        <f t="shared" si="28"/>
        <v>198759</v>
      </c>
      <c r="R141" s="11">
        <f>VLOOKUP($F$124:$F$141,WS!$C$3:$Q$327,10,0)</f>
        <v>20619.61</v>
      </c>
      <c r="S141" s="11">
        <f>VLOOKUP($F$124:$F$141,WS!$C$3:$Q$327,11,0)</f>
        <v>9380.39</v>
      </c>
      <c r="T141" s="11">
        <f>VLOOKUP($F$124:$F$141,WS!$C$3:$Q$327,12,0)</f>
        <v>30000</v>
      </c>
      <c r="U141" s="11">
        <f>VLOOKUP($F$124:$F$141,WS!$C$3:$Q$327,13,0)</f>
        <v>166532.48000000001</v>
      </c>
      <c r="V141" s="11">
        <f>VLOOKUP($F$124:$F$141,WS!$C$3:$Q$327,14,0)</f>
        <v>2226.52</v>
      </c>
      <c r="W141" s="11">
        <f>VLOOKUP($F$124:$F$141,WS!$C$3:$Q$327,15,0)</f>
        <v>168759</v>
      </c>
      <c r="X141" s="11"/>
    </row>
    <row r="142" spans="1:24" ht="15.75" x14ac:dyDescent="0.25">
      <c r="A142" s="157" t="s">
        <v>141</v>
      </c>
      <c r="B142" s="157"/>
      <c r="C142" s="157"/>
      <c r="D142" s="157"/>
      <c r="E142" s="157"/>
      <c r="F142" s="157"/>
      <c r="G142" s="11"/>
      <c r="H142" s="13">
        <f>SUM(H127:H141)</f>
        <v>15100</v>
      </c>
      <c r="I142" s="13">
        <f t="shared" ref="I142:W142" si="29">SUM(I127:I141)</f>
        <v>3893882.98</v>
      </c>
      <c r="J142" s="13">
        <f t="shared" si="29"/>
        <v>401523.02</v>
      </c>
      <c r="K142" s="13">
        <f t="shared" si="29"/>
        <v>4295406</v>
      </c>
      <c r="L142" s="13">
        <f t="shared" si="29"/>
        <v>126764.35999999999</v>
      </c>
      <c r="M142" s="13">
        <f t="shared" si="29"/>
        <v>47883.64</v>
      </c>
      <c r="N142" s="13">
        <f t="shared" si="29"/>
        <v>174648</v>
      </c>
      <c r="O142" s="13">
        <f t="shared" si="29"/>
        <v>4020647.34</v>
      </c>
      <c r="P142" s="13">
        <f t="shared" si="29"/>
        <v>449406.66000000003</v>
      </c>
      <c r="Q142" s="13">
        <f t="shared" si="29"/>
        <v>4470054</v>
      </c>
      <c r="R142" s="13">
        <f t="shared" si="29"/>
        <v>163877.97999999998</v>
      </c>
      <c r="S142" s="13">
        <f t="shared" si="29"/>
        <v>168890.02000000002</v>
      </c>
      <c r="T142" s="13">
        <f t="shared" si="29"/>
        <v>332768</v>
      </c>
      <c r="U142" s="13">
        <f t="shared" si="29"/>
        <v>3856769.3600000003</v>
      </c>
      <c r="V142" s="13">
        <f t="shared" si="29"/>
        <v>280516.64</v>
      </c>
      <c r="W142" s="13">
        <f t="shared" si="29"/>
        <v>4137286</v>
      </c>
      <c r="X142" s="11"/>
    </row>
    <row r="143" spans="1:24" ht="15.75" x14ac:dyDescent="0.25">
      <c r="A143" s="26"/>
      <c r="B143" s="26"/>
      <c r="C143" s="26"/>
      <c r="D143" s="26"/>
      <c r="E143" s="26"/>
      <c r="F143" s="26"/>
      <c r="G143" s="26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</row>
    <row r="144" spans="1:24" ht="15.75" x14ac:dyDescent="0.25">
      <c r="A144" s="26"/>
      <c r="B144" s="26"/>
      <c r="C144" s="26"/>
      <c r="D144" s="26"/>
      <c r="E144" s="26"/>
      <c r="F144" s="26"/>
      <c r="G144" s="26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</row>
    <row r="145" spans="1:24" ht="15.75" x14ac:dyDescent="0.25">
      <c r="A145" s="26"/>
      <c r="B145" s="26"/>
      <c r="C145" s="26"/>
      <c r="D145" s="26"/>
      <c r="E145" s="26"/>
      <c r="F145" s="26"/>
      <c r="G145" s="26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</row>
    <row r="146" spans="1:24" ht="15.75" x14ac:dyDescent="0.25">
      <c r="A146" s="26"/>
      <c r="B146" s="26"/>
      <c r="C146" s="26"/>
      <c r="D146" s="26"/>
      <c r="E146" s="26"/>
      <c r="F146" s="26"/>
      <c r="G146" s="26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</row>
    <row r="147" spans="1:24" ht="15.75" x14ac:dyDescent="0.25">
      <c r="A147" s="30"/>
      <c r="B147" s="30"/>
      <c r="C147" s="30"/>
      <c r="D147" s="142" t="s">
        <v>79</v>
      </c>
      <c r="E147" s="142"/>
      <c r="F147" s="142"/>
      <c r="G147" s="142"/>
      <c r="H147" s="142"/>
      <c r="I147" s="7"/>
      <c r="J147" s="14"/>
      <c r="K147" s="7"/>
      <c r="L147" s="7"/>
      <c r="M147" s="7"/>
      <c r="N147" s="7"/>
      <c r="O147" s="7"/>
      <c r="P147" s="7"/>
      <c r="Q147" s="7"/>
      <c r="R147" s="7"/>
      <c r="S147" s="7"/>
      <c r="T147" s="143" t="s">
        <v>80</v>
      </c>
      <c r="U147" s="143"/>
      <c r="V147" s="143"/>
      <c r="W147" s="143"/>
      <c r="X147" s="143"/>
    </row>
    <row r="148" spans="1:24" ht="15.75" x14ac:dyDescent="0.25">
      <c r="A148" s="30"/>
      <c r="B148" s="30"/>
      <c r="C148" s="30"/>
      <c r="D148" s="142" t="s">
        <v>81</v>
      </c>
      <c r="E148" s="142"/>
      <c r="F148" s="142"/>
      <c r="G148" s="142"/>
      <c r="H148" s="142"/>
      <c r="I148" s="7"/>
      <c r="J148" s="14"/>
      <c r="K148" s="7"/>
      <c r="L148" s="7"/>
      <c r="M148" s="7"/>
      <c r="N148" s="7"/>
      <c r="O148" s="7"/>
      <c r="P148" s="7"/>
      <c r="Q148" s="7"/>
      <c r="R148" s="7"/>
      <c r="S148" s="7"/>
      <c r="T148" s="143" t="s">
        <v>81</v>
      </c>
      <c r="U148" s="143"/>
      <c r="V148" s="143"/>
      <c r="W148" s="143"/>
      <c r="X148" s="143"/>
    </row>
    <row r="149" spans="1:24" ht="15.75" x14ac:dyDescent="0.25">
      <c r="A149" s="30"/>
      <c r="B149" s="30"/>
      <c r="C149" s="30"/>
      <c r="D149" s="25"/>
      <c r="E149" s="25"/>
      <c r="F149" s="25"/>
      <c r="G149" s="25"/>
      <c r="H149" s="25"/>
      <c r="I149" s="7"/>
      <c r="J149" s="14"/>
      <c r="K149" s="7"/>
      <c r="L149" s="7"/>
      <c r="M149" s="7"/>
      <c r="N149" s="7"/>
      <c r="O149" s="7"/>
      <c r="P149" s="7"/>
      <c r="Q149" s="7"/>
      <c r="R149" s="7"/>
      <c r="S149" s="7"/>
      <c r="T149" s="26"/>
      <c r="U149" s="26"/>
      <c r="V149" s="26"/>
      <c r="W149" s="26"/>
      <c r="X149" s="26"/>
    </row>
    <row r="150" spans="1:24" ht="16.5" thickBot="1" x14ac:dyDescent="0.3">
      <c r="A150" s="30"/>
      <c r="B150" s="30"/>
      <c r="C150" s="30"/>
      <c r="D150" s="25"/>
      <c r="E150" s="25"/>
      <c r="F150" s="25"/>
      <c r="G150" s="25"/>
      <c r="H150" s="25"/>
      <c r="I150" s="7"/>
      <c r="J150" s="14"/>
      <c r="K150" s="7"/>
      <c r="L150" s="7"/>
      <c r="M150" s="7"/>
      <c r="N150" s="7"/>
      <c r="O150" s="7"/>
      <c r="P150" s="7"/>
      <c r="Q150" s="7"/>
      <c r="R150" s="7"/>
      <c r="S150" s="7"/>
      <c r="T150" s="26"/>
      <c r="U150" s="26"/>
      <c r="V150" s="26"/>
      <c r="W150" s="26"/>
      <c r="X150" s="26"/>
    </row>
    <row r="151" spans="1:24" ht="24" thickBot="1" x14ac:dyDescent="0.4">
      <c r="A151" s="148" t="s">
        <v>1</v>
      </c>
      <c r="B151" s="149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  <c r="T151" s="149"/>
      <c r="U151" s="149"/>
      <c r="V151" s="149"/>
      <c r="W151" s="149"/>
      <c r="X151" s="150"/>
    </row>
    <row r="152" spans="1:24" ht="18" x14ac:dyDescent="0.25">
      <c r="A152" s="151" t="s">
        <v>814</v>
      </c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</row>
    <row r="153" spans="1:24" ht="34.5" customHeight="1" x14ac:dyDescent="0.25">
      <c r="A153" s="152" t="s">
        <v>5</v>
      </c>
      <c r="B153" s="152" t="s">
        <v>6</v>
      </c>
      <c r="C153" s="152" t="s">
        <v>7</v>
      </c>
      <c r="D153" s="152" t="s">
        <v>8</v>
      </c>
      <c r="E153" s="152" t="s">
        <v>9</v>
      </c>
      <c r="F153" s="152" t="s">
        <v>10</v>
      </c>
      <c r="G153" s="152" t="s">
        <v>11</v>
      </c>
      <c r="H153" s="152" t="s">
        <v>12</v>
      </c>
      <c r="I153" s="144" t="s">
        <v>815</v>
      </c>
      <c r="J153" s="145"/>
      <c r="K153" s="146"/>
      <c r="L153" s="144" t="s">
        <v>816</v>
      </c>
      <c r="M153" s="145"/>
      <c r="N153" s="146"/>
      <c r="O153" s="144" t="s">
        <v>13</v>
      </c>
      <c r="P153" s="145"/>
      <c r="Q153" s="146"/>
      <c r="R153" s="144" t="s">
        <v>817</v>
      </c>
      <c r="S153" s="145"/>
      <c r="T153" s="146"/>
      <c r="U153" s="144" t="s">
        <v>818</v>
      </c>
      <c r="V153" s="145"/>
      <c r="W153" s="146"/>
      <c r="X153" s="9" t="s">
        <v>14</v>
      </c>
    </row>
    <row r="154" spans="1:24" ht="15.75" x14ac:dyDescent="0.25">
      <c r="A154" s="153"/>
      <c r="B154" s="153"/>
      <c r="C154" s="153"/>
      <c r="D154" s="153"/>
      <c r="E154" s="153"/>
      <c r="F154" s="153"/>
      <c r="G154" s="153"/>
      <c r="H154" s="153"/>
      <c r="I154" s="9" t="s">
        <v>15</v>
      </c>
      <c r="J154" s="9" t="s">
        <v>16</v>
      </c>
      <c r="K154" s="10" t="s">
        <v>17</v>
      </c>
      <c r="L154" s="9" t="s">
        <v>15</v>
      </c>
      <c r="M154" s="9" t="s">
        <v>16</v>
      </c>
      <c r="N154" s="10" t="s">
        <v>17</v>
      </c>
      <c r="O154" s="9" t="s">
        <v>15</v>
      </c>
      <c r="P154" s="9" t="s">
        <v>16</v>
      </c>
      <c r="Q154" s="9" t="s">
        <v>17</v>
      </c>
      <c r="R154" s="9" t="s">
        <v>15</v>
      </c>
      <c r="S154" s="9" t="s">
        <v>16</v>
      </c>
      <c r="T154" s="9" t="s">
        <v>17</v>
      </c>
      <c r="U154" s="9" t="s">
        <v>15</v>
      </c>
      <c r="V154" s="9" t="s">
        <v>16</v>
      </c>
      <c r="W154" s="10" t="s">
        <v>17</v>
      </c>
      <c r="X154" s="9"/>
    </row>
    <row r="155" spans="1:24" ht="15.75" x14ac:dyDescent="0.25">
      <c r="A155" s="9" t="s">
        <v>18</v>
      </c>
      <c r="B155" s="9" t="s">
        <v>19</v>
      </c>
      <c r="C155" s="9" t="s">
        <v>20</v>
      </c>
      <c r="D155" s="9" t="s">
        <v>21</v>
      </c>
      <c r="E155" s="9" t="s">
        <v>22</v>
      </c>
      <c r="F155" s="9" t="s">
        <v>23</v>
      </c>
      <c r="G155" s="9"/>
      <c r="H155" s="9"/>
      <c r="I155" s="9" t="s">
        <v>24</v>
      </c>
      <c r="J155" s="9" t="s">
        <v>25</v>
      </c>
      <c r="K155" s="10" t="s">
        <v>26</v>
      </c>
      <c r="L155" s="9" t="s">
        <v>27</v>
      </c>
      <c r="M155" s="9" t="s">
        <v>28</v>
      </c>
      <c r="N155" s="10" t="s">
        <v>29</v>
      </c>
      <c r="O155" s="9" t="s">
        <v>30</v>
      </c>
      <c r="P155" s="9" t="s">
        <v>31</v>
      </c>
      <c r="Q155" s="9" t="s">
        <v>32</v>
      </c>
      <c r="R155" s="9" t="s">
        <v>33</v>
      </c>
      <c r="S155" s="9" t="s">
        <v>34</v>
      </c>
      <c r="T155" s="9" t="s">
        <v>35</v>
      </c>
      <c r="U155" s="9" t="s">
        <v>36</v>
      </c>
      <c r="V155" s="9" t="s">
        <v>37</v>
      </c>
      <c r="W155" s="10" t="s">
        <v>38</v>
      </c>
      <c r="X155" s="9"/>
    </row>
    <row r="156" spans="1:24" ht="15.75" x14ac:dyDescent="0.25">
      <c r="A156" s="11">
        <v>1</v>
      </c>
      <c r="B156" s="29" t="s">
        <v>39</v>
      </c>
      <c r="C156" s="29" t="s">
        <v>40</v>
      </c>
      <c r="D156" s="29"/>
      <c r="E156" s="29" t="s">
        <v>142</v>
      </c>
      <c r="F156" s="11" t="s">
        <v>155</v>
      </c>
      <c r="G156" s="11" t="str">
        <f>VLOOKUP($F$153:$F$173,WS!$C$3:$Q$327,2,0)</f>
        <v>IDLE/VACANT</v>
      </c>
      <c r="H156" s="11">
        <f>VLOOKUP($F$153:$F$173,WS!$C$3:$Q$327,3,0)</f>
        <v>0</v>
      </c>
      <c r="I156" s="11">
        <f>VLOOKUP($F$153:$F$173,WS!$C$3:$Q$327,4,0)</f>
        <v>3112.8</v>
      </c>
      <c r="J156" s="11">
        <f>VLOOKUP($F$153:$F$173,WS!$C$3:$Q$327,5,0)</f>
        <v>10.199999999999999</v>
      </c>
      <c r="K156" s="11">
        <f>VLOOKUP($F$153:$F$173,WS!$C$3:$Q$327,6,0)</f>
        <v>3123</v>
      </c>
      <c r="L156" s="11">
        <f>VLOOKUP($F$153:$F$173,WS!$C$3:$Q$327,7,0)</f>
        <v>1312.96</v>
      </c>
      <c r="M156" s="11">
        <f>VLOOKUP($F$153:$F$173,WS!$C$3:$Q$327,8,0)</f>
        <v>26.04</v>
      </c>
      <c r="N156" s="11">
        <f>VLOOKUP($F$153:$F$173,WS!$C$3:$Q$327,9,0)</f>
        <v>1339</v>
      </c>
      <c r="O156" s="11">
        <f t="shared" ref="O156:O173" si="30">+I156+L156</f>
        <v>4425.76</v>
      </c>
      <c r="P156" s="11">
        <f t="shared" ref="P156:P173" si="31">+J156+M156</f>
        <v>36.239999999999995</v>
      </c>
      <c r="Q156" s="11">
        <f t="shared" ref="Q156:Q173" si="32">+O156+P156</f>
        <v>4462</v>
      </c>
      <c r="R156" s="11">
        <f>VLOOKUP($F$153:$F$173,WS!$C$3:$Q$327,10,0)</f>
        <v>0</v>
      </c>
      <c r="S156" s="11">
        <f>VLOOKUP($F$153:$F$173,WS!$C$3:$Q$327,11,0)</f>
        <v>0</v>
      </c>
      <c r="T156" s="11">
        <f>VLOOKUP($F$153:$F$173,WS!$C$3:$Q$327,12,0)</f>
        <v>0</v>
      </c>
      <c r="U156" s="11">
        <f>VLOOKUP($F$153:$F$173,WS!$C$3:$Q$327,13,0)</f>
        <v>4425.76</v>
      </c>
      <c r="V156" s="11">
        <f>VLOOKUP($F$153:$F$173,WS!$C$3:$Q$327,14,0)</f>
        <v>36.24</v>
      </c>
      <c r="W156" s="11">
        <f>VLOOKUP($F$153:$F$173,WS!$C$3:$Q$327,15,0)</f>
        <v>4462</v>
      </c>
      <c r="X156" s="11"/>
    </row>
    <row r="157" spans="1:24" ht="15.75" x14ac:dyDescent="0.25">
      <c r="A157" s="11">
        <v>2</v>
      </c>
      <c r="B157" s="29" t="s">
        <v>39</v>
      </c>
      <c r="C157" s="29" t="s">
        <v>40</v>
      </c>
      <c r="D157" s="29"/>
      <c r="E157" s="29" t="s">
        <v>142</v>
      </c>
      <c r="F157" s="11" t="s">
        <v>157</v>
      </c>
      <c r="G157" s="11" t="str">
        <f>VLOOKUP($F$153:$F$173,WS!$C$3:$Q$327,2,0)</f>
        <v>IDLE/VACANT</v>
      </c>
      <c r="H157" s="11">
        <f>VLOOKUP($F$153:$F$173,WS!$C$3:$Q$327,3,0)</f>
        <v>0</v>
      </c>
      <c r="I157" s="11">
        <f>VLOOKUP($F$153:$F$173,WS!$C$3:$Q$327,4,0)</f>
        <v>23008.98</v>
      </c>
      <c r="J157" s="11">
        <f>VLOOKUP($F$153:$F$173,WS!$C$3:$Q$327,5,0)</f>
        <v>2645.02</v>
      </c>
      <c r="K157" s="11">
        <f>VLOOKUP($F$153:$F$173,WS!$C$3:$Q$327,6,0)</f>
        <v>25654</v>
      </c>
      <c r="L157" s="11">
        <f>VLOOKUP($F$153:$F$173,WS!$C$3:$Q$327,7,0)</f>
        <v>1312.36</v>
      </c>
      <c r="M157" s="11">
        <f>VLOOKUP($F$153:$F$173,WS!$C$3:$Q$327,8,0)</f>
        <v>231.64</v>
      </c>
      <c r="N157" s="11">
        <f>VLOOKUP($F$153:$F$173,WS!$C$3:$Q$327,9,0)</f>
        <v>1544</v>
      </c>
      <c r="O157" s="11">
        <f t="shared" si="30"/>
        <v>24321.34</v>
      </c>
      <c r="P157" s="11">
        <f t="shared" si="31"/>
        <v>2876.66</v>
      </c>
      <c r="Q157" s="11">
        <f t="shared" si="32"/>
        <v>27198</v>
      </c>
      <c r="R157" s="11">
        <f>VLOOKUP($F$153:$F$173,WS!$C$3:$Q$327,10,0)</f>
        <v>23008.98</v>
      </c>
      <c r="S157" s="11">
        <f>VLOOKUP($F$153:$F$173,WS!$C$3:$Q$327,11,0)</f>
        <v>2645.02</v>
      </c>
      <c r="T157" s="11">
        <f>VLOOKUP($F$153:$F$173,WS!$C$3:$Q$327,12,0)</f>
        <v>25654</v>
      </c>
      <c r="U157" s="11">
        <f>VLOOKUP($F$153:$F$173,WS!$C$3:$Q$327,13,0)</f>
        <v>1312.36</v>
      </c>
      <c r="V157" s="11">
        <f>VLOOKUP($F$153:$F$173,WS!$C$3:$Q$327,14,0)</f>
        <v>231.64</v>
      </c>
      <c r="W157" s="11">
        <f>VLOOKUP($F$153:$F$173,WS!$C$3:$Q$327,15,0)</f>
        <v>1544</v>
      </c>
      <c r="X157" s="11"/>
    </row>
    <row r="158" spans="1:24" ht="15.75" x14ac:dyDescent="0.25">
      <c r="A158" s="11">
        <v>3</v>
      </c>
      <c r="B158" s="29" t="s">
        <v>39</v>
      </c>
      <c r="C158" s="29" t="s">
        <v>40</v>
      </c>
      <c r="D158" s="29"/>
      <c r="E158" s="29" t="s">
        <v>142</v>
      </c>
      <c r="F158" s="11" t="s">
        <v>156</v>
      </c>
      <c r="G158" s="11" t="str">
        <f>VLOOKUP($F$153:$F$173,WS!$C$3:$Q$327,2,0)</f>
        <v>IDLE/VACANT</v>
      </c>
      <c r="H158" s="11">
        <f>VLOOKUP($F$153:$F$173,WS!$C$3:$Q$327,3,0)</f>
        <v>0</v>
      </c>
      <c r="I158" s="11">
        <f>VLOOKUP($F$153:$F$173,WS!$C$3:$Q$327,4,0)</f>
        <v>33417.81</v>
      </c>
      <c r="J158" s="11">
        <f>VLOOKUP($F$153:$F$173,WS!$C$3:$Q$327,5,0)</f>
        <v>827.19</v>
      </c>
      <c r="K158" s="11">
        <f>VLOOKUP($F$153:$F$173,WS!$C$3:$Q$327,6,0)</f>
        <v>34245</v>
      </c>
      <c r="L158" s="11">
        <f>VLOOKUP($F$153:$F$173,WS!$C$3:$Q$327,7,0)</f>
        <v>1312.81</v>
      </c>
      <c r="M158" s="11">
        <f>VLOOKUP($F$153:$F$173,WS!$C$3:$Q$327,8,0)</f>
        <v>339.19</v>
      </c>
      <c r="N158" s="11">
        <f>VLOOKUP($F$153:$F$173,WS!$C$3:$Q$327,9,0)</f>
        <v>1652</v>
      </c>
      <c r="O158" s="11">
        <f t="shared" si="30"/>
        <v>34730.619999999995</v>
      </c>
      <c r="P158" s="11">
        <f t="shared" si="31"/>
        <v>1166.3800000000001</v>
      </c>
      <c r="Q158" s="11">
        <f t="shared" si="32"/>
        <v>35896.999999999993</v>
      </c>
      <c r="R158" s="11">
        <f>VLOOKUP($F$153:$F$173,WS!$C$3:$Q$327,10,0)</f>
        <v>0</v>
      </c>
      <c r="S158" s="11">
        <f>VLOOKUP($F$153:$F$173,WS!$C$3:$Q$327,11,0)</f>
        <v>0</v>
      </c>
      <c r="T158" s="11">
        <f>VLOOKUP($F$153:$F$173,WS!$C$3:$Q$327,12,0)</f>
        <v>0</v>
      </c>
      <c r="U158" s="11">
        <f>VLOOKUP($F$153:$F$173,WS!$C$3:$Q$327,13,0)</f>
        <v>34730.620000000003</v>
      </c>
      <c r="V158" s="11">
        <f>VLOOKUP($F$153:$F$173,WS!$C$3:$Q$327,14,0)</f>
        <v>1166.3800000000001</v>
      </c>
      <c r="W158" s="11">
        <f>VLOOKUP($F$153:$F$173,WS!$C$3:$Q$327,15,0)</f>
        <v>35897</v>
      </c>
      <c r="X158" s="11"/>
    </row>
    <row r="159" spans="1:24" ht="15.75" x14ac:dyDescent="0.25">
      <c r="A159" s="11">
        <v>4</v>
      </c>
      <c r="B159" s="29" t="s">
        <v>39</v>
      </c>
      <c r="C159" s="29" t="s">
        <v>40</v>
      </c>
      <c r="D159" s="29"/>
      <c r="E159" s="29" t="s">
        <v>142</v>
      </c>
      <c r="F159" s="11" t="s">
        <v>158</v>
      </c>
      <c r="G159" s="11" t="str">
        <f>VLOOKUP($F$153:$F$173,WS!$C$3:$Q$327,2,0)</f>
        <v>NORMAL</v>
      </c>
      <c r="H159" s="11">
        <f>VLOOKUP($F$153:$F$173,WS!$C$3:$Q$327,3,0)</f>
        <v>698</v>
      </c>
      <c r="I159" s="11">
        <f>VLOOKUP($F$153:$F$173,WS!$C$3:$Q$327,4,0)</f>
        <v>26255.13</v>
      </c>
      <c r="J159" s="11">
        <f>VLOOKUP($F$153:$F$173,WS!$C$3:$Q$327,5,0)</f>
        <v>1656.87</v>
      </c>
      <c r="K159" s="11">
        <f>VLOOKUP($F$153:$F$173,WS!$C$3:$Q$327,6,0)</f>
        <v>27912</v>
      </c>
      <c r="L159" s="11">
        <f>VLOOKUP($F$153:$F$173,WS!$C$3:$Q$327,7,0)</f>
        <v>7231.75</v>
      </c>
      <c r="M159" s="11">
        <f>VLOOKUP($F$153:$F$173,WS!$C$3:$Q$327,8,0)</f>
        <v>577.25</v>
      </c>
      <c r="N159" s="11">
        <f>VLOOKUP($F$153:$F$173,WS!$C$3:$Q$327,9,0)</f>
        <v>7809</v>
      </c>
      <c r="O159" s="11">
        <f t="shared" si="30"/>
        <v>33486.880000000005</v>
      </c>
      <c r="P159" s="11">
        <f t="shared" si="31"/>
        <v>2234.12</v>
      </c>
      <c r="Q159" s="11">
        <f t="shared" si="32"/>
        <v>35721.000000000007</v>
      </c>
      <c r="R159" s="11">
        <f>VLOOKUP($F$153:$F$173,WS!$C$3:$Q$327,10,0)</f>
        <v>26255.13</v>
      </c>
      <c r="S159" s="11">
        <f>VLOOKUP($F$153:$F$173,WS!$C$3:$Q$327,11,0)</f>
        <v>1656.87</v>
      </c>
      <c r="T159" s="11">
        <f>VLOOKUP($F$153:$F$173,WS!$C$3:$Q$327,12,0)</f>
        <v>27912</v>
      </c>
      <c r="U159" s="11">
        <f>VLOOKUP($F$153:$F$173,WS!$C$3:$Q$327,13,0)</f>
        <v>7231.75</v>
      </c>
      <c r="V159" s="11">
        <f>VLOOKUP($F$153:$F$173,WS!$C$3:$Q$327,14,0)</f>
        <v>577.25</v>
      </c>
      <c r="W159" s="11">
        <f>VLOOKUP($F$153:$F$173,WS!$C$3:$Q$327,15,0)</f>
        <v>7809</v>
      </c>
      <c r="X159" s="11"/>
    </row>
    <row r="160" spans="1:24" ht="15.75" x14ac:dyDescent="0.25">
      <c r="A160" s="11">
        <v>5</v>
      </c>
      <c r="B160" s="29" t="s">
        <v>39</v>
      </c>
      <c r="C160" s="29" t="s">
        <v>40</v>
      </c>
      <c r="D160" s="29"/>
      <c r="E160" s="29" t="s">
        <v>142</v>
      </c>
      <c r="F160" s="11" t="s">
        <v>159</v>
      </c>
      <c r="G160" s="11" t="str">
        <f>VLOOKUP($F$153:$F$173,WS!$C$3:$Q$327,2,0)</f>
        <v>IDLE/VACANT</v>
      </c>
      <c r="H160" s="11">
        <f>VLOOKUP($F$153:$F$173,WS!$C$3:$Q$327,3,0)</f>
        <v>0</v>
      </c>
      <c r="I160" s="11">
        <f>VLOOKUP($F$153:$F$173,WS!$C$3:$Q$327,4,0)</f>
        <v>87515.5</v>
      </c>
      <c r="J160" s="11">
        <f>VLOOKUP($F$153:$F$173,WS!$C$3:$Q$327,5,0)</f>
        <v>10027.5</v>
      </c>
      <c r="K160" s="11">
        <f>VLOOKUP($F$153:$F$173,WS!$C$3:$Q$327,6,0)</f>
        <v>97543</v>
      </c>
      <c r="L160" s="11">
        <f>VLOOKUP($F$153:$F$173,WS!$C$3:$Q$327,7,0)</f>
        <v>1312.75</v>
      </c>
      <c r="M160" s="11">
        <f>VLOOKUP($F$153:$F$173,WS!$C$3:$Q$327,8,0)</f>
        <v>913.25</v>
      </c>
      <c r="N160" s="11">
        <f>VLOOKUP($F$153:$F$173,WS!$C$3:$Q$327,9,0)</f>
        <v>2226</v>
      </c>
      <c r="O160" s="11">
        <f t="shared" si="30"/>
        <v>88828.25</v>
      </c>
      <c r="P160" s="11">
        <f t="shared" si="31"/>
        <v>10940.75</v>
      </c>
      <c r="Q160" s="11">
        <f t="shared" si="32"/>
        <v>99769</v>
      </c>
      <c r="R160" s="11">
        <f>VLOOKUP($F$153:$F$173,WS!$C$3:$Q$327,10,0)</f>
        <v>0</v>
      </c>
      <c r="S160" s="11">
        <f>VLOOKUP($F$153:$F$173,WS!$C$3:$Q$327,11,0)</f>
        <v>0</v>
      </c>
      <c r="T160" s="11">
        <f>VLOOKUP($F$153:$F$173,WS!$C$3:$Q$327,12,0)</f>
        <v>0</v>
      </c>
      <c r="U160" s="11">
        <f>VLOOKUP($F$153:$F$173,WS!$C$3:$Q$327,13,0)</f>
        <v>88828.25</v>
      </c>
      <c r="V160" s="11">
        <f>VLOOKUP($F$153:$F$173,WS!$C$3:$Q$327,14,0)</f>
        <v>10940.75</v>
      </c>
      <c r="W160" s="11">
        <f>VLOOKUP($F$153:$F$173,WS!$C$3:$Q$327,15,0)</f>
        <v>99769</v>
      </c>
      <c r="X160" s="11"/>
    </row>
    <row r="161" spans="1:24" ht="15.75" x14ac:dyDescent="0.25">
      <c r="A161" s="11">
        <v>6</v>
      </c>
      <c r="B161" s="29" t="s">
        <v>39</v>
      </c>
      <c r="C161" s="29" t="s">
        <v>40</v>
      </c>
      <c r="D161" s="29"/>
      <c r="E161" s="29" t="s">
        <v>142</v>
      </c>
      <c r="F161" s="11" t="s">
        <v>160</v>
      </c>
      <c r="G161" s="11" t="str">
        <f>VLOOKUP($F$153:$F$173,WS!$C$3:$Q$327,2,0)</f>
        <v>IDLE/VACANT</v>
      </c>
      <c r="H161" s="11">
        <f>VLOOKUP($F$153:$F$173,WS!$C$3:$Q$327,3,0)</f>
        <v>0</v>
      </c>
      <c r="I161" s="11">
        <f>VLOOKUP($F$153:$F$173,WS!$C$3:$Q$327,4,0)</f>
        <v>19871.46</v>
      </c>
      <c r="J161" s="11">
        <f>VLOOKUP($F$153:$F$173,WS!$C$3:$Q$327,5,0)</f>
        <v>1505.54</v>
      </c>
      <c r="K161" s="11">
        <f>VLOOKUP($F$153:$F$173,WS!$C$3:$Q$327,6,0)</f>
        <v>21377</v>
      </c>
      <c r="L161" s="11">
        <f>VLOOKUP($F$153:$F$173,WS!$C$3:$Q$327,7,0)</f>
        <v>1312.79</v>
      </c>
      <c r="M161" s="11">
        <f>VLOOKUP($F$153:$F$173,WS!$C$3:$Q$327,8,0)</f>
        <v>199.21</v>
      </c>
      <c r="N161" s="11">
        <f>VLOOKUP($F$153:$F$173,WS!$C$3:$Q$327,9,0)</f>
        <v>1512</v>
      </c>
      <c r="O161" s="11">
        <f t="shared" si="30"/>
        <v>21184.25</v>
      </c>
      <c r="P161" s="11">
        <f t="shared" si="31"/>
        <v>1704.75</v>
      </c>
      <c r="Q161" s="11">
        <f t="shared" si="32"/>
        <v>22889</v>
      </c>
      <c r="R161" s="11">
        <f>VLOOKUP($F$153:$F$173,WS!$C$3:$Q$327,10,0)</f>
        <v>0</v>
      </c>
      <c r="S161" s="11">
        <f>VLOOKUP($F$153:$F$173,WS!$C$3:$Q$327,11,0)</f>
        <v>0</v>
      </c>
      <c r="T161" s="11">
        <f>VLOOKUP($F$153:$F$173,WS!$C$3:$Q$327,12,0)</f>
        <v>0</v>
      </c>
      <c r="U161" s="11">
        <f>VLOOKUP($F$153:$F$173,WS!$C$3:$Q$327,13,0)</f>
        <v>21184.25</v>
      </c>
      <c r="V161" s="11">
        <f>VLOOKUP($F$153:$F$173,WS!$C$3:$Q$327,14,0)</f>
        <v>1704.75</v>
      </c>
      <c r="W161" s="11">
        <f>VLOOKUP($F$153:$F$173,WS!$C$3:$Q$327,15,0)</f>
        <v>22889</v>
      </c>
      <c r="X161" s="11"/>
    </row>
    <row r="162" spans="1:24" ht="15.75" x14ac:dyDescent="0.25">
      <c r="A162" s="11">
        <v>7</v>
      </c>
      <c r="B162" s="29" t="s">
        <v>39</v>
      </c>
      <c r="C162" s="29" t="s">
        <v>40</v>
      </c>
      <c r="D162" s="29"/>
      <c r="E162" s="29" t="s">
        <v>142</v>
      </c>
      <c r="F162" s="11" t="s">
        <v>154</v>
      </c>
      <c r="G162" s="11" t="str">
        <f>VLOOKUP($F$153:$F$173,WS!$C$3:$Q$327,2,0)</f>
        <v>NORMAL</v>
      </c>
      <c r="H162" s="11">
        <f>VLOOKUP($F$153:$F$173,WS!$C$3:$Q$327,3,0)</f>
        <v>123</v>
      </c>
      <c r="I162" s="11">
        <f>VLOOKUP($F$153:$F$173,WS!$C$3:$Q$327,4,0)</f>
        <v>39960.86</v>
      </c>
      <c r="J162" s="11">
        <f>VLOOKUP($F$153:$F$173,WS!$C$3:$Q$327,5,0)</f>
        <v>1121.1399999999999</v>
      </c>
      <c r="K162" s="11">
        <f>VLOOKUP($F$153:$F$173,WS!$C$3:$Q$327,6,0)</f>
        <v>41082</v>
      </c>
      <c r="L162" s="11">
        <f>VLOOKUP($F$153:$F$173,WS!$C$3:$Q$327,7,0)</f>
        <v>3554.78</v>
      </c>
      <c r="M162" s="11">
        <f>VLOOKUP($F$153:$F$173,WS!$C$3:$Q$327,8,0)</f>
        <v>460.21999999999997</v>
      </c>
      <c r="N162" s="11">
        <f>VLOOKUP($F$153:$F$173,WS!$C$3:$Q$327,9,0)</f>
        <v>4015</v>
      </c>
      <c r="O162" s="11">
        <f t="shared" si="30"/>
        <v>43515.64</v>
      </c>
      <c r="P162" s="11">
        <f t="shared" si="31"/>
        <v>1581.36</v>
      </c>
      <c r="Q162" s="11">
        <f t="shared" si="32"/>
        <v>45097</v>
      </c>
      <c r="R162" s="11">
        <f>VLOOKUP($F$153:$F$173,WS!$C$3:$Q$327,10,0)</f>
        <v>0</v>
      </c>
      <c r="S162" s="11">
        <f>VLOOKUP($F$153:$F$173,WS!$C$3:$Q$327,11,0)</f>
        <v>0</v>
      </c>
      <c r="T162" s="11">
        <f>VLOOKUP($F$153:$F$173,WS!$C$3:$Q$327,12,0)</f>
        <v>0</v>
      </c>
      <c r="U162" s="11">
        <f>VLOOKUP($F$153:$F$173,WS!$C$3:$Q$327,13,0)</f>
        <v>43515.64</v>
      </c>
      <c r="V162" s="11">
        <f>VLOOKUP($F$153:$F$173,WS!$C$3:$Q$327,14,0)</f>
        <v>1581.3600000000001</v>
      </c>
      <c r="W162" s="11">
        <f>VLOOKUP($F$153:$F$173,WS!$C$3:$Q$327,15,0)</f>
        <v>45097</v>
      </c>
      <c r="X162" s="11"/>
    </row>
    <row r="163" spans="1:24" ht="15.75" x14ac:dyDescent="0.25">
      <c r="A163" s="11">
        <v>8</v>
      </c>
      <c r="B163" s="29" t="s">
        <v>39</v>
      </c>
      <c r="C163" s="29" t="s">
        <v>40</v>
      </c>
      <c r="D163" s="29"/>
      <c r="E163" s="29" t="s">
        <v>142</v>
      </c>
      <c r="F163" s="11" t="s">
        <v>144</v>
      </c>
      <c r="G163" s="11" t="str">
        <f>VLOOKUP($F$153:$F$173,WS!$C$3:$Q$327,2,0)</f>
        <v>IDLE/VACANT</v>
      </c>
      <c r="H163" s="11">
        <f>VLOOKUP($F$153:$F$173,WS!$C$3:$Q$327,3,0)</f>
        <v>0</v>
      </c>
      <c r="I163" s="11">
        <f>VLOOKUP($F$153:$F$173,WS!$C$3:$Q$327,4,0)</f>
        <v>31735.759999999998</v>
      </c>
      <c r="J163" s="11">
        <f>VLOOKUP($F$153:$F$173,WS!$C$3:$Q$327,5,0)</f>
        <v>905.24</v>
      </c>
      <c r="K163" s="11">
        <f>VLOOKUP($F$153:$F$173,WS!$C$3:$Q$327,6,0)</f>
        <v>32641</v>
      </c>
      <c r="L163" s="11">
        <f>VLOOKUP($F$153:$F$173,WS!$C$3:$Q$327,7,0)</f>
        <v>1005.87</v>
      </c>
      <c r="M163" s="11">
        <f>VLOOKUP($F$153:$F$173,WS!$C$3:$Q$327,8,0)</f>
        <v>324.13</v>
      </c>
      <c r="N163" s="11">
        <f>VLOOKUP($F$153:$F$173,WS!$C$3:$Q$327,9,0)</f>
        <v>1330</v>
      </c>
      <c r="O163" s="11">
        <f t="shared" si="30"/>
        <v>32741.629999999997</v>
      </c>
      <c r="P163" s="11">
        <f t="shared" si="31"/>
        <v>1229.3699999999999</v>
      </c>
      <c r="Q163" s="11">
        <f t="shared" si="32"/>
        <v>33971</v>
      </c>
      <c r="R163" s="11">
        <f>VLOOKUP($F$153:$F$173,WS!$C$3:$Q$327,10,0)</f>
        <v>0</v>
      </c>
      <c r="S163" s="11">
        <f>VLOOKUP($F$153:$F$173,WS!$C$3:$Q$327,11,0)</f>
        <v>0</v>
      </c>
      <c r="T163" s="11">
        <f>VLOOKUP($F$153:$F$173,WS!$C$3:$Q$327,12,0)</f>
        <v>0</v>
      </c>
      <c r="U163" s="11">
        <f>VLOOKUP($F$153:$F$173,WS!$C$3:$Q$327,13,0)</f>
        <v>32741.63</v>
      </c>
      <c r="V163" s="11">
        <f>VLOOKUP($F$153:$F$173,WS!$C$3:$Q$327,14,0)</f>
        <v>1229.3699999999999</v>
      </c>
      <c r="W163" s="11">
        <f>VLOOKUP($F$153:$F$173,WS!$C$3:$Q$327,15,0)</f>
        <v>33971</v>
      </c>
      <c r="X163" s="11"/>
    </row>
    <row r="164" spans="1:24" ht="15.75" x14ac:dyDescent="0.25">
      <c r="A164" s="11">
        <v>9</v>
      </c>
      <c r="B164" s="29" t="s">
        <v>39</v>
      </c>
      <c r="C164" s="29" t="s">
        <v>40</v>
      </c>
      <c r="D164" s="29"/>
      <c r="E164" s="29" t="s">
        <v>142</v>
      </c>
      <c r="F164" s="11" t="s">
        <v>149</v>
      </c>
      <c r="G164" s="11" t="str">
        <f>VLOOKUP($F$153:$F$173,WS!$C$3:$Q$327,2,0)</f>
        <v>IDLE/VACANT</v>
      </c>
      <c r="H164" s="11">
        <f>VLOOKUP($F$153:$F$173,WS!$C$3:$Q$327,3,0)</f>
        <v>0</v>
      </c>
      <c r="I164" s="11">
        <f>VLOOKUP($F$153:$F$173,WS!$C$3:$Q$327,4,0)</f>
        <v>2096.08</v>
      </c>
      <c r="J164" s="11">
        <f>VLOOKUP($F$153:$F$173,WS!$C$3:$Q$327,5,0)</f>
        <v>6.92</v>
      </c>
      <c r="K164" s="11">
        <f>VLOOKUP($F$153:$F$173,WS!$C$3:$Q$327,6,0)</f>
        <v>2103</v>
      </c>
      <c r="L164" s="11">
        <f>VLOOKUP($F$153:$F$173,WS!$C$3:$Q$327,7,0)</f>
        <v>875.42</v>
      </c>
      <c r="M164" s="11">
        <f>VLOOKUP($F$153:$F$173,WS!$C$3:$Q$327,8,0)</f>
        <v>17.579999999999998</v>
      </c>
      <c r="N164" s="11">
        <f>VLOOKUP($F$153:$F$173,WS!$C$3:$Q$327,9,0)</f>
        <v>893</v>
      </c>
      <c r="O164" s="11">
        <f t="shared" si="30"/>
        <v>2971.5</v>
      </c>
      <c r="P164" s="11">
        <f t="shared" si="31"/>
        <v>24.5</v>
      </c>
      <c r="Q164" s="11">
        <f t="shared" si="32"/>
        <v>2996</v>
      </c>
      <c r="R164" s="11">
        <f>VLOOKUP($F$153:$F$173,WS!$C$3:$Q$327,10,0)</f>
        <v>2096.08</v>
      </c>
      <c r="S164" s="11">
        <f>VLOOKUP($F$153:$F$173,WS!$C$3:$Q$327,11,0)</f>
        <v>6.92</v>
      </c>
      <c r="T164" s="11">
        <f>VLOOKUP($F$153:$F$173,WS!$C$3:$Q$327,12,0)</f>
        <v>2103</v>
      </c>
      <c r="U164" s="11">
        <f>VLOOKUP($F$153:$F$173,WS!$C$3:$Q$327,13,0)</f>
        <v>875.42</v>
      </c>
      <c r="V164" s="11">
        <f>VLOOKUP($F$153:$F$173,WS!$C$3:$Q$327,14,0)</f>
        <v>17.579999999999998</v>
      </c>
      <c r="W164" s="11">
        <f>VLOOKUP($F$153:$F$173,WS!$C$3:$Q$327,15,0)</f>
        <v>893</v>
      </c>
      <c r="X164" s="11"/>
    </row>
    <row r="165" spans="1:24" ht="15.75" x14ac:dyDescent="0.25">
      <c r="A165" s="11">
        <v>10</v>
      </c>
      <c r="B165" s="29" t="s">
        <v>39</v>
      </c>
      <c r="C165" s="29" t="s">
        <v>40</v>
      </c>
      <c r="D165" s="29"/>
      <c r="E165" s="29" t="s">
        <v>142</v>
      </c>
      <c r="F165" s="11" t="s">
        <v>147</v>
      </c>
      <c r="G165" s="11" t="str">
        <f>VLOOKUP($F$153:$F$173,WS!$C$3:$Q$327,2,0)</f>
        <v>NORMAL</v>
      </c>
      <c r="H165" s="11">
        <f>VLOOKUP($F$153:$F$173,WS!$C$3:$Q$327,3,0)</f>
        <v>1663</v>
      </c>
      <c r="I165" s="11">
        <f>VLOOKUP($F$153:$F$173,WS!$C$3:$Q$327,4,0)</f>
        <v>39976.39</v>
      </c>
      <c r="J165" s="11">
        <f>VLOOKUP($F$153:$F$173,WS!$C$3:$Q$327,5,0)</f>
        <v>1975.61</v>
      </c>
      <c r="K165" s="11">
        <f>VLOOKUP($F$153:$F$173,WS!$C$3:$Q$327,6,0)</f>
        <v>41952</v>
      </c>
      <c r="L165" s="11">
        <f>VLOOKUP($F$153:$F$173,WS!$C$3:$Q$327,7,0)</f>
        <v>12573.15</v>
      </c>
      <c r="M165" s="11">
        <f>VLOOKUP($F$153:$F$173,WS!$C$3:$Q$327,8,0)</f>
        <v>1219.8500000000001</v>
      </c>
      <c r="N165" s="11">
        <f>VLOOKUP($F$153:$F$173,WS!$C$3:$Q$327,9,0)</f>
        <v>13793</v>
      </c>
      <c r="O165" s="11">
        <f t="shared" si="30"/>
        <v>52549.54</v>
      </c>
      <c r="P165" s="11">
        <f t="shared" si="31"/>
        <v>3195.46</v>
      </c>
      <c r="Q165" s="11">
        <f t="shared" si="32"/>
        <v>55745</v>
      </c>
      <c r="R165" s="11">
        <f>VLOOKUP($F$153:$F$173,WS!$C$3:$Q$327,10,0)</f>
        <v>0</v>
      </c>
      <c r="S165" s="11">
        <f>VLOOKUP($F$153:$F$173,WS!$C$3:$Q$327,11,0)</f>
        <v>0</v>
      </c>
      <c r="T165" s="11">
        <f>VLOOKUP($F$153:$F$173,WS!$C$3:$Q$327,12,0)</f>
        <v>0</v>
      </c>
      <c r="U165" s="11">
        <f>VLOOKUP($F$153:$F$173,WS!$C$3:$Q$327,13,0)</f>
        <v>52549.54</v>
      </c>
      <c r="V165" s="11">
        <f>VLOOKUP($F$153:$F$173,WS!$C$3:$Q$327,14,0)</f>
        <v>3195.46</v>
      </c>
      <c r="W165" s="11">
        <f>VLOOKUP($F$153:$F$173,WS!$C$3:$Q$327,15,0)</f>
        <v>55745</v>
      </c>
      <c r="X165" s="11"/>
    </row>
    <row r="166" spans="1:24" ht="15.75" x14ac:dyDescent="0.25">
      <c r="A166" s="11">
        <v>11</v>
      </c>
      <c r="B166" s="29" t="s">
        <v>39</v>
      </c>
      <c r="C166" s="29" t="s">
        <v>40</v>
      </c>
      <c r="D166" s="29"/>
      <c r="E166" s="29" t="s">
        <v>142</v>
      </c>
      <c r="F166" s="11" t="s">
        <v>145</v>
      </c>
      <c r="G166" s="11" t="str">
        <f>VLOOKUP($F$153:$F$173,WS!$C$3:$Q$327,2,0)</f>
        <v>NORMAL</v>
      </c>
      <c r="H166" s="11">
        <f>VLOOKUP($F$153:$F$173,WS!$C$3:$Q$327,3,0)</f>
        <v>1318</v>
      </c>
      <c r="I166" s="11">
        <f>VLOOKUP($F$153:$F$173,WS!$C$3:$Q$327,4,0)</f>
        <v>121105.65</v>
      </c>
      <c r="J166" s="11">
        <f>VLOOKUP($F$153:$F$173,WS!$C$3:$Q$327,5,0)</f>
        <v>17102.349999999999</v>
      </c>
      <c r="K166" s="11">
        <f>VLOOKUP($F$153:$F$173,WS!$C$3:$Q$327,6,0)</f>
        <v>138208</v>
      </c>
      <c r="L166" s="11">
        <f>VLOOKUP($F$153:$F$173,WS!$C$3:$Q$327,7,0)</f>
        <v>10778.49</v>
      </c>
      <c r="M166" s="11">
        <f>VLOOKUP($F$153:$F$173,WS!$C$3:$Q$327,8,0)</f>
        <v>1945.5099999999998</v>
      </c>
      <c r="N166" s="11">
        <f>VLOOKUP($F$153:$F$173,WS!$C$3:$Q$327,9,0)</f>
        <v>12724</v>
      </c>
      <c r="O166" s="11">
        <f t="shared" si="30"/>
        <v>131884.13999999998</v>
      </c>
      <c r="P166" s="11">
        <f t="shared" si="31"/>
        <v>19047.859999999997</v>
      </c>
      <c r="Q166" s="11">
        <f t="shared" si="32"/>
        <v>150931.99999999997</v>
      </c>
      <c r="R166" s="11">
        <f>VLOOKUP($F$153:$F$173,WS!$C$3:$Q$327,10,0)</f>
        <v>0</v>
      </c>
      <c r="S166" s="11">
        <f>VLOOKUP($F$153:$F$173,WS!$C$3:$Q$327,11,0)</f>
        <v>7875</v>
      </c>
      <c r="T166" s="11">
        <f>VLOOKUP($F$153:$F$173,WS!$C$3:$Q$327,12,0)</f>
        <v>7875</v>
      </c>
      <c r="U166" s="11">
        <f>VLOOKUP($F$153:$F$173,WS!$C$3:$Q$327,13,0)</f>
        <v>131884.14000000001</v>
      </c>
      <c r="V166" s="11">
        <f>VLOOKUP($F$153:$F$173,WS!$C$3:$Q$327,14,0)</f>
        <v>11172.86</v>
      </c>
      <c r="W166" s="11">
        <f>VLOOKUP($F$153:$F$173,WS!$C$3:$Q$327,15,0)</f>
        <v>143057</v>
      </c>
      <c r="X166" s="11"/>
    </row>
    <row r="167" spans="1:24" ht="15.75" x14ac:dyDescent="0.25">
      <c r="A167" s="11">
        <v>12</v>
      </c>
      <c r="B167" s="29" t="s">
        <v>39</v>
      </c>
      <c r="C167" s="29" t="s">
        <v>40</v>
      </c>
      <c r="D167" s="29"/>
      <c r="E167" s="29" t="s">
        <v>142</v>
      </c>
      <c r="F167" s="11" t="s">
        <v>143</v>
      </c>
      <c r="G167" s="11" t="str">
        <f>VLOOKUP($F$153:$F$173,WS!$C$3:$Q$327,2,0)</f>
        <v>NORMAL</v>
      </c>
      <c r="H167" s="11">
        <f>VLOOKUP($F$153:$F$173,WS!$C$3:$Q$327,3,0)</f>
        <v>3341</v>
      </c>
      <c r="I167" s="11">
        <f>VLOOKUP($F$153:$F$173,WS!$C$3:$Q$327,4,0)</f>
        <v>197320.38</v>
      </c>
      <c r="J167" s="11">
        <f>VLOOKUP($F$153:$F$173,WS!$C$3:$Q$327,5,0)</f>
        <v>7267.62</v>
      </c>
      <c r="K167" s="11">
        <f>VLOOKUP($F$153:$F$173,WS!$C$3:$Q$327,6,0)</f>
        <v>204588</v>
      </c>
      <c r="L167" s="11">
        <f>VLOOKUP($F$153:$F$173,WS!$C$3:$Q$327,7,0)</f>
        <v>27566.74</v>
      </c>
      <c r="M167" s="11">
        <f>VLOOKUP($F$153:$F$173,WS!$C$3:$Q$327,8,0)</f>
        <v>3646.26</v>
      </c>
      <c r="N167" s="11">
        <f>VLOOKUP($F$153:$F$173,WS!$C$3:$Q$327,9,0)</f>
        <v>31213</v>
      </c>
      <c r="O167" s="11">
        <f t="shared" si="30"/>
        <v>224887.12</v>
      </c>
      <c r="P167" s="11">
        <f t="shared" si="31"/>
        <v>10913.880000000001</v>
      </c>
      <c r="Q167" s="11">
        <f t="shared" si="32"/>
        <v>235801</v>
      </c>
      <c r="R167" s="11">
        <f>VLOOKUP($F$153:$F$173,WS!$C$3:$Q$327,10,0)</f>
        <v>0</v>
      </c>
      <c r="S167" s="11">
        <f>VLOOKUP($F$153:$F$173,WS!$C$3:$Q$327,11,0)</f>
        <v>0</v>
      </c>
      <c r="T167" s="11">
        <f>VLOOKUP($F$153:$F$173,WS!$C$3:$Q$327,12,0)</f>
        <v>0</v>
      </c>
      <c r="U167" s="11">
        <f>VLOOKUP($F$153:$F$173,WS!$C$3:$Q$327,13,0)</f>
        <v>224887.12</v>
      </c>
      <c r="V167" s="11">
        <f>VLOOKUP($F$153:$F$173,WS!$C$3:$Q$327,14,0)</f>
        <v>10913.880000000001</v>
      </c>
      <c r="W167" s="11">
        <f>VLOOKUP($F$153:$F$173,WS!$C$3:$Q$327,15,0)</f>
        <v>235801</v>
      </c>
      <c r="X167" s="11"/>
    </row>
    <row r="168" spans="1:24" ht="15.75" x14ac:dyDescent="0.25">
      <c r="A168" s="11">
        <v>13</v>
      </c>
      <c r="B168" s="29" t="s">
        <v>39</v>
      </c>
      <c r="C168" s="29" t="s">
        <v>40</v>
      </c>
      <c r="D168" s="29"/>
      <c r="E168" s="29" t="s">
        <v>142</v>
      </c>
      <c r="F168" s="11" t="s">
        <v>151</v>
      </c>
      <c r="G168" s="11" t="str">
        <f>VLOOKUP($F$153:$F$173,WS!$C$3:$Q$327,2,0)</f>
        <v>NORMAL</v>
      </c>
      <c r="H168" s="11">
        <f>VLOOKUP($F$153:$F$173,WS!$C$3:$Q$327,3,0)</f>
        <v>504</v>
      </c>
      <c r="I168" s="11">
        <f>VLOOKUP($F$153:$F$173,WS!$C$3:$Q$327,4,0)</f>
        <v>3726.37</v>
      </c>
      <c r="J168" s="11">
        <f>VLOOKUP($F$153:$F$173,WS!$C$3:$Q$327,5,0)</f>
        <v>130.63</v>
      </c>
      <c r="K168" s="11">
        <f>VLOOKUP($F$153:$F$173,WS!$C$3:$Q$327,6,0)</f>
        <v>3857</v>
      </c>
      <c r="L168" s="11">
        <f>VLOOKUP($F$153:$F$173,WS!$C$3:$Q$327,7,0)</f>
        <v>4327.04</v>
      </c>
      <c r="M168" s="11">
        <f>VLOOKUP($F$153:$F$173,WS!$C$3:$Q$327,8,0)</f>
        <v>276.95999999999998</v>
      </c>
      <c r="N168" s="11">
        <f>VLOOKUP($F$153:$F$173,WS!$C$3:$Q$327,9,0)</f>
        <v>4604</v>
      </c>
      <c r="O168" s="11">
        <f t="shared" si="30"/>
        <v>8053.41</v>
      </c>
      <c r="P168" s="11">
        <f t="shared" si="31"/>
        <v>407.59</v>
      </c>
      <c r="Q168" s="11">
        <f t="shared" si="32"/>
        <v>8461</v>
      </c>
      <c r="R168" s="11">
        <f>VLOOKUP($F$153:$F$173,WS!$C$3:$Q$327,10,0)</f>
        <v>3726.37</v>
      </c>
      <c r="S168" s="11">
        <f>VLOOKUP($F$153:$F$173,WS!$C$3:$Q$327,11,0)</f>
        <v>188.63</v>
      </c>
      <c r="T168" s="11">
        <f>VLOOKUP($F$153:$F$173,WS!$C$3:$Q$327,12,0)</f>
        <v>3915</v>
      </c>
      <c r="U168" s="11">
        <f>VLOOKUP($F$153:$F$173,WS!$C$3:$Q$327,13,0)</f>
        <v>4327.04</v>
      </c>
      <c r="V168" s="11">
        <f>VLOOKUP($F$153:$F$173,WS!$C$3:$Q$327,14,0)</f>
        <v>218.95999999999998</v>
      </c>
      <c r="W168" s="11">
        <f>VLOOKUP($F$153:$F$173,WS!$C$3:$Q$327,15,0)</f>
        <v>4546</v>
      </c>
      <c r="X168" s="11"/>
    </row>
    <row r="169" spans="1:24" ht="15.75" x14ac:dyDescent="0.25">
      <c r="A169" s="11">
        <v>14</v>
      </c>
      <c r="B169" s="29" t="s">
        <v>39</v>
      </c>
      <c r="C169" s="29" t="s">
        <v>40</v>
      </c>
      <c r="D169" s="29"/>
      <c r="E169" s="29" t="s">
        <v>142</v>
      </c>
      <c r="F169" s="11" t="s">
        <v>150</v>
      </c>
      <c r="G169" s="11" t="str">
        <f>VLOOKUP($F$153:$F$173,WS!$C$3:$Q$327,2,0)</f>
        <v>IDLE/VACANT</v>
      </c>
      <c r="H169" s="11">
        <f>VLOOKUP($F$153:$F$173,WS!$C$3:$Q$327,3,0)</f>
        <v>0</v>
      </c>
      <c r="I169" s="11">
        <f>VLOOKUP($F$153:$F$173,WS!$C$3:$Q$327,4,0)</f>
        <v>3539.37</v>
      </c>
      <c r="J169" s="11">
        <f>VLOOKUP($F$153:$F$173,WS!$C$3:$Q$327,5,0)</f>
        <v>11.63</v>
      </c>
      <c r="K169" s="11">
        <f>VLOOKUP($F$153:$F$173,WS!$C$3:$Q$327,6,0)</f>
        <v>3551</v>
      </c>
      <c r="L169" s="11">
        <f>VLOOKUP($F$153:$F$173,WS!$C$3:$Q$327,7,0)</f>
        <v>1487.37</v>
      </c>
      <c r="M169" s="11">
        <f>VLOOKUP($F$153:$F$173,WS!$C$3:$Q$327,8,0)</f>
        <v>29.63</v>
      </c>
      <c r="N169" s="11">
        <f>VLOOKUP($F$153:$F$173,WS!$C$3:$Q$327,9,0)</f>
        <v>1517</v>
      </c>
      <c r="O169" s="11">
        <f t="shared" si="30"/>
        <v>5026.74</v>
      </c>
      <c r="P169" s="11">
        <f t="shared" si="31"/>
        <v>41.26</v>
      </c>
      <c r="Q169" s="11">
        <f t="shared" si="32"/>
        <v>5068</v>
      </c>
      <c r="R169" s="11">
        <f>VLOOKUP($F$153:$F$173,WS!$C$3:$Q$327,10,0)</f>
        <v>0</v>
      </c>
      <c r="S169" s="11">
        <f>VLOOKUP($F$153:$F$173,WS!$C$3:$Q$327,11,0)</f>
        <v>0</v>
      </c>
      <c r="T169" s="11">
        <f>VLOOKUP($F$153:$F$173,WS!$C$3:$Q$327,12,0)</f>
        <v>0</v>
      </c>
      <c r="U169" s="11">
        <f>VLOOKUP($F$153:$F$173,WS!$C$3:$Q$327,13,0)</f>
        <v>5026.74</v>
      </c>
      <c r="V169" s="11">
        <f>VLOOKUP($F$153:$F$173,WS!$C$3:$Q$327,14,0)</f>
        <v>41.26</v>
      </c>
      <c r="W169" s="11">
        <f>VLOOKUP($F$153:$F$173,WS!$C$3:$Q$327,15,0)</f>
        <v>5068</v>
      </c>
      <c r="X169" s="11"/>
    </row>
    <row r="170" spans="1:24" ht="15.75" x14ac:dyDescent="0.25">
      <c r="A170" s="11">
        <v>15</v>
      </c>
      <c r="B170" s="29"/>
      <c r="C170" s="29"/>
      <c r="D170" s="29"/>
      <c r="E170" s="29" t="s">
        <v>142</v>
      </c>
      <c r="F170" s="11" t="s">
        <v>153</v>
      </c>
      <c r="G170" s="11" t="str">
        <f>VLOOKUP($F$153:$F$173,WS!$C$3:$Q$327,2,0)</f>
        <v>NORMAL</v>
      </c>
      <c r="H170" s="11">
        <f>VLOOKUP($F$153:$F$173,WS!$C$3:$Q$327,3,0)</f>
        <v>0</v>
      </c>
      <c r="I170" s="11">
        <f>VLOOKUP($F$153:$F$173,WS!$C$3:$Q$327,4,0)</f>
        <v>12564.29</v>
      </c>
      <c r="J170" s="11">
        <f>VLOOKUP($F$153:$F$173,WS!$C$3:$Q$327,5,0)</f>
        <v>335.71</v>
      </c>
      <c r="K170" s="11">
        <f>VLOOKUP($F$153:$F$173,WS!$C$3:$Q$327,6,0)</f>
        <v>12900</v>
      </c>
      <c r="L170" s="11">
        <f>VLOOKUP($F$153:$F$173,WS!$C$3:$Q$327,7,0)</f>
        <v>3587.25</v>
      </c>
      <c r="M170" s="11">
        <f>VLOOKUP($F$153:$F$173,WS!$C$3:$Q$327,8,0)</f>
        <v>104.75</v>
      </c>
      <c r="N170" s="11">
        <f>VLOOKUP($F$153:$F$173,WS!$C$3:$Q$327,9,0)</f>
        <v>3692</v>
      </c>
      <c r="O170" s="11">
        <f t="shared" si="30"/>
        <v>16151.54</v>
      </c>
      <c r="P170" s="11">
        <f t="shared" si="31"/>
        <v>440.46</v>
      </c>
      <c r="Q170" s="11">
        <f t="shared" si="32"/>
        <v>16592</v>
      </c>
      <c r="R170" s="11">
        <f>VLOOKUP($F$153:$F$173,WS!$C$3:$Q$327,10,0)</f>
        <v>0</v>
      </c>
      <c r="S170" s="11">
        <f>VLOOKUP($F$153:$F$173,WS!$C$3:$Q$327,11,0)</f>
        <v>0</v>
      </c>
      <c r="T170" s="11">
        <f>VLOOKUP($F$153:$F$173,WS!$C$3:$Q$327,12,0)</f>
        <v>0</v>
      </c>
      <c r="U170" s="11">
        <f>VLOOKUP($F$153:$F$173,WS!$C$3:$Q$327,13,0)</f>
        <v>16151.54</v>
      </c>
      <c r="V170" s="11">
        <f>VLOOKUP($F$153:$F$173,WS!$C$3:$Q$327,14,0)</f>
        <v>440.46</v>
      </c>
      <c r="W170" s="11">
        <f>VLOOKUP($F$153:$F$173,WS!$C$3:$Q$327,15,0)</f>
        <v>16592</v>
      </c>
      <c r="X170" s="11"/>
    </row>
    <row r="171" spans="1:24" ht="15.75" x14ac:dyDescent="0.25">
      <c r="A171" s="11">
        <v>16</v>
      </c>
      <c r="B171" s="29" t="s">
        <v>39</v>
      </c>
      <c r="C171" s="29" t="s">
        <v>40</v>
      </c>
      <c r="D171" s="29"/>
      <c r="E171" s="29" t="s">
        <v>142</v>
      </c>
      <c r="F171" s="11" t="s">
        <v>148</v>
      </c>
      <c r="G171" s="11" t="str">
        <f>VLOOKUP($F$153:$F$173,WS!$C$3:$Q$327,2,0)</f>
        <v>NORMAL</v>
      </c>
      <c r="H171" s="11">
        <f>VLOOKUP($F$153:$F$173,WS!$C$3:$Q$327,3,0)</f>
        <v>740</v>
      </c>
      <c r="I171" s="11">
        <f>VLOOKUP($F$153:$F$173,WS!$C$3:$Q$327,4,0)</f>
        <v>140829.42000000001</v>
      </c>
      <c r="J171" s="11">
        <f>VLOOKUP($F$153:$F$173,WS!$C$3:$Q$327,5,0)</f>
        <v>15727.58</v>
      </c>
      <c r="K171" s="11">
        <f>VLOOKUP($F$153:$F$173,WS!$C$3:$Q$327,6,0)</f>
        <v>156557</v>
      </c>
      <c r="L171" s="11">
        <f>VLOOKUP($F$153:$F$173,WS!$C$3:$Q$327,7,0)</f>
        <v>7081.01</v>
      </c>
      <c r="M171" s="11">
        <f>VLOOKUP($F$153:$F$173,WS!$C$3:$Q$327,8,0)</f>
        <v>1842.99</v>
      </c>
      <c r="N171" s="11">
        <f>VLOOKUP($F$153:$F$173,WS!$C$3:$Q$327,9,0)</f>
        <v>8924</v>
      </c>
      <c r="O171" s="11">
        <f t="shared" si="30"/>
        <v>147910.43000000002</v>
      </c>
      <c r="P171" s="11">
        <f t="shared" si="31"/>
        <v>17570.57</v>
      </c>
      <c r="Q171" s="11">
        <f t="shared" si="32"/>
        <v>165481.00000000003</v>
      </c>
      <c r="R171" s="11">
        <f>VLOOKUP($F$153:$F$173,WS!$C$3:$Q$327,10,0)</f>
        <v>0</v>
      </c>
      <c r="S171" s="11">
        <f>VLOOKUP($F$153:$F$173,WS!$C$3:$Q$327,11,0)</f>
        <v>0</v>
      </c>
      <c r="T171" s="11">
        <f>VLOOKUP($F$153:$F$173,WS!$C$3:$Q$327,12,0)</f>
        <v>0</v>
      </c>
      <c r="U171" s="11">
        <f>VLOOKUP($F$153:$F$173,WS!$C$3:$Q$327,13,0)</f>
        <v>147910.43</v>
      </c>
      <c r="V171" s="11">
        <f>VLOOKUP($F$153:$F$173,WS!$C$3:$Q$327,14,0)</f>
        <v>17570.57</v>
      </c>
      <c r="W171" s="11">
        <f>VLOOKUP($F$153:$F$173,WS!$C$3:$Q$327,15,0)</f>
        <v>165481</v>
      </c>
      <c r="X171" s="11"/>
    </row>
    <row r="172" spans="1:24" ht="15.75" x14ac:dyDescent="0.25">
      <c r="A172" s="11">
        <v>17</v>
      </c>
      <c r="B172" s="29" t="s">
        <v>39</v>
      </c>
      <c r="C172" s="29" t="s">
        <v>40</v>
      </c>
      <c r="D172" s="29"/>
      <c r="E172" s="29" t="s">
        <v>142</v>
      </c>
      <c r="F172" s="11" t="s">
        <v>146</v>
      </c>
      <c r="G172" s="11" t="str">
        <f>VLOOKUP($F$153:$F$173,WS!$C$3:$Q$327,2,0)</f>
        <v>IDLE/VACANT</v>
      </c>
      <c r="H172" s="11">
        <f>VLOOKUP($F$153:$F$173,WS!$C$3:$Q$327,3,0)</f>
        <v>0</v>
      </c>
      <c r="I172" s="11">
        <f>VLOOKUP($F$153:$F$173,WS!$C$3:$Q$327,4,0)</f>
        <v>3731.78</v>
      </c>
      <c r="J172" s="11">
        <f>VLOOKUP($F$153:$F$173,WS!$C$3:$Q$327,5,0)</f>
        <v>12.22</v>
      </c>
      <c r="K172" s="11">
        <f>VLOOKUP($F$153:$F$173,WS!$C$3:$Q$327,6,0)</f>
        <v>3744</v>
      </c>
      <c r="L172" s="11">
        <f>VLOOKUP($F$153:$F$173,WS!$C$3:$Q$327,7,0)</f>
        <v>1574.79</v>
      </c>
      <c r="M172" s="11">
        <f>VLOOKUP($F$153:$F$173,WS!$C$3:$Q$327,8,0)</f>
        <v>31.21</v>
      </c>
      <c r="N172" s="11">
        <f>VLOOKUP($F$153:$F$173,WS!$C$3:$Q$327,9,0)</f>
        <v>1606</v>
      </c>
      <c r="O172" s="11">
        <f t="shared" si="30"/>
        <v>5306.57</v>
      </c>
      <c r="P172" s="11">
        <f t="shared" si="31"/>
        <v>43.43</v>
      </c>
      <c r="Q172" s="11">
        <f t="shared" si="32"/>
        <v>5350</v>
      </c>
      <c r="R172" s="11">
        <f>VLOOKUP($F$153:$F$173,WS!$C$3:$Q$327,10,0)</f>
        <v>3731.78</v>
      </c>
      <c r="S172" s="11">
        <f>VLOOKUP($F$153:$F$173,WS!$C$3:$Q$327,11,0)</f>
        <v>12.22</v>
      </c>
      <c r="T172" s="11">
        <f>VLOOKUP($F$153:$F$173,WS!$C$3:$Q$327,12,0)</f>
        <v>3744</v>
      </c>
      <c r="U172" s="11">
        <f>VLOOKUP($F$153:$F$173,WS!$C$3:$Q$327,13,0)</f>
        <v>1574.79</v>
      </c>
      <c r="V172" s="11">
        <f>VLOOKUP($F$153:$F$173,WS!$C$3:$Q$327,14,0)</f>
        <v>31.21</v>
      </c>
      <c r="W172" s="11">
        <f>VLOOKUP($F$153:$F$173,WS!$C$3:$Q$327,15,0)</f>
        <v>1606</v>
      </c>
      <c r="X172" s="11"/>
    </row>
    <row r="173" spans="1:24" ht="15.75" x14ac:dyDescent="0.25">
      <c r="A173" s="11">
        <v>18</v>
      </c>
      <c r="B173" s="29" t="s">
        <v>39</v>
      </c>
      <c r="C173" s="29" t="s">
        <v>40</v>
      </c>
      <c r="D173" s="29"/>
      <c r="E173" s="29" t="s">
        <v>142</v>
      </c>
      <c r="F173" s="11" t="s">
        <v>152</v>
      </c>
      <c r="G173" s="11" t="str">
        <f>VLOOKUP($F$153:$F$173,WS!$C$3:$Q$327,2,0)</f>
        <v>IDLE/VACANT</v>
      </c>
      <c r="H173" s="11">
        <f>VLOOKUP($F$153:$F$173,WS!$C$3:$Q$327,3,0)</f>
        <v>0</v>
      </c>
      <c r="I173" s="11">
        <f>VLOOKUP($F$153:$F$173,WS!$C$3:$Q$327,4,0)</f>
        <v>2096.08</v>
      </c>
      <c r="J173" s="11">
        <f>VLOOKUP($F$153:$F$173,WS!$C$3:$Q$327,5,0)</f>
        <v>6.92</v>
      </c>
      <c r="K173" s="11">
        <f>VLOOKUP($F$153:$F$173,WS!$C$3:$Q$327,6,0)</f>
        <v>2103</v>
      </c>
      <c r="L173" s="11">
        <f>VLOOKUP($F$153:$F$173,WS!$C$3:$Q$327,7,0)</f>
        <v>875.42</v>
      </c>
      <c r="M173" s="11">
        <f>VLOOKUP($F$153:$F$173,WS!$C$3:$Q$327,8,0)</f>
        <v>17.579999999999998</v>
      </c>
      <c r="N173" s="11">
        <f>VLOOKUP($F$153:$F$173,WS!$C$3:$Q$327,9,0)</f>
        <v>893</v>
      </c>
      <c r="O173" s="11">
        <f t="shared" si="30"/>
        <v>2971.5</v>
      </c>
      <c r="P173" s="11">
        <f t="shared" si="31"/>
        <v>24.5</v>
      </c>
      <c r="Q173" s="11">
        <f t="shared" si="32"/>
        <v>2996</v>
      </c>
      <c r="R173" s="11">
        <f>VLOOKUP($F$153:$F$173,WS!$C$3:$Q$327,10,0)</f>
        <v>2096.08</v>
      </c>
      <c r="S173" s="11">
        <f>VLOOKUP($F$153:$F$173,WS!$C$3:$Q$327,11,0)</f>
        <v>6.92</v>
      </c>
      <c r="T173" s="11">
        <f>VLOOKUP($F$153:$F$173,WS!$C$3:$Q$327,12,0)</f>
        <v>2103</v>
      </c>
      <c r="U173" s="11">
        <f>VLOOKUP($F$153:$F$173,WS!$C$3:$Q$327,13,0)</f>
        <v>875.42</v>
      </c>
      <c r="V173" s="11">
        <f>VLOOKUP($F$153:$F$173,WS!$C$3:$Q$327,14,0)</f>
        <v>17.579999999999998</v>
      </c>
      <c r="W173" s="11">
        <f>VLOOKUP($F$153:$F$173,WS!$C$3:$Q$327,15,0)</f>
        <v>893</v>
      </c>
      <c r="X173" s="11"/>
    </row>
    <row r="174" spans="1:24" ht="15.75" x14ac:dyDescent="0.25">
      <c r="A174" s="147" t="s">
        <v>78</v>
      </c>
      <c r="B174" s="147"/>
      <c r="C174" s="147"/>
      <c r="D174" s="147"/>
      <c r="E174" s="147"/>
      <c r="F174" s="147"/>
      <c r="G174" s="11"/>
      <c r="H174" s="13">
        <f>SUM(H156:H173)</f>
        <v>8387</v>
      </c>
      <c r="I174" s="13">
        <f t="shared" ref="I174:W174" si="33">SUM(I156:I173)</f>
        <v>791864.1100000001</v>
      </c>
      <c r="J174" s="13">
        <f t="shared" si="33"/>
        <v>61275.89</v>
      </c>
      <c r="K174" s="13">
        <f t="shared" si="33"/>
        <v>853140</v>
      </c>
      <c r="L174" s="13">
        <f t="shared" si="33"/>
        <v>89082.749999999971</v>
      </c>
      <c r="M174" s="13">
        <f t="shared" si="33"/>
        <v>12203.249999999996</v>
      </c>
      <c r="N174" s="13">
        <f t="shared" si="33"/>
        <v>101286</v>
      </c>
      <c r="O174" s="13">
        <f t="shared" si="33"/>
        <v>880946.86</v>
      </c>
      <c r="P174" s="13">
        <f t="shared" si="33"/>
        <v>73479.139999999985</v>
      </c>
      <c r="Q174" s="13">
        <f t="shared" si="33"/>
        <v>954426</v>
      </c>
      <c r="R174" s="13">
        <f t="shared" si="33"/>
        <v>60914.420000000006</v>
      </c>
      <c r="S174" s="13">
        <f t="shared" si="33"/>
        <v>12391.579999999998</v>
      </c>
      <c r="T174" s="13">
        <f t="shared" si="33"/>
        <v>73306</v>
      </c>
      <c r="U174" s="13">
        <f t="shared" si="33"/>
        <v>820032.44000000006</v>
      </c>
      <c r="V174" s="13">
        <f t="shared" si="33"/>
        <v>61087.560000000005</v>
      </c>
      <c r="W174" s="13">
        <f t="shared" si="33"/>
        <v>881120</v>
      </c>
      <c r="X174" s="11"/>
    </row>
    <row r="175" spans="1:24" ht="15.75" x14ac:dyDescent="0.25">
      <c r="A175" s="26"/>
      <c r="B175" s="26"/>
      <c r="C175" s="26"/>
      <c r="D175" s="26"/>
      <c r="E175" s="26"/>
      <c r="F175" s="26"/>
      <c r="G175" s="26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</row>
    <row r="176" spans="1:24" ht="15.75" x14ac:dyDescent="0.25">
      <c r="A176" s="26"/>
      <c r="B176" s="26"/>
      <c r="C176" s="26"/>
      <c r="D176" s="26"/>
      <c r="E176" s="26"/>
      <c r="F176" s="26"/>
      <c r="G176" s="26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</row>
    <row r="177" spans="1:24" ht="15.75" x14ac:dyDescent="0.25">
      <c r="A177" s="26"/>
      <c r="B177" s="26"/>
      <c r="C177" s="26"/>
      <c r="D177" s="26"/>
      <c r="E177" s="26"/>
      <c r="F177" s="26"/>
      <c r="G177" s="26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</row>
    <row r="178" spans="1:24" ht="15.75" x14ac:dyDescent="0.25">
      <c r="A178" s="26"/>
      <c r="B178" s="26"/>
      <c r="C178" s="26"/>
      <c r="D178" s="26"/>
      <c r="E178" s="26"/>
      <c r="F178" s="26"/>
      <c r="G178" s="26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</row>
    <row r="179" spans="1:24" ht="15.75" x14ac:dyDescent="0.25">
      <c r="A179" s="30"/>
      <c r="B179" s="30"/>
      <c r="C179" s="30"/>
      <c r="D179" s="142" t="s">
        <v>79</v>
      </c>
      <c r="E179" s="142"/>
      <c r="F179" s="142"/>
      <c r="G179" s="142"/>
      <c r="H179" s="142"/>
      <c r="I179" s="7"/>
      <c r="J179" s="14"/>
      <c r="K179" s="7"/>
      <c r="L179" s="7"/>
      <c r="M179" s="7"/>
      <c r="N179" s="7"/>
      <c r="O179" s="7"/>
      <c r="P179" s="7"/>
      <c r="Q179" s="7"/>
      <c r="R179" s="7"/>
      <c r="S179" s="7"/>
      <c r="T179" s="143" t="s">
        <v>80</v>
      </c>
      <c r="U179" s="143"/>
      <c r="V179" s="143"/>
      <c r="W179" s="143"/>
      <c r="X179" s="143"/>
    </row>
    <row r="180" spans="1:24" ht="15.75" x14ac:dyDescent="0.25">
      <c r="A180" s="30"/>
      <c r="B180" s="30"/>
      <c r="C180" s="30"/>
      <c r="D180" s="142" t="s">
        <v>81</v>
      </c>
      <c r="E180" s="142"/>
      <c r="F180" s="142"/>
      <c r="G180" s="142"/>
      <c r="H180" s="142"/>
      <c r="I180" s="7"/>
      <c r="J180" s="14"/>
      <c r="K180" s="7"/>
      <c r="L180" s="7"/>
      <c r="M180" s="7"/>
      <c r="N180" s="7"/>
      <c r="O180" s="7"/>
      <c r="P180" s="7"/>
      <c r="Q180" s="7"/>
      <c r="R180" s="7"/>
      <c r="S180" s="7"/>
      <c r="T180" s="143" t="s">
        <v>81</v>
      </c>
      <c r="U180" s="143"/>
      <c r="V180" s="143"/>
      <c r="W180" s="143"/>
      <c r="X180" s="143"/>
    </row>
    <row r="181" spans="1:24" ht="15.75" x14ac:dyDescent="0.25">
      <c r="A181" s="30"/>
      <c r="B181" s="30"/>
      <c r="C181" s="30"/>
      <c r="D181" s="25"/>
      <c r="E181" s="25"/>
      <c r="F181" s="25"/>
      <c r="G181" s="25"/>
      <c r="H181" s="25"/>
      <c r="I181" s="7"/>
      <c r="J181" s="14"/>
      <c r="K181" s="7"/>
      <c r="L181" s="7"/>
      <c r="M181" s="7"/>
      <c r="N181" s="7"/>
      <c r="O181" s="7"/>
      <c r="P181" s="7"/>
      <c r="Q181" s="7"/>
      <c r="R181" s="7"/>
      <c r="S181" s="7"/>
      <c r="T181" s="26"/>
      <c r="U181" s="26"/>
      <c r="V181" s="26"/>
      <c r="W181" s="26"/>
      <c r="X181" s="26"/>
    </row>
    <row r="182" spans="1:24" ht="16.5" thickBot="1" x14ac:dyDescent="0.3">
      <c r="A182" s="30"/>
      <c r="B182" s="30"/>
      <c r="C182" s="30"/>
      <c r="D182" s="25"/>
      <c r="E182" s="25"/>
      <c r="F182" s="25"/>
      <c r="G182" s="25"/>
      <c r="H182" s="25"/>
      <c r="I182" s="7"/>
      <c r="J182" s="14"/>
      <c r="K182" s="7"/>
      <c r="L182" s="7"/>
      <c r="M182" s="7"/>
      <c r="N182" s="7"/>
      <c r="O182" s="7"/>
      <c r="P182" s="7"/>
      <c r="Q182" s="7"/>
      <c r="R182" s="7"/>
      <c r="S182" s="7"/>
      <c r="T182" s="26"/>
      <c r="U182" s="26"/>
      <c r="V182" s="26"/>
      <c r="W182" s="26"/>
      <c r="X182" s="26"/>
    </row>
    <row r="183" spans="1:24" ht="24" thickBot="1" x14ac:dyDescent="0.4">
      <c r="A183" s="148" t="s">
        <v>1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  <c r="V183" s="149"/>
      <c r="W183" s="149"/>
      <c r="X183" s="150"/>
    </row>
    <row r="184" spans="1:24" ht="18" x14ac:dyDescent="0.25">
      <c r="A184" s="151" t="s">
        <v>814</v>
      </c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</row>
    <row r="185" spans="1:24" ht="32.25" customHeight="1" x14ac:dyDescent="0.25">
      <c r="A185" s="152" t="s">
        <v>5</v>
      </c>
      <c r="B185" s="152" t="s">
        <v>6</v>
      </c>
      <c r="C185" s="152" t="s">
        <v>7</v>
      </c>
      <c r="D185" s="152" t="s">
        <v>8</v>
      </c>
      <c r="E185" s="152" t="s">
        <v>9</v>
      </c>
      <c r="F185" s="152" t="s">
        <v>10</v>
      </c>
      <c r="G185" s="152" t="s">
        <v>11</v>
      </c>
      <c r="H185" s="152" t="s">
        <v>12</v>
      </c>
      <c r="I185" s="144" t="s">
        <v>815</v>
      </c>
      <c r="J185" s="145"/>
      <c r="K185" s="146"/>
      <c r="L185" s="144" t="s">
        <v>816</v>
      </c>
      <c r="M185" s="145"/>
      <c r="N185" s="146"/>
      <c r="O185" s="144" t="s">
        <v>13</v>
      </c>
      <c r="P185" s="145"/>
      <c r="Q185" s="146"/>
      <c r="R185" s="144" t="s">
        <v>817</v>
      </c>
      <c r="S185" s="145"/>
      <c r="T185" s="146"/>
      <c r="U185" s="144" t="s">
        <v>818</v>
      </c>
      <c r="V185" s="145"/>
      <c r="W185" s="146"/>
      <c r="X185" s="9" t="s">
        <v>14</v>
      </c>
    </row>
    <row r="186" spans="1:24" ht="15.75" x14ac:dyDescent="0.25">
      <c r="A186" s="153"/>
      <c r="B186" s="153"/>
      <c r="C186" s="153"/>
      <c r="D186" s="153"/>
      <c r="E186" s="153"/>
      <c r="F186" s="153"/>
      <c r="G186" s="153"/>
      <c r="H186" s="153"/>
      <c r="I186" s="9" t="s">
        <v>15</v>
      </c>
      <c r="J186" s="9" t="s">
        <v>16</v>
      </c>
      <c r="K186" s="10" t="s">
        <v>17</v>
      </c>
      <c r="L186" s="9" t="s">
        <v>15</v>
      </c>
      <c r="M186" s="9" t="s">
        <v>16</v>
      </c>
      <c r="N186" s="10" t="s">
        <v>17</v>
      </c>
      <c r="O186" s="9" t="s">
        <v>15</v>
      </c>
      <c r="P186" s="9" t="s">
        <v>16</v>
      </c>
      <c r="Q186" s="9" t="s">
        <v>17</v>
      </c>
      <c r="R186" s="9" t="s">
        <v>15</v>
      </c>
      <c r="S186" s="9" t="s">
        <v>16</v>
      </c>
      <c r="T186" s="9" t="s">
        <v>17</v>
      </c>
      <c r="U186" s="9" t="s">
        <v>15</v>
      </c>
      <c r="V186" s="9" t="s">
        <v>16</v>
      </c>
      <c r="W186" s="10" t="s">
        <v>17</v>
      </c>
      <c r="X186" s="9"/>
    </row>
    <row r="187" spans="1:24" ht="15.75" x14ac:dyDescent="0.25">
      <c r="A187" s="9" t="s">
        <v>18</v>
      </c>
      <c r="B187" s="9" t="s">
        <v>19</v>
      </c>
      <c r="C187" s="9" t="s">
        <v>20</v>
      </c>
      <c r="D187" s="9" t="s">
        <v>21</v>
      </c>
      <c r="E187" s="9" t="s">
        <v>22</v>
      </c>
      <c r="F187" s="9" t="s">
        <v>23</v>
      </c>
      <c r="G187" s="9"/>
      <c r="H187" s="9"/>
      <c r="I187" s="9" t="s">
        <v>24</v>
      </c>
      <c r="J187" s="9" t="s">
        <v>25</v>
      </c>
      <c r="K187" s="10" t="s">
        <v>26</v>
      </c>
      <c r="L187" s="9" t="s">
        <v>27</v>
      </c>
      <c r="M187" s="9" t="s">
        <v>28</v>
      </c>
      <c r="N187" s="10" t="s">
        <v>29</v>
      </c>
      <c r="O187" s="9" t="s">
        <v>30</v>
      </c>
      <c r="P187" s="9" t="s">
        <v>31</v>
      </c>
      <c r="Q187" s="9" t="s">
        <v>32</v>
      </c>
      <c r="R187" s="9" t="s">
        <v>33</v>
      </c>
      <c r="S187" s="9" t="s">
        <v>34</v>
      </c>
      <c r="T187" s="9" t="s">
        <v>35</v>
      </c>
      <c r="U187" s="9" t="s">
        <v>36</v>
      </c>
      <c r="V187" s="9" t="s">
        <v>37</v>
      </c>
      <c r="W187" s="10" t="s">
        <v>38</v>
      </c>
      <c r="X187" s="9"/>
    </row>
    <row r="188" spans="1:24" ht="15.75" x14ac:dyDescent="0.25">
      <c r="A188" s="11">
        <v>1</v>
      </c>
      <c r="B188" s="29" t="s">
        <v>39</v>
      </c>
      <c r="C188" s="29" t="s">
        <v>40</v>
      </c>
      <c r="D188" s="29">
        <v>40</v>
      </c>
      <c r="E188" s="29" t="s">
        <v>161</v>
      </c>
      <c r="F188" s="11" t="s">
        <v>173</v>
      </c>
      <c r="G188" s="11" t="str">
        <f>VLOOKUP($F$185:$F$204,WS!$C$3:$Q$327,2,0)</f>
        <v>IDLE/VACANT</v>
      </c>
      <c r="H188" s="11">
        <f>VLOOKUP($F$185:$F$204,WS!$C$3:$Q$327,3,0)</f>
        <v>0</v>
      </c>
      <c r="I188" s="11">
        <f>VLOOKUP($F$185:$F$204,WS!$C$3:$Q$327,4,0)</f>
        <v>3527.44</v>
      </c>
      <c r="J188" s="11">
        <f>VLOOKUP($F$185:$F$204,WS!$C$3:$Q$327,5,0)</f>
        <v>11.56</v>
      </c>
      <c r="K188" s="11">
        <f>VLOOKUP($F$185:$F$204,WS!$C$3:$Q$327,6,0)</f>
        <v>3539</v>
      </c>
      <c r="L188" s="11">
        <f>VLOOKUP($F$185:$F$204,WS!$C$3:$Q$327,7,0)</f>
        <v>1442.67</v>
      </c>
      <c r="M188" s="11">
        <f>VLOOKUP($F$185:$F$204,WS!$C$3:$Q$327,8,0)</f>
        <v>28.33</v>
      </c>
      <c r="N188" s="11">
        <f>VLOOKUP($F$185:$F$204,WS!$C$3:$Q$327,9,0)</f>
        <v>1471</v>
      </c>
      <c r="O188" s="11">
        <f t="shared" ref="O188:O204" si="34">+I188+L188</f>
        <v>4970.1100000000006</v>
      </c>
      <c r="P188" s="11">
        <f t="shared" ref="P188:P204" si="35">+J188+M188</f>
        <v>39.89</v>
      </c>
      <c r="Q188" s="11">
        <f t="shared" ref="Q188:Q204" si="36">+O188+P188</f>
        <v>5010.0000000000009</v>
      </c>
      <c r="R188" s="11">
        <f>VLOOKUP($F$185:$F$204,WS!$C$3:$Q$327,10,0)</f>
        <v>0</v>
      </c>
      <c r="S188" s="11">
        <f>VLOOKUP($F$185:$F$204,WS!$C$3:$Q$327,11,0)</f>
        <v>0</v>
      </c>
      <c r="T188" s="11">
        <f>VLOOKUP($F$185:$F$204,WS!$C$3:$Q$327,12,0)</f>
        <v>0</v>
      </c>
      <c r="U188" s="11">
        <f>VLOOKUP($F$185:$F$204,WS!$C$3:$Q$327,13,0)</f>
        <v>4970.1099999999997</v>
      </c>
      <c r="V188" s="11">
        <f>VLOOKUP($F$185:$F$204,WS!$C$3:$Q$327,14,0)</f>
        <v>39.89</v>
      </c>
      <c r="W188" s="11">
        <f>VLOOKUP($F$185:$F$204,WS!$C$3:$Q$327,15,0)</f>
        <v>5010</v>
      </c>
      <c r="X188" s="11"/>
    </row>
    <row r="189" spans="1:24" ht="15.75" x14ac:dyDescent="0.25">
      <c r="A189" s="11">
        <v>2</v>
      </c>
      <c r="B189" s="29" t="s">
        <v>39</v>
      </c>
      <c r="C189" s="29" t="s">
        <v>40</v>
      </c>
      <c r="D189" s="29">
        <v>40</v>
      </c>
      <c r="E189" s="29" t="s">
        <v>161</v>
      </c>
      <c r="F189" s="11" t="s">
        <v>174</v>
      </c>
      <c r="G189" s="11" t="str">
        <f>VLOOKUP($F$185:$F$204,WS!$C$3:$Q$327,2,0)</f>
        <v>NORMAL</v>
      </c>
      <c r="H189" s="11">
        <f>VLOOKUP($F$185:$F$204,WS!$C$3:$Q$327,3,0)</f>
        <v>237</v>
      </c>
      <c r="I189" s="11">
        <f>VLOOKUP($F$185:$F$204,WS!$C$3:$Q$327,4,0)</f>
        <v>4361</v>
      </c>
      <c r="J189" s="11">
        <f>VLOOKUP($F$185:$F$204,WS!$C$3:$Q$327,5,0)</f>
        <v>109</v>
      </c>
      <c r="K189" s="11">
        <f>VLOOKUP($F$185:$F$204,WS!$C$3:$Q$327,6,0)</f>
        <v>4470</v>
      </c>
      <c r="L189" s="11">
        <f>VLOOKUP($F$185:$F$204,WS!$C$3:$Q$327,7,0)</f>
        <v>3491.01</v>
      </c>
      <c r="M189" s="11">
        <f>VLOOKUP($F$185:$F$204,WS!$C$3:$Q$327,8,0)</f>
        <v>152.99</v>
      </c>
      <c r="N189" s="11">
        <f>VLOOKUP($F$185:$F$204,WS!$C$3:$Q$327,9,0)</f>
        <v>3644</v>
      </c>
      <c r="O189" s="11">
        <f t="shared" si="34"/>
        <v>7852.01</v>
      </c>
      <c r="P189" s="11">
        <f t="shared" si="35"/>
        <v>261.99</v>
      </c>
      <c r="Q189" s="11">
        <f t="shared" si="36"/>
        <v>8114</v>
      </c>
      <c r="R189" s="11">
        <f>VLOOKUP($F$185:$F$204,WS!$C$3:$Q$327,10,0)</f>
        <v>0</v>
      </c>
      <c r="S189" s="11">
        <f>VLOOKUP($F$185:$F$204,WS!$C$3:$Q$327,11,0)</f>
        <v>0</v>
      </c>
      <c r="T189" s="11">
        <f>VLOOKUP($F$185:$F$204,WS!$C$3:$Q$327,12,0)</f>
        <v>0</v>
      </c>
      <c r="U189" s="11">
        <f>VLOOKUP($F$185:$F$204,WS!$C$3:$Q$327,13,0)</f>
        <v>7852.01</v>
      </c>
      <c r="V189" s="11">
        <f>VLOOKUP($F$185:$F$204,WS!$C$3:$Q$327,14,0)</f>
        <v>261.99</v>
      </c>
      <c r="W189" s="11">
        <f>VLOOKUP($F$185:$F$204,WS!$C$3:$Q$327,15,0)</f>
        <v>8114</v>
      </c>
      <c r="X189" s="11"/>
    </row>
    <row r="190" spans="1:24" ht="15.75" x14ac:dyDescent="0.25">
      <c r="A190" s="11">
        <v>3</v>
      </c>
      <c r="B190" s="29" t="s">
        <v>39</v>
      </c>
      <c r="C190" s="29" t="s">
        <v>40</v>
      </c>
      <c r="D190" s="29">
        <v>40</v>
      </c>
      <c r="E190" s="29" t="s">
        <v>161</v>
      </c>
      <c r="F190" s="11" t="s">
        <v>175</v>
      </c>
      <c r="G190" s="11" t="str">
        <f>VLOOKUP($F$185:$F$204,WS!$C$3:$Q$327,2,0)</f>
        <v>NORMAL</v>
      </c>
      <c r="H190" s="11">
        <f>VLOOKUP($F$185:$F$204,WS!$C$3:$Q$327,3,0)</f>
        <v>717</v>
      </c>
      <c r="I190" s="11">
        <f>VLOOKUP($F$185:$F$204,WS!$C$3:$Q$327,4,0)</f>
        <v>33055.49</v>
      </c>
      <c r="J190" s="11">
        <f>VLOOKUP($F$185:$F$204,WS!$C$3:$Q$327,5,0)</f>
        <v>1560.51</v>
      </c>
      <c r="K190" s="11">
        <f>VLOOKUP($F$185:$F$204,WS!$C$3:$Q$327,6,0)</f>
        <v>34616</v>
      </c>
      <c r="L190" s="11">
        <f>VLOOKUP($F$185:$F$204,WS!$C$3:$Q$327,7,0)</f>
        <v>6778.87</v>
      </c>
      <c r="M190" s="11">
        <f>VLOOKUP($F$185:$F$204,WS!$C$3:$Q$327,8,0)</f>
        <v>669.13</v>
      </c>
      <c r="N190" s="11">
        <f>VLOOKUP($F$185:$F$204,WS!$C$3:$Q$327,9,0)</f>
        <v>7448</v>
      </c>
      <c r="O190" s="11">
        <f t="shared" si="34"/>
        <v>39834.36</v>
      </c>
      <c r="P190" s="11">
        <f t="shared" si="35"/>
        <v>2229.64</v>
      </c>
      <c r="Q190" s="11">
        <f t="shared" si="36"/>
        <v>42064</v>
      </c>
      <c r="R190" s="11">
        <f>VLOOKUP($F$185:$F$204,WS!$C$3:$Q$327,10,0)</f>
        <v>0</v>
      </c>
      <c r="S190" s="11">
        <f>VLOOKUP($F$185:$F$204,WS!$C$3:$Q$327,11,0)</f>
        <v>0</v>
      </c>
      <c r="T190" s="11">
        <f>VLOOKUP($F$185:$F$204,WS!$C$3:$Q$327,12,0)</f>
        <v>0</v>
      </c>
      <c r="U190" s="11">
        <f>VLOOKUP($F$185:$F$204,WS!$C$3:$Q$327,13,0)</f>
        <v>39834.36</v>
      </c>
      <c r="V190" s="11">
        <f>VLOOKUP($F$185:$F$204,WS!$C$3:$Q$327,14,0)</f>
        <v>2229.64</v>
      </c>
      <c r="W190" s="11">
        <f>VLOOKUP($F$185:$F$204,WS!$C$3:$Q$327,15,0)</f>
        <v>42064</v>
      </c>
      <c r="X190" s="11"/>
    </row>
    <row r="191" spans="1:24" ht="15.75" x14ac:dyDescent="0.25">
      <c r="A191" s="11">
        <v>4</v>
      </c>
      <c r="B191" s="29" t="s">
        <v>39</v>
      </c>
      <c r="C191" s="29" t="s">
        <v>40</v>
      </c>
      <c r="D191" s="29">
        <v>40</v>
      </c>
      <c r="E191" s="29" t="s">
        <v>161</v>
      </c>
      <c r="F191" s="11" t="s">
        <v>171</v>
      </c>
      <c r="G191" s="11" t="str">
        <f>VLOOKUP($F$185:$F$204,WS!$C$3:$Q$327,2,0)</f>
        <v>NORMAL</v>
      </c>
      <c r="H191" s="11">
        <f>VLOOKUP($F$185:$F$204,WS!$C$3:$Q$327,3,0)</f>
        <v>333</v>
      </c>
      <c r="I191" s="11">
        <f>VLOOKUP($F$185:$F$204,WS!$C$3:$Q$327,4,0)</f>
        <v>7353.72</v>
      </c>
      <c r="J191" s="11">
        <f>VLOOKUP($F$185:$F$204,WS!$C$3:$Q$327,5,0)</f>
        <v>314.27999999999997</v>
      </c>
      <c r="K191" s="11">
        <f>VLOOKUP($F$185:$F$204,WS!$C$3:$Q$327,6,0)</f>
        <v>7668</v>
      </c>
      <c r="L191" s="11">
        <f>VLOOKUP($F$185:$F$204,WS!$C$3:$Q$327,7,0)</f>
        <v>3808.87</v>
      </c>
      <c r="M191" s="11">
        <f>VLOOKUP($F$185:$F$204,WS!$C$3:$Q$327,8,0)</f>
        <v>225.13</v>
      </c>
      <c r="N191" s="11">
        <f>VLOOKUP($F$185:$F$204,WS!$C$3:$Q$327,9,0)</f>
        <v>4034</v>
      </c>
      <c r="O191" s="11">
        <f t="shared" si="34"/>
        <v>11162.59</v>
      </c>
      <c r="P191" s="11">
        <f t="shared" si="35"/>
        <v>539.41</v>
      </c>
      <c r="Q191" s="11">
        <f t="shared" si="36"/>
        <v>11702</v>
      </c>
      <c r="R191" s="11">
        <f>VLOOKUP($F$185:$F$204,WS!$C$3:$Q$327,10,0)</f>
        <v>0</v>
      </c>
      <c r="S191" s="11">
        <f>VLOOKUP($F$185:$F$204,WS!$C$3:$Q$327,11,0)</f>
        <v>0</v>
      </c>
      <c r="T191" s="11">
        <f>VLOOKUP($F$185:$F$204,WS!$C$3:$Q$327,12,0)</f>
        <v>0</v>
      </c>
      <c r="U191" s="11">
        <f>VLOOKUP($F$185:$F$204,WS!$C$3:$Q$327,13,0)</f>
        <v>11162.59</v>
      </c>
      <c r="V191" s="11">
        <f>VLOOKUP($F$185:$F$204,WS!$C$3:$Q$327,14,0)</f>
        <v>539.41000000000008</v>
      </c>
      <c r="W191" s="11">
        <f>VLOOKUP($F$185:$F$204,WS!$C$3:$Q$327,15,0)</f>
        <v>11702</v>
      </c>
      <c r="X191" s="11"/>
    </row>
    <row r="192" spans="1:24" ht="15.75" x14ac:dyDescent="0.25">
      <c r="A192" s="11">
        <v>5</v>
      </c>
      <c r="B192" s="29" t="s">
        <v>39</v>
      </c>
      <c r="C192" s="29" t="s">
        <v>40</v>
      </c>
      <c r="D192" s="29">
        <v>40</v>
      </c>
      <c r="E192" s="29" t="s">
        <v>161</v>
      </c>
      <c r="F192" s="11" t="s">
        <v>177</v>
      </c>
      <c r="G192" s="11" t="str">
        <f>VLOOKUP($F$185:$F$204,WS!$C$3:$Q$327,2,0)</f>
        <v>NORMAL</v>
      </c>
      <c r="H192" s="11">
        <f>VLOOKUP($F$185:$F$204,WS!$C$3:$Q$327,3,0)</f>
        <v>100</v>
      </c>
      <c r="I192" s="11">
        <f>VLOOKUP($F$185:$F$204,WS!$C$3:$Q$327,4,0)</f>
        <v>286770.95</v>
      </c>
      <c r="J192" s="11">
        <f>VLOOKUP($F$185:$F$204,WS!$C$3:$Q$327,5,0)</f>
        <v>11542.050000000001</v>
      </c>
      <c r="K192" s="11">
        <f>VLOOKUP($F$185:$F$204,WS!$C$3:$Q$327,6,0)</f>
        <v>298313</v>
      </c>
      <c r="L192" s="11">
        <f>VLOOKUP($F$185:$F$204,WS!$C$3:$Q$327,7,0)</f>
        <v>3485.93</v>
      </c>
      <c r="M192" s="11">
        <f>VLOOKUP($F$185:$F$204,WS!$C$3:$Q$327,8,0)</f>
        <v>2903.07</v>
      </c>
      <c r="N192" s="11">
        <f>VLOOKUP($F$185:$F$204,WS!$C$3:$Q$327,9,0)</f>
        <v>6389</v>
      </c>
      <c r="O192" s="11">
        <f t="shared" si="34"/>
        <v>290256.88</v>
      </c>
      <c r="P192" s="11">
        <f t="shared" si="35"/>
        <v>14445.12</v>
      </c>
      <c r="Q192" s="11">
        <f t="shared" si="36"/>
        <v>304702</v>
      </c>
      <c r="R192" s="11">
        <f>VLOOKUP($F$185:$F$204,WS!$C$3:$Q$327,10,0)</f>
        <v>0</v>
      </c>
      <c r="S192" s="11">
        <f>VLOOKUP($F$185:$F$204,WS!$C$3:$Q$327,11,0)</f>
        <v>0</v>
      </c>
      <c r="T192" s="11">
        <f>VLOOKUP($F$185:$F$204,WS!$C$3:$Q$327,12,0)</f>
        <v>0</v>
      </c>
      <c r="U192" s="11">
        <f>VLOOKUP($F$185:$F$204,WS!$C$3:$Q$327,13,0)</f>
        <v>290256.88</v>
      </c>
      <c r="V192" s="11">
        <f>VLOOKUP($F$185:$F$204,WS!$C$3:$Q$327,14,0)</f>
        <v>14445.12</v>
      </c>
      <c r="W192" s="11">
        <f>VLOOKUP($F$185:$F$204,WS!$C$3:$Q$327,15,0)</f>
        <v>304702</v>
      </c>
      <c r="X192" s="11"/>
    </row>
    <row r="193" spans="1:24" ht="15.75" x14ac:dyDescent="0.25">
      <c r="A193" s="11">
        <v>6</v>
      </c>
      <c r="B193" s="29" t="s">
        <v>39</v>
      </c>
      <c r="C193" s="29" t="s">
        <v>40</v>
      </c>
      <c r="D193" s="29">
        <v>40</v>
      </c>
      <c r="E193" s="29" t="s">
        <v>161</v>
      </c>
      <c r="F193" s="11" t="s">
        <v>176</v>
      </c>
      <c r="G193" s="11" t="str">
        <f>VLOOKUP($F$185:$F$204,WS!$C$3:$Q$327,2,0)</f>
        <v>NORMAL</v>
      </c>
      <c r="H193" s="11">
        <f>VLOOKUP($F$185:$F$204,WS!$C$3:$Q$327,3,0)</f>
        <v>1467</v>
      </c>
      <c r="I193" s="11">
        <f>VLOOKUP($F$185:$F$204,WS!$C$3:$Q$327,4,0)</f>
        <v>285184.49</v>
      </c>
      <c r="J193" s="11">
        <f>VLOOKUP($F$185:$F$204,WS!$C$3:$Q$327,5,0)</f>
        <v>54100.509999999995</v>
      </c>
      <c r="K193" s="11">
        <f>VLOOKUP($F$185:$F$204,WS!$C$3:$Q$327,6,0)</f>
        <v>339285</v>
      </c>
      <c r="L193" s="11">
        <f>VLOOKUP($F$185:$F$204,WS!$C$3:$Q$327,7,0)</f>
        <v>12765.44</v>
      </c>
      <c r="M193" s="11">
        <f>VLOOKUP($F$185:$F$204,WS!$C$3:$Q$327,8,0)</f>
        <v>3536.56</v>
      </c>
      <c r="N193" s="11">
        <f>VLOOKUP($F$185:$F$204,WS!$C$3:$Q$327,9,0)</f>
        <v>16302</v>
      </c>
      <c r="O193" s="11">
        <f t="shared" si="34"/>
        <v>297949.93</v>
      </c>
      <c r="P193" s="11">
        <f t="shared" si="35"/>
        <v>57637.069999999992</v>
      </c>
      <c r="Q193" s="11">
        <f t="shared" si="36"/>
        <v>355587</v>
      </c>
      <c r="R193" s="11">
        <f>VLOOKUP($F$185:$F$204,WS!$C$3:$Q$327,10,0)</f>
        <v>0</v>
      </c>
      <c r="S193" s="11">
        <f>VLOOKUP($F$185:$F$204,WS!$C$3:$Q$327,11,0)</f>
        <v>50537</v>
      </c>
      <c r="T193" s="11">
        <f>VLOOKUP($F$185:$F$204,WS!$C$3:$Q$327,12,0)</f>
        <v>50537</v>
      </c>
      <c r="U193" s="11">
        <f>VLOOKUP($F$185:$F$204,WS!$C$3:$Q$327,13,0)</f>
        <v>297949.93</v>
      </c>
      <c r="V193" s="11">
        <f>VLOOKUP($F$185:$F$204,WS!$C$3:$Q$327,14,0)</f>
        <v>7100.07</v>
      </c>
      <c r="W193" s="11">
        <f>VLOOKUP($F$185:$F$204,WS!$C$3:$Q$327,15,0)</f>
        <v>305050</v>
      </c>
      <c r="X193" s="11"/>
    </row>
    <row r="194" spans="1:24" ht="15.75" x14ac:dyDescent="0.25">
      <c r="A194" s="11">
        <v>7</v>
      </c>
      <c r="B194" s="29" t="s">
        <v>39</v>
      </c>
      <c r="C194" s="29" t="s">
        <v>40</v>
      </c>
      <c r="D194" s="29">
        <v>40</v>
      </c>
      <c r="E194" s="29" t="s">
        <v>161</v>
      </c>
      <c r="F194" s="11" t="s">
        <v>178</v>
      </c>
      <c r="G194" s="11" t="str">
        <f>VLOOKUP($F$185:$F$204,WS!$C$3:$Q$327,2,0)</f>
        <v>NORMAL</v>
      </c>
      <c r="H194" s="11">
        <f>VLOOKUP($F$185:$F$204,WS!$C$3:$Q$327,3,0)</f>
        <v>1495</v>
      </c>
      <c r="I194" s="11">
        <f>VLOOKUP($F$185:$F$204,WS!$C$3:$Q$327,4,0)</f>
        <v>23524.240000000002</v>
      </c>
      <c r="J194" s="11">
        <f>VLOOKUP($F$185:$F$204,WS!$C$3:$Q$327,5,0)</f>
        <v>1439.76</v>
      </c>
      <c r="K194" s="11">
        <f>VLOOKUP($F$185:$F$204,WS!$C$3:$Q$327,6,0)</f>
        <v>24964</v>
      </c>
      <c r="L194" s="11">
        <f>VLOOKUP($F$185:$F$204,WS!$C$3:$Q$327,7,0)</f>
        <v>12617.51</v>
      </c>
      <c r="M194" s="11">
        <f>VLOOKUP($F$185:$F$204,WS!$C$3:$Q$327,8,0)</f>
        <v>928.49</v>
      </c>
      <c r="N194" s="11">
        <f>VLOOKUP($F$185:$F$204,WS!$C$3:$Q$327,9,0)</f>
        <v>13546</v>
      </c>
      <c r="O194" s="11">
        <f t="shared" si="34"/>
        <v>36141.75</v>
      </c>
      <c r="P194" s="11">
        <f t="shared" si="35"/>
        <v>2368.25</v>
      </c>
      <c r="Q194" s="11">
        <f t="shared" si="36"/>
        <v>38510</v>
      </c>
      <c r="R194" s="11">
        <f>VLOOKUP($F$185:$F$204,WS!$C$3:$Q$327,10,0)</f>
        <v>0</v>
      </c>
      <c r="S194" s="11">
        <f>VLOOKUP($F$185:$F$204,WS!$C$3:$Q$327,11,0)</f>
        <v>0</v>
      </c>
      <c r="T194" s="11">
        <f>VLOOKUP($F$185:$F$204,WS!$C$3:$Q$327,12,0)</f>
        <v>0</v>
      </c>
      <c r="U194" s="11">
        <f>VLOOKUP($F$185:$F$204,WS!$C$3:$Q$327,13,0)</f>
        <v>36141.75</v>
      </c>
      <c r="V194" s="11">
        <f>VLOOKUP($F$185:$F$204,WS!$C$3:$Q$327,14,0)</f>
        <v>2368.25</v>
      </c>
      <c r="W194" s="11">
        <f>VLOOKUP($F$185:$F$204,WS!$C$3:$Q$327,15,0)</f>
        <v>38510</v>
      </c>
      <c r="X194" s="11"/>
    </row>
    <row r="195" spans="1:24" ht="15.75" x14ac:dyDescent="0.25">
      <c r="A195" s="11">
        <v>8</v>
      </c>
      <c r="B195" s="29" t="s">
        <v>39</v>
      </c>
      <c r="C195" s="29" t="s">
        <v>40</v>
      </c>
      <c r="D195" s="29">
        <v>40</v>
      </c>
      <c r="E195" s="29" t="s">
        <v>161</v>
      </c>
      <c r="F195" s="11" t="s">
        <v>172</v>
      </c>
      <c r="G195" s="11" t="str">
        <f>VLOOKUP($F$185:$F$204,WS!$C$3:$Q$327,2,0)</f>
        <v>NORMAL</v>
      </c>
      <c r="H195" s="11">
        <f>VLOOKUP($F$185:$F$204,WS!$C$3:$Q$327,3,0)</f>
        <v>676</v>
      </c>
      <c r="I195" s="11">
        <f>VLOOKUP($F$185:$F$204,WS!$C$3:$Q$327,4,0)</f>
        <v>174572.06</v>
      </c>
      <c r="J195" s="11">
        <f>VLOOKUP($F$185:$F$204,WS!$C$3:$Q$327,5,0)</f>
        <v>4245.9400000000005</v>
      </c>
      <c r="K195" s="11">
        <f>VLOOKUP($F$185:$F$204,WS!$C$3:$Q$327,6,0)</f>
        <v>178818</v>
      </c>
      <c r="L195" s="11">
        <f>VLOOKUP($F$185:$F$204,WS!$C$3:$Q$327,7,0)</f>
        <v>5904.12</v>
      </c>
      <c r="M195" s="11">
        <f>VLOOKUP($F$185:$F$204,WS!$C$3:$Q$327,8,0)</f>
        <v>1812.88</v>
      </c>
      <c r="N195" s="11">
        <f>VLOOKUP($F$185:$F$204,WS!$C$3:$Q$327,9,0)</f>
        <v>7717</v>
      </c>
      <c r="O195" s="11">
        <f t="shared" si="34"/>
        <v>180476.18</v>
      </c>
      <c r="P195" s="11">
        <f t="shared" si="35"/>
        <v>6058.8200000000006</v>
      </c>
      <c r="Q195" s="11">
        <f t="shared" si="36"/>
        <v>186535</v>
      </c>
      <c r="R195" s="11">
        <f>VLOOKUP($F$185:$F$204,WS!$C$3:$Q$327,10,0)</f>
        <v>48905.06</v>
      </c>
      <c r="S195" s="11">
        <f>VLOOKUP($F$185:$F$204,WS!$C$3:$Q$327,11,0)</f>
        <v>4245.9400000000005</v>
      </c>
      <c r="T195" s="11">
        <f>VLOOKUP($F$185:$F$204,WS!$C$3:$Q$327,12,0)</f>
        <v>53151</v>
      </c>
      <c r="U195" s="11">
        <f>VLOOKUP($F$185:$F$204,WS!$C$3:$Q$327,13,0)</f>
        <v>131571.12</v>
      </c>
      <c r="V195" s="11">
        <f>VLOOKUP($F$185:$F$204,WS!$C$3:$Q$327,14,0)</f>
        <v>1812.88</v>
      </c>
      <c r="W195" s="11">
        <f>VLOOKUP($F$185:$F$204,WS!$C$3:$Q$327,15,0)</f>
        <v>133384</v>
      </c>
      <c r="X195" s="11"/>
    </row>
    <row r="196" spans="1:24" ht="15.75" x14ac:dyDescent="0.25">
      <c r="A196" s="11">
        <v>9</v>
      </c>
      <c r="B196" s="29" t="s">
        <v>39</v>
      </c>
      <c r="C196" s="29" t="s">
        <v>40</v>
      </c>
      <c r="D196" s="29">
        <v>40</v>
      </c>
      <c r="E196" s="29" t="s">
        <v>161</v>
      </c>
      <c r="F196" s="11" t="s">
        <v>164</v>
      </c>
      <c r="G196" s="11" t="str">
        <f>VLOOKUP($F$185:$F$204,WS!$C$3:$Q$327,2,0)</f>
        <v>NORMAL</v>
      </c>
      <c r="H196" s="11">
        <f>VLOOKUP($F$185:$F$204,WS!$C$3:$Q$327,3,0)</f>
        <v>15163</v>
      </c>
      <c r="I196" s="11">
        <f>VLOOKUP($F$185:$F$204,WS!$C$3:$Q$327,4,0)</f>
        <v>490906.77</v>
      </c>
      <c r="J196" s="11">
        <f>VLOOKUP($F$185:$F$204,WS!$C$3:$Q$327,5,0)</f>
        <v>27063.23</v>
      </c>
      <c r="K196" s="11">
        <f>VLOOKUP($F$185:$F$204,WS!$C$3:$Q$327,6,0)</f>
        <v>517970</v>
      </c>
      <c r="L196" s="11">
        <f>VLOOKUP($F$185:$F$204,WS!$C$3:$Q$327,7,0)</f>
        <v>112439.21</v>
      </c>
      <c r="M196" s="11">
        <f>VLOOKUP($F$185:$F$204,WS!$C$3:$Q$327,8,0)</f>
        <v>12117.79</v>
      </c>
      <c r="N196" s="11">
        <f>VLOOKUP($F$185:$F$204,WS!$C$3:$Q$327,9,0)</f>
        <v>124557</v>
      </c>
      <c r="O196" s="11">
        <f t="shared" si="34"/>
        <v>603345.98</v>
      </c>
      <c r="P196" s="11">
        <f t="shared" si="35"/>
        <v>39181.020000000004</v>
      </c>
      <c r="Q196" s="11">
        <f t="shared" si="36"/>
        <v>642527</v>
      </c>
      <c r="R196" s="11">
        <f>VLOOKUP($F$185:$F$204,WS!$C$3:$Q$327,10,0)</f>
        <v>0</v>
      </c>
      <c r="S196" s="11">
        <f>VLOOKUP($F$185:$F$204,WS!$C$3:$Q$327,11,0)</f>
        <v>0</v>
      </c>
      <c r="T196" s="11">
        <f>VLOOKUP($F$185:$F$204,WS!$C$3:$Q$327,12,0)</f>
        <v>0</v>
      </c>
      <c r="U196" s="11">
        <f>VLOOKUP($F$185:$F$204,WS!$C$3:$Q$327,13,0)</f>
        <v>603345.98</v>
      </c>
      <c r="V196" s="11">
        <f>VLOOKUP($F$185:$F$204,WS!$C$3:$Q$327,14,0)</f>
        <v>39181.020000000004</v>
      </c>
      <c r="W196" s="11">
        <f>VLOOKUP($F$185:$F$204,WS!$C$3:$Q$327,15,0)</f>
        <v>642527</v>
      </c>
      <c r="X196" s="11"/>
    </row>
    <row r="197" spans="1:24" ht="15.75" x14ac:dyDescent="0.25">
      <c r="A197" s="11">
        <v>10</v>
      </c>
      <c r="B197" s="29" t="s">
        <v>39</v>
      </c>
      <c r="C197" s="29" t="s">
        <v>40</v>
      </c>
      <c r="D197" s="29">
        <v>40</v>
      </c>
      <c r="E197" s="29" t="s">
        <v>161</v>
      </c>
      <c r="F197" s="11" t="s">
        <v>169</v>
      </c>
      <c r="G197" s="11" t="str">
        <f>VLOOKUP($F$185:$F$204,WS!$C$3:$Q$327,2,0)</f>
        <v>NORMAL</v>
      </c>
      <c r="H197" s="11">
        <f>VLOOKUP($F$185:$F$204,WS!$C$3:$Q$327,3,0)</f>
        <v>184</v>
      </c>
      <c r="I197" s="11">
        <f>VLOOKUP($F$185:$F$204,WS!$C$3:$Q$327,4,0)</f>
        <v>-2387.17</v>
      </c>
      <c r="J197" s="11">
        <f>VLOOKUP($F$185:$F$204,WS!$C$3:$Q$327,5,0)</f>
        <v>662.17000000000007</v>
      </c>
      <c r="K197" s="11">
        <f>VLOOKUP($F$185:$F$204,WS!$C$3:$Q$327,6,0)</f>
        <v>-1725</v>
      </c>
      <c r="L197" s="11">
        <f>VLOOKUP($F$185:$F$204,WS!$C$3:$Q$327,7,0)</f>
        <v>3127.92</v>
      </c>
      <c r="M197" s="11">
        <f>VLOOKUP($F$185:$F$204,WS!$C$3:$Q$327,8,0)</f>
        <v>91.08</v>
      </c>
      <c r="N197" s="11">
        <f>VLOOKUP($F$185:$F$204,WS!$C$3:$Q$327,9,0)</f>
        <v>3219</v>
      </c>
      <c r="O197" s="11">
        <f t="shared" si="34"/>
        <v>740.75</v>
      </c>
      <c r="P197" s="11">
        <f t="shared" si="35"/>
        <v>753.25000000000011</v>
      </c>
      <c r="Q197" s="11">
        <f t="shared" si="36"/>
        <v>1494</v>
      </c>
      <c r="R197" s="11">
        <f>VLOOKUP($F$185:$F$204,WS!$C$3:$Q$327,10,0)</f>
        <v>0</v>
      </c>
      <c r="S197" s="11">
        <f>VLOOKUP($F$185:$F$204,WS!$C$3:$Q$327,11,0)</f>
        <v>0</v>
      </c>
      <c r="T197" s="11">
        <f>VLOOKUP($F$185:$F$204,WS!$C$3:$Q$327,12,0)</f>
        <v>0</v>
      </c>
      <c r="U197" s="11">
        <f>VLOOKUP($F$185:$F$204,WS!$C$3:$Q$327,13,0)</f>
        <v>740.75</v>
      </c>
      <c r="V197" s="11">
        <f>VLOOKUP($F$185:$F$204,WS!$C$3:$Q$327,14,0)</f>
        <v>753.25</v>
      </c>
      <c r="W197" s="11">
        <f>VLOOKUP($F$185:$F$204,WS!$C$3:$Q$327,15,0)</f>
        <v>1494</v>
      </c>
      <c r="X197" s="11"/>
    </row>
    <row r="198" spans="1:24" ht="15.75" x14ac:dyDescent="0.25">
      <c r="A198" s="11">
        <v>11</v>
      </c>
      <c r="B198" s="29" t="s">
        <v>39</v>
      </c>
      <c r="C198" s="29" t="s">
        <v>40</v>
      </c>
      <c r="D198" s="29">
        <v>40</v>
      </c>
      <c r="E198" s="29" t="s">
        <v>161</v>
      </c>
      <c r="F198" s="11" t="s">
        <v>166</v>
      </c>
      <c r="G198" s="11" t="str">
        <f>VLOOKUP($F$185:$F$204,WS!$C$3:$Q$327,2,0)</f>
        <v>NORMAL</v>
      </c>
      <c r="H198" s="11">
        <f>VLOOKUP($F$185:$F$204,WS!$C$3:$Q$327,3,0)</f>
        <v>4317</v>
      </c>
      <c r="I198" s="11">
        <f>VLOOKUP($F$185:$F$204,WS!$C$3:$Q$327,4,0)</f>
        <v>399992.76</v>
      </c>
      <c r="J198" s="11">
        <f>VLOOKUP($F$185:$F$204,WS!$C$3:$Q$327,5,0)</f>
        <v>60537.240000000005</v>
      </c>
      <c r="K198" s="11">
        <f>VLOOKUP($F$185:$F$204,WS!$C$3:$Q$327,6,0)</f>
        <v>460530</v>
      </c>
      <c r="L198" s="11">
        <f>VLOOKUP($F$185:$F$204,WS!$C$3:$Q$327,7,0)</f>
        <v>32202.61</v>
      </c>
      <c r="M198" s="11">
        <f>VLOOKUP($F$185:$F$204,WS!$C$3:$Q$327,8,0)</f>
        <v>6213.3899999999994</v>
      </c>
      <c r="N198" s="11">
        <f>VLOOKUP($F$185:$F$204,WS!$C$3:$Q$327,9,0)</f>
        <v>38416</v>
      </c>
      <c r="O198" s="11">
        <f t="shared" si="34"/>
        <v>432195.37</v>
      </c>
      <c r="P198" s="11">
        <f t="shared" si="35"/>
        <v>66750.63</v>
      </c>
      <c r="Q198" s="11">
        <f t="shared" si="36"/>
        <v>498946</v>
      </c>
      <c r="R198" s="11">
        <f>VLOOKUP($F$185:$F$204,WS!$C$3:$Q$327,10,0)</f>
        <v>0</v>
      </c>
      <c r="S198" s="11">
        <f>VLOOKUP($F$185:$F$204,WS!$C$3:$Q$327,11,0)</f>
        <v>0</v>
      </c>
      <c r="T198" s="11">
        <f>VLOOKUP($F$185:$F$204,WS!$C$3:$Q$327,12,0)</f>
        <v>0</v>
      </c>
      <c r="U198" s="11">
        <f>VLOOKUP($F$185:$F$204,WS!$C$3:$Q$327,13,0)</f>
        <v>432195.37</v>
      </c>
      <c r="V198" s="11">
        <f>VLOOKUP($F$185:$F$204,WS!$C$3:$Q$327,14,0)</f>
        <v>66750.63</v>
      </c>
      <c r="W198" s="11">
        <f>VLOOKUP($F$185:$F$204,WS!$C$3:$Q$327,15,0)</f>
        <v>498946</v>
      </c>
      <c r="X198" s="11"/>
    </row>
    <row r="199" spans="1:24" ht="15.75" x14ac:dyDescent="0.25">
      <c r="A199" s="11">
        <v>12</v>
      </c>
      <c r="B199" s="29" t="s">
        <v>39</v>
      </c>
      <c r="C199" s="29" t="s">
        <v>40</v>
      </c>
      <c r="D199" s="29">
        <v>40</v>
      </c>
      <c r="E199" s="29" t="s">
        <v>161</v>
      </c>
      <c r="F199" s="11" t="s">
        <v>163</v>
      </c>
      <c r="G199" s="11" t="str">
        <f>VLOOKUP($F$185:$F$204,WS!$C$3:$Q$327,2,0)</f>
        <v>NORMAL</v>
      </c>
      <c r="H199" s="11">
        <f>VLOOKUP($F$185:$F$204,WS!$C$3:$Q$327,3,0)</f>
        <v>1633</v>
      </c>
      <c r="I199" s="11">
        <f>VLOOKUP($F$185:$F$204,WS!$C$3:$Q$327,4,0)</f>
        <v>239118.43</v>
      </c>
      <c r="J199" s="11">
        <f>VLOOKUP($F$185:$F$204,WS!$C$3:$Q$327,5,0)</f>
        <v>7906.57</v>
      </c>
      <c r="K199" s="11">
        <f>VLOOKUP($F$185:$F$204,WS!$C$3:$Q$327,6,0)</f>
        <v>247025</v>
      </c>
      <c r="L199" s="11">
        <f>VLOOKUP($F$185:$F$204,WS!$C$3:$Q$327,7,0)</f>
        <v>12840.71</v>
      </c>
      <c r="M199" s="11">
        <f>VLOOKUP($F$185:$F$204,WS!$C$3:$Q$327,8,0)</f>
        <v>3164.29</v>
      </c>
      <c r="N199" s="11">
        <f>VLOOKUP($F$185:$F$204,WS!$C$3:$Q$327,9,0)</f>
        <v>16005</v>
      </c>
      <c r="O199" s="11">
        <f t="shared" si="34"/>
        <v>251959.13999999998</v>
      </c>
      <c r="P199" s="11">
        <f t="shared" si="35"/>
        <v>11070.86</v>
      </c>
      <c r="Q199" s="11">
        <f t="shared" si="36"/>
        <v>263030</v>
      </c>
      <c r="R199" s="11">
        <f>VLOOKUP($F$185:$F$204,WS!$C$3:$Q$327,10,0)</f>
        <v>0</v>
      </c>
      <c r="S199" s="11">
        <f>VLOOKUP($F$185:$F$204,WS!$C$3:$Q$327,11,0)</f>
        <v>0</v>
      </c>
      <c r="T199" s="11">
        <f>VLOOKUP($F$185:$F$204,WS!$C$3:$Q$327,12,0)</f>
        <v>0</v>
      </c>
      <c r="U199" s="11">
        <f>VLOOKUP($F$185:$F$204,WS!$C$3:$Q$327,13,0)</f>
        <v>251959.14</v>
      </c>
      <c r="V199" s="11">
        <f>VLOOKUP($F$185:$F$204,WS!$C$3:$Q$327,14,0)</f>
        <v>11070.86</v>
      </c>
      <c r="W199" s="11">
        <f>VLOOKUP($F$185:$F$204,WS!$C$3:$Q$327,15,0)</f>
        <v>263030</v>
      </c>
      <c r="X199" s="11"/>
    </row>
    <row r="200" spans="1:24" ht="15.75" x14ac:dyDescent="0.25">
      <c r="A200" s="11">
        <v>13</v>
      </c>
      <c r="B200" s="29" t="s">
        <v>39</v>
      </c>
      <c r="C200" s="29" t="s">
        <v>40</v>
      </c>
      <c r="D200" s="29">
        <v>40</v>
      </c>
      <c r="E200" s="29" t="s">
        <v>161</v>
      </c>
      <c r="F200" s="11" t="s">
        <v>170</v>
      </c>
      <c r="G200" s="11" t="str">
        <f>VLOOKUP($F$185:$F$204,WS!$C$3:$Q$327,2,0)</f>
        <v>NORMAL</v>
      </c>
      <c r="H200" s="11">
        <f>VLOOKUP($F$185:$F$204,WS!$C$3:$Q$327,3,0)</f>
        <v>2856</v>
      </c>
      <c r="I200" s="11">
        <f>VLOOKUP($F$185:$F$204,WS!$C$3:$Q$327,4,0)</f>
        <v>370451.91</v>
      </c>
      <c r="J200" s="11">
        <f>VLOOKUP($F$185:$F$204,WS!$C$3:$Q$327,5,0)</f>
        <v>62044.09</v>
      </c>
      <c r="K200" s="11">
        <f>VLOOKUP($F$185:$F$204,WS!$C$3:$Q$327,6,0)</f>
        <v>432496</v>
      </c>
      <c r="L200" s="11">
        <f>VLOOKUP($F$185:$F$204,WS!$C$3:$Q$327,7,0)</f>
        <v>21728.04</v>
      </c>
      <c r="M200" s="11">
        <f>VLOOKUP($F$185:$F$204,WS!$C$3:$Q$327,8,0)</f>
        <v>5243.96</v>
      </c>
      <c r="N200" s="11">
        <f>VLOOKUP($F$185:$F$204,WS!$C$3:$Q$327,9,0)</f>
        <v>26972</v>
      </c>
      <c r="O200" s="11">
        <f t="shared" si="34"/>
        <v>392179.94999999995</v>
      </c>
      <c r="P200" s="11">
        <f t="shared" si="35"/>
        <v>67288.05</v>
      </c>
      <c r="Q200" s="11">
        <f t="shared" si="36"/>
        <v>459467.99999999994</v>
      </c>
      <c r="R200" s="11">
        <f>VLOOKUP($F$185:$F$204,WS!$C$3:$Q$327,10,0)</f>
        <v>0</v>
      </c>
      <c r="S200" s="11">
        <f>VLOOKUP($F$185:$F$204,WS!$C$3:$Q$327,11,0)</f>
        <v>0</v>
      </c>
      <c r="T200" s="11">
        <f>VLOOKUP($F$185:$F$204,WS!$C$3:$Q$327,12,0)</f>
        <v>0</v>
      </c>
      <c r="U200" s="11">
        <f>VLOOKUP($F$185:$F$204,WS!$C$3:$Q$327,13,0)</f>
        <v>392179.95</v>
      </c>
      <c r="V200" s="11">
        <f>VLOOKUP($F$185:$F$204,WS!$C$3:$Q$327,14,0)</f>
        <v>67288.05</v>
      </c>
      <c r="W200" s="11">
        <f>VLOOKUP($F$185:$F$204,WS!$C$3:$Q$327,15,0)</f>
        <v>459468</v>
      </c>
      <c r="X200" s="11"/>
    </row>
    <row r="201" spans="1:24" ht="15.75" x14ac:dyDescent="0.25">
      <c r="A201" s="11">
        <v>14</v>
      </c>
      <c r="B201" s="29" t="s">
        <v>39</v>
      </c>
      <c r="C201" s="29" t="s">
        <v>40</v>
      </c>
      <c r="D201" s="29">
        <v>40</v>
      </c>
      <c r="E201" s="29" t="s">
        <v>161</v>
      </c>
      <c r="F201" s="11" t="s">
        <v>167</v>
      </c>
      <c r="G201" s="11" t="str">
        <f>VLOOKUP($F$185:$F$204,WS!$C$3:$Q$327,2,0)</f>
        <v>NORMAL</v>
      </c>
      <c r="H201" s="11">
        <f>VLOOKUP($F$185:$F$204,WS!$C$3:$Q$327,3,0)</f>
        <v>2195</v>
      </c>
      <c r="I201" s="11">
        <f>VLOOKUP($F$185:$F$204,WS!$C$3:$Q$327,4,0)</f>
        <v>283796.46999999997</v>
      </c>
      <c r="J201" s="11">
        <f>VLOOKUP($F$185:$F$204,WS!$C$3:$Q$327,5,0)</f>
        <v>60283.53</v>
      </c>
      <c r="K201" s="11">
        <f>VLOOKUP($F$185:$F$204,WS!$C$3:$Q$327,6,0)</f>
        <v>344080</v>
      </c>
      <c r="L201" s="11">
        <f>VLOOKUP($F$185:$F$204,WS!$C$3:$Q$327,7,0)</f>
        <v>18260.57</v>
      </c>
      <c r="M201" s="11">
        <f>VLOOKUP($F$185:$F$204,WS!$C$3:$Q$327,8,0)</f>
        <v>4053.43</v>
      </c>
      <c r="N201" s="11">
        <f>VLOOKUP($F$185:$F$204,WS!$C$3:$Q$327,9,0)</f>
        <v>22314</v>
      </c>
      <c r="O201" s="11">
        <f t="shared" si="34"/>
        <v>302057.03999999998</v>
      </c>
      <c r="P201" s="11">
        <f t="shared" si="35"/>
        <v>64336.959999999999</v>
      </c>
      <c r="Q201" s="11">
        <f t="shared" si="36"/>
        <v>366394</v>
      </c>
      <c r="R201" s="11">
        <f>VLOOKUP($F$185:$F$204,WS!$C$3:$Q$327,10,0)</f>
        <v>0</v>
      </c>
      <c r="S201" s="11">
        <f>VLOOKUP($F$185:$F$204,WS!$C$3:$Q$327,11,0)</f>
        <v>0</v>
      </c>
      <c r="T201" s="11">
        <f>VLOOKUP($F$185:$F$204,WS!$C$3:$Q$327,12,0)</f>
        <v>0</v>
      </c>
      <c r="U201" s="11">
        <f>VLOOKUP($F$185:$F$204,WS!$C$3:$Q$327,13,0)</f>
        <v>302057.03999999998</v>
      </c>
      <c r="V201" s="11">
        <f>VLOOKUP($F$185:$F$204,WS!$C$3:$Q$327,14,0)</f>
        <v>64336.960000000006</v>
      </c>
      <c r="W201" s="11">
        <f>VLOOKUP($F$185:$F$204,WS!$C$3:$Q$327,15,0)</f>
        <v>366394</v>
      </c>
      <c r="X201" s="11"/>
    </row>
    <row r="202" spans="1:24" ht="15.75" x14ac:dyDescent="0.25">
      <c r="A202" s="11">
        <v>15</v>
      </c>
      <c r="B202" s="29" t="s">
        <v>39</v>
      </c>
      <c r="C202" s="29" t="s">
        <v>40</v>
      </c>
      <c r="D202" s="29">
        <v>40</v>
      </c>
      <c r="E202" s="29" t="s">
        <v>161</v>
      </c>
      <c r="F202" s="11" t="s">
        <v>165</v>
      </c>
      <c r="G202" s="11" t="str">
        <f>VLOOKUP($F$185:$F$204,WS!$C$3:$Q$327,2,0)</f>
        <v>NORMAL</v>
      </c>
      <c r="H202" s="11">
        <f>VLOOKUP($F$185:$F$204,WS!$C$3:$Q$327,3,0)</f>
        <v>364</v>
      </c>
      <c r="I202" s="11">
        <f>VLOOKUP($F$185:$F$204,WS!$C$3:$Q$327,4,0)</f>
        <v>92937.04</v>
      </c>
      <c r="J202" s="11">
        <f>VLOOKUP($F$185:$F$204,WS!$C$3:$Q$327,5,0)</f>
        <v>24174.959999999999</v>
      </c>
      <c r="K202" s="11">
        <f>VLOOKUP($F$185:$F$204,WS!$C$3:$Q$327,6,0)</f>
        <v>117112</v>
      </c>
      <c r="L202" s="11">
        <f>VLOOKUP($F$185:$F$204,WS!$C$3:$Q$327,7,0)</f>
        <v>3766.11</v>
      </c>
      <c r="M202" s="11">
        <f>VLOOKUP($F$185:$F$204,WS!$C$3:$Q$327,8,0)</f>
        <v>1148.8900000000001</v>
      </c>
      <c r="N202" s="11">
        <f>VLOOKUP($F$185:$F$204,WS!$C$3:$Q$327,9,0)</f>
        <v>4915</v>
      </c>
      <c r="O202" s="11">
        <f t="shared" si="34"/>
        <v>96703.15</v>
      </c>
      <c r="P202" s="11">
        <f t="shared" si="35"/>
        <v>25323.85</v>
      </c>
      <c r="Q202" s="11">
        <f t="shared" si="36"/>
        <v>122027</v>
      </c>
      <c r="R202" s="11">
        <f>VLOOKUP($F$185:$F$204,WS!$C$3:$Q$327,10,0)</f>
        <v>0</v>
      </c>
      <c r="S202" s="11">
        <f>VLOOKUP($F$185:$F$204,WS!$C$3:$Q$327,11,0)</f>
        <v>0</v>
      </c>
      <c r="T202" s="11">
        <f>VLOOKUP($F$185:$F$204,WS!$C$3:$Q$327,12,0)</f>
        <v>0</v>
      </c>
      <c r="U202" s="11">
        <f>VLOOKUP($F$185:$F$204,WS!$C$3:$Q$327,13,0)</f>
        <v>96703.15</v>
      </c>
      <c r="V202" s="11">
        <f>VLOOKUP($F$185:$F$204,WS!$C$3:$Q$327,14,0)</f>
        <v>25323.85</v>
      </c>
      <c r="W202" s="11">
        <f>VLOOKUP($F$185:$F$204,WS!$C$3:$Q$327,15,0)</f>
        <v>122027</v>
      </c>
      <c r="X202" s="11"/>
    </row>
    <row r="203" spans="1:24" ht="15.75" x14ac:dyDescent="0.25">
      <c r="A203" s="11">
        <v>16</v>
      </c>
      <c r="B203" s="29" t="s">
        <v>39</v>
      </c>
      <c r="C203" s="29" t="s">
        <v>40</v>
      </c>
      <c r="D203" s="29">
        <v>40</v>
      </c>
      <c r="E203" s="29" t="s">
        <v>161</v>
      </c>
      <c r="F203" s="11" t="s">
        <v>168</v>
      </c>
      <c r="G203" s="11" t="str">
        <f>VLOOKUP($F$185:$F$204,WS!$C$3:$Q$327,2,0)</f>
        <v>NORMAL</v>
      </c>
      <c r="H203" s="11">
        <f>VLOOKUP($F$185:$F$204,WS!$C$3:$Q$327,3,0)</f>
        <v>1370</v>
      </c>
      <c r="I203" s="11">
        <f>VLOOKUP($F$185:$F$204,WS!$C$3:$Q$327,4,0)</f>
        <v>244896.73</v>
      </c>
      <c r="J203" s="11">
        <f>VLOOKUP($F$185:$F$204,WS!$C$3:$Q$327,5,0)</f>
        <v>48010.27</v>
      </c>
      <c r="K203" s="11">
        <f>VLOOKUP($F$185:$F$204,WS!$C$3:$Q$327,6,0)</f>
        <v>292907</v>
      </c>
      <c r="L203" s="11">
        <f>VLOOKUP($F$185:$F$204,WS!$C$3:$Q$327,7,0)</f>
        <v>10954.4</v>
      </c>
      <c r="M203" s="11">
        <f>VLOOKUP($F$185:$F$204,WS!$C$3:$Q$327,8,0)</f>
        <v>3239.6</v>
      </c>
      <c r="N203" s="11">
        <f>VLOOKUP($F$185:$F$204,WS!$C$3:$Q$327,9,0)</f>
        <v>14194</v>
      </c>
      <c r="O203" s="11">
        <f t="shared" si="34"/>
        <v>255851.13</v>
      </c>
      <c r="P203" s="11">
        <f t="shared" si="35"/>
        <v>51249.869999999995</v>
      </c>
      <c r="Q203" s="11">
        <f t="shared" si="36"/>
        <v>307101</v>
      </c>
      <c r="R203" s="11">
        <f>VLOOKUP($F$185:$F$204,WS!$C$3:$Q$327,10,0)</f>
        <v>0</v>
      </c>
      <c r="S203" s="11">
        <f>VLOOKUP($F$185:$F$204,WS!$C$3:$Q$327,11,0)</f>
        <v>0</v>
      </c>
      <c r="T203" s="11">
        <f>VLOOKUP($F$185:$F$204,WS!$C$3:$Q$327,12,0)</f>
        <v>0</v>
      </c>
      <c r="U203" s="11">
        <f>VLOOKUP($F$185:$F$204,WS!$C$3:$Q$327,13,0)</f>
        <v>255851.13</v>
      </c>
      <c r="V203" s="11">
        <f>VLOOKUP($F$185:$F$204,WS!$C$3:$Q$327,14,0)</f>
        <v>51249.87</v>
      </c>
      <c r="W203" s="11">
        <f>VLOOKUP($F$185:$F$204,WS!$C$3:$Q$327,15,0)</f>
        <v>307101</v>
      </c>
      <c r="X203" s="11"/>
    </row>
    <row r="204" spans="1:24" ht="15.75" x14ac:dyDescent="0.25">
      <c r="A204" s="11">
        <v>17</v>
      </c>
      <c r="B204" s="29"/>
      <c r="C204" s="29"/>
      <c r="D204" s="29"/>
      <c r="E204" s="29" t="s">
        <v>161</v>
      </c>
      <c r="F204" s="11" t="s">
        <v>162</v>
      </c>
      <c r="G204" s="11" t="str">
        <f>VLOOKUP($F$185:$F$204,WS!$C$3:$Q$327,2,0)</f>
        <v>NORMAL</v>
      </c>
      <c r="H204" s="11">
        <f>VLOOKUP($F$185:$F$204,WS!$C$3:$Q$327,3,0)</f>
        <v>2158</v>
      </c>
      <c r="I204" s="11">
        <f>VLOOKUP($F$185:$F$204,WS!$C$3:$Q$327,4,0)</f>
        <v>300382.84999999998</v>
      </c>
      <c r="J204" s="11">
        <f>VLOOKUP($F$185:$F$204,WS!$C$3:$Q$327,5,0)</f>
        <v>36394.15</v>
      </c>
      <c r="K204" s="11">
        <f>VLOOKUP($F$185:$F$204,WS!$C$3:$Q$327,6,0)</f>
        <v>336777</v>
      </c>
      <c r="L204" s="11">
        <f>VLOOKUP($F$185:$F$204,WS!$C$3:$Q$327,7,0)</f>
        <v>16988.79</v>
      </c>
      <c r="M204" s="11">
        <f>VLOOKUP($F$185:$F$204,WS!$C$3:$Q$327,8,0)</f>
        <v>4110.21</v>
      </c>
      <c r="N204" s="11">
        <f>VLOOKUP($F$185:$F$204,WS!$C$3:$Q$327,9,0)</f>
        <v>21099</v>
      </c>
      <c r="O204" s="11">
        <f t="shared" si="34"/>
        <v>317371.63999999996</v>
      </c>
      <c r="P204" s="11">
        <f t="shared" si="35"/>
        <v>40504.36</v>
      </c>
      <c r="Q204" s="11">
        <f t="shared" si="36"/>
        <v>357875.99999999994</v>
      </c>
      <c r="R204" s="11">
        <f>VLOOKUP($F$185:$F$204,WS!$C$3:$Q$327,10,0)</f>
        <v>0</v>
      </c>
      <c r="S204" s="11">
        <f>VLOOKUP($F$185:$F$204,WS!$C$3:$Q$327,11,0)</f>
        <v>0</v>
      </c>
      <c r="T204" s="11">
        <f>VLOOKUP($F$185:$F$204,WS!$C$3:$Q$327,12,0)</f>
        <v>0</v>
      </c>
      <c r="U204" s="11">
        <f>VLOOKUP($F$185:$F$204,WS!$C$3:$Q$327,13,0)</f>
        <v>317371.64</v>
      </c>
      <c r="V204" s="11">
        <f>VLOOKUP($F$185:$F$204,WS!$C$3:$Q$327,14,0)</f>
        <v>40504.36</v>
      </c>
      <c r="W204" s="11">
        <f>VLOOKUP($F$185:$F$204,WS!$C$3:$Q$327,15,0)</f>
        <v>357876</v>
      </c>
      <c r="X204" s="11"/>
    </row>
    <row r="205" spans="1:24" ht="15.75" x14ac:dyDescent="0.25">
      <c r="A205" s="147" t="s">
        <v>78</v>
      </c>
      <c r="B205" s="147"/>
      <c r="C205" s="147"/>
      <c r="D205" s="147"/>
      <c r="E205" s="147"/>
      <c r="F205" s="147"/>
      <c r="G205" s="11"/>
      <c r="H205" s="13">
        <f>SUM(H188:H204)</f>
        <v>35265</v>
      </c>
      <c r="I205" s="13">
        <f t="shared" ref="I205:W205" si="37">SUM(I188:I204)</f>
        <v>3238445.1800000006</v>
      </c>
      <c r="J205" s="13">
        <f t="shared" si="37"/>
        <v>400399.82000000007</v>
      </c>
      <c r="K205" s="13">
        <f t="shared" si="37"/>
        <v>3638845</v>
      </c>
      <c r="L205" s="13">
        <f t="shared" si="37"/>
        <v>282602.78000000003</v>
      </c>
      <c r="M205" s="13">
        <f t="shared" si="37"/>
        <v>49639.22</v>
      </c>
      <c r="N205" s="13">
        <f t="shared" si="37"/>
        <v>332242</v>
      </c>
      <c r="O205" s="13">
        <f t="shared" si="37"/>
        <v>3521047.96</v>
      </c>
      <c r="P205" s="13">
        <f t="shared" si="37"/>
        <v>450039.03999999998</v>
      </c>
      <c r="Q205" s="13">
        <f t="shared" si="37"/>
        <v>3971087</v>
      </c>
      <c r="R205" s="13">
        <f t="shared" si="37"/>
        <v>48905.06</v>
      </c>
      <c r="S205" s="13">
        <f t="shared" si="37"/>
        <v>54782.94</v>
      </c>
      <c r="T205" s="13">
        <f t="shared" si="37"/>
        <v>103688</v>
      </c>
      <c r="U205" s="13">
        <f t="shared" si="37"/>
        <v>3472142.9000000004</v>
      </c>
      <c r="V205" s="13">
        <f t="shared" si="37"/>
        <v>395256.1</v>
      </c>
      <c r="W205" s="13">
        <f t="shared" si="37"/>
        <v>3867399</v>
      </c>
      <c r="X205" s="11"/>
    </row>
    <row r="206" spans="1:24" ht="15.75" x14ac:dyDescent="0.25">
      <c r="A206" s="26"/>
      <c r="B206" s="26"/>
      <c r="C206" s="26"/>
      <c r="D206" s="26"/>
      <c r="E206" s="26"/>
      <c r="F206" s="26"/>
      <c r="G206" s="26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</row>
    <row r="207" spans="1:24" ht="15.75" x14ac:dyDescent="0.25">
      <c r="A207" s="26"/>
      <c r="B207" s="26"/>
      <c r="C207" s="26"/>
      <c r="D207" s="26"/>
      <c r="E207" s="26"/>
      <c r="F207" s="26"/>
      <c r="G207" s="26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</row>
    <row r="208" spans="1:24" ht="15.75" x14ac:dyDescent="0.25">
      <c r="A208" s="26"/>
      <c r="B208" s="26"/>
      <c r="C208" s="26"/>
      <c r="D208" s="26"/>
      <c r="E208" s="26"/>
      <c r="F208" s="26"/>
      <c r="G208" s="26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</row>
    <row r="209" spans="1:25" ht="15.75" x14ac:dyDescent="0.25">
      <c r="A209" s="26"/>
      <c r="B209" s="26"/>
      <c r="C209" s="26"/>
      <c r="D209" s="26"/>
      <c r="E209" s="26"/>
      <c r="F209" s="26"/>
      <c r="G209" s="26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</row>
    <row r="210" spans="1:25" ht="15.75" x14ac:dyDescent="0.25">
      <c r="A210" s="30"/>
      <c r="B210" s="30"/>
      <c r="C210" s="30"/>
      <c r="D210" s="142" t="s">
        <v>79</v>
      </c>
      <c r="E210" s="142"/>
      <c r="F210" s="142"/>
      <c r="G210" s="142"/>
      <c r="H210" s="142"/>
      <c r="I210" s="7"/>
      <c r="J210" s="14"/>
      <c r="K210" s="7"/>
      <c r="L210" s="7"/>
      <c r="M210" s="7"/>
      <c r="N210" s="7"/>
      <c r="O210" s="7"/>
      <c r="P210" s="7"/>
      <c r="Q210" s="7"/>
      <c r="R210" s="7"/>
      <c r="S210" s="7"/>
      <c r="T210" s="143" t="s">
        <v>80</v>
      </c>
      <c r="U210" s="143"/>
      <c r="V210" s="143"/>
      <c r="W210" s="143"/>
      <c r="X210" s="143"/>
    </row>
    <row r="211" spans="1:25" ht="15.75" x14ac:dyDescent="0.25">
      <c r="A211" s="30"/>
      <c r="B211" s="30"/>
      <c r="C211" s="30"/>
      <c r="D211" s="142" t="s">
        <v>81</v>
      </c>
      <c r="E211" s="142"/>
      <c r="F211" s="142"/>
      <c r="G211" s="142"/>
      <c r="H211" s="142"/>
      <c r="I211" s="7"/>
      <c r="J211" s="14"/>
      <c r="K211" s="7"/>
      <c r="L211" s="7"/>
      <c r="M211" s="7"/>
      <c r="N211" s="7"/>
      <c r="O211" s="7"/>
      <c r="P211" s="7"/>
      <c r="Q211" s="7"/>
      <c r="R211" s="7"/>
      <c r="S211" s="7"/>
      <c r="T211" s="143" t="s">
        <v>81</v>
      </c>
      <c r="U211" s="143"/>
      <c r="V211" s="143"/>
      <c r="W211" s="143"/>
      <c r="X211" s="143"/>
    </row>
    <row r="212" spans="1:25" ht="15.75" x14ac:dyDescent="0.25">
      <c r="A212" s="30"/>
      <c r="B212" s="30"/>
      <c r="C212" s="30"/>
      <c r="D212" s="25"/>
      <c r="E212" s="25"/>
      <c r="F212" s="25"/>
      <c r="G212" s="25"/>
      <c r="H212" s="25"/>
      <c r="I212" s="7"/>
      <c r="J212" s="14"/>
      <c r="K212" s="7"/>
      <c r="L212" s="7"/>
      <c r="M212" s="7"/>
      <c r="N212" s="7"/>
      <c r="O212" s="7"/>
      <c r="P212" s="7"/>
      <c r="Q212" s="7"/>
      <c r="R212" s="7"/>
      <c r="S212" s="7"/>
      <c r="T212" s="26"/>
      <c r="U212" s="26"/>
      <c r="V212" s="26"/>
      <c r="W212" s="26"/>
      <c r="X212" s="26"/>
    </row>
    <row r="213" spans="1:25" ht="16.5" thickBot="1" x14ac:dyDescent="0.3">
      <c r="A213" s="30"/>
      <c r="B213" s="30"/>
      <c r="C213" s="30"/>
      <c r="D213" s="25"/>
      <c r="E213" s="25"/>
      <c r="F213" s="25"/>
      <c r="G213" s="25"/>
      <c r="H213" s="25"/>
      <c r="I213" s="7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26"/>
      <c r="U213" s="26"/>
      <c r="V213" s="26"/>
      <c r="W213" s="26"/>
      <c r="X213" s="26"/>
    </row>
    <row r="214" spans="1:25" ht="24" thickBot="1" x14ac:dyDescent="0.4">
      <c r="A214" s="148" t="s">
        <v>1</v>
      </c>
      <c r="B214" s="149"/>
      <c r="C214" s="149"/>
      <c r="D214" s="149"/>
      <c r="E214" s="149"/>
      <c r="F214" s="149"/>
      <c r="G214" s="149"/>
      <c r="H214" s="149"/>
      <c r="I214" s="149"/>
      <c r="J214" s="149"/>
      <c r="K214" s="149"/>
      <c r="L214" s="149"/>
      <c r="M214" s="149"/>
      <c r="N214" s="149"/>
      <c r="O214" s="149"/>
      <c r="P214" s="149"/>
      <c r="Q214" s="149"/>
      <c r="R214" s="149"/>
      <c r="S214" s="149"/>
      <c r="T214" s="149"/>
      <c r="U214" s="149"/>
      <c r="V214" s="149"/>
      <c r="W214" s="149"/>
      <c r="X214" s="150"/>
    </row>
    <row r="215" spans="1:25" ht="18" x14ac:dyDescent="0.25">
      <c r="A215" s="151" t="s">
        <v>814</v>
      </c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</row>
    <row r="216" spans="1:25" ht="33" customHeight="1" x14ac:dyDescent="0.25">
      <c r="A216" s="152" t="s">
        <v>5</v>
      </c>
      <c r="B216" s="152" t="s">
        <v>6</v>
      </c>
      <c r="C216" s="152" t="s">
        <v>7</v>
      </c>
      <c r="D216" s="152" t="s">
        <v>8</v>
      </c>
      <c r="E216" s="152" t="s">
        <v>9</v>
      </c>
      <c r="F216" s="152" t="s">
        <v>10</v>
      </c>
      <c r="G216" s="152" t="s">
        <v>11</v>
      </c>
      <c r="H216" s="152" t="s">
        <v>12</v>
      </c>
      <c r="I216" s="144" t="s">
        <v>815</v>
      </c>
      <c r="J216" s="145"/>
      <c r="K216" s="146"/>
      <c r="L216" s="144" t="s">
        <v>816</v>
      </c>
      <c r="M216" s="145"/>
      <c r="N216" s="146"/>
      <c r="O216" s="144" t="s">
        <v>13</v>
      </c>
      <c r="P216" s="145"/>
      <c r="Q216" s="146"/>
      <c r="R216" s="144" t="s">
        <v>817</v>
      </c>
      <c r="S216" s="145"/>
      <c r="T216" s="146"/>
      <c r="U216" s="144" t="s">
        <v>818</v>
      </c>
      <c r="V216" s="145"/>
      <c r="W216" s="146"/>
      <c r="X216" s="9" t="s">
        <v>14</v>
      </c>
    </row>
    <row r="217" spans="1:25" ht="15.75" x14ac:dyDescent="0.25">
      <c r="A217" s="153"/>
      <c r="B217" s="153"/>
      <c r="C217" s="153"/>
      <c r="D217" s="153"/>
      <c r="E217" s="153"/>
      <c r="F217" s="153"/>
      <c r="G217" s="153"/>
      <c r="H217" s="153"/>
      <c r="I217" s="9" t="s">
        <v>15</v>
      </c>
      <c r="J217" s="9" t="s">
        <v>16</v>
      </c>
      <c r="K217" s="10" t="s">
        <v>17</v>
      </c>
      <c r="L217" s="9" t="s">
        <v>15</v>
      </c>
      <c r="M217" s="9" t="s">
        <v>16</v>
      </c>
      <c r="N217" s="10" t="s">
        <v>17</v>
      </c>
      <c r="O217" s="9" t="s">
        <v>15</v>
      </c>
      <c r="P217" s="9" t="s">
        <v>16</v>
      </c>
      <c r="Q217" s="9" t="s">
        <v>17</v>
      </c>
      <c r="R217" s="9" t="s">
        <v>15</v>
      </c>
      <c r="S217" s="9" t="s">
        <v>16</v>
      </c>
      <c r="T217" s="9" t="s">
        <v>17</v>
      </c>
      <c r="U217" s="9" t="s">
        <v>15</v>
      </c>
      <c r="V217" s="9" t="s">
        <v>16</v>
      </c>
      <c r="W217" s="10" t="s">
        <v>17</v>
      </c>
      <c r="X217" s="9"/>
    </row>
    <row r="218" spans="1:25" ht="15.75" x14ac:dyDescent="0.25">
      <c r="A218" s="9" t="s">
        <v>18</v>
      </c>
      <c r="B218" s="9" t="s">
        <v>19</v>
      </c>
      <c r="C218" s="9" t="s">
        <v>20</v>
      </c>
      <c r="D218" s="9" t="s">
        <v>21</v>
      </c>
      <c r="E218" s="9" t="s">
        <v>22</v>
      </c>
      <c r="F218" s="9" t="s">
        <v>23</v>
      </c>
      <c r="G218" s="9"/>
      <c r="H218" s="9"/>
      <c r="I218" s="9" t="s">
        <v>24</v>
      </c>
      <c r="J218" s="9" t="s">
        <v>25</v>
      </c>
      <c r="K218" s="10" t="s">
        <v>26</v>
      </c>
      <c r="L218" s="9" t="s">
        <v>27</v>
      </c>
      <c r="M218" s="9" t="s">
        <v>28</v>
      </c>
      <c r="N218" s="10" t="s">
        <v>29</v>
      </c>
      <c r="O218" s="9" t="s">
        <v>30</v>
      </c>
      <c r="P218" s="9" t="s">
        <v>31</v>
      </c>
      <c r="Q218" s="9" t="s">
        <v>32</v>
      </c>
      <c r="R218" s="9" t="s">
        <v>33</v>
      </c>
      <c r="S218" s="9" t="s">
        <v>34</v>
      </c>
      <c r="T218" s="9" t="s">
        <v>35</v>
      </c>
      <c r="U218" s="9" t="s">
        <v>36</v>
      </c>
      <c r="V218" s="9" t="s">
        <v>37</v>
      </c>
      <c r="W218" s="10" t="s">
        <v>38</v>
      </c>
      <c r="X218" s="9"/>
    </row>
    <row r="219" spans="1:25" ht="15.75" x14ac:dyDescent="0.25">
      <c r="A219" s="11">
        <v>1</v>
      </c>
      <c r="B219" s="29" t="s">
        <v>39</v>
      </c>
      <c r="C219" s="29" t="s">
        <v>40</v>
      </c>
      <c r="D219" s="29">
        <v>42</v>
      </c>
      <c r="E219" s="29" t="s">
        <v>179</v>
      </c>
      <c r="F219" s="11" t="s">
        <v>190</v>
      </c>
      <c r="G219" s="11" t="str">
        <f>VLOOKUP($F$216:$F$236,WS!$C$3:$Q$327,2,0)</f>
        <v>NORMAL</v>
      </c>
      <c r="H219" s="11">
        <f>VLOOKUP($F$216:$F$236,WS!$C$3:$Q$327,3,0)</f>
        <v>1235</v>
      </c>
      <c r="I219" s="11">
        <f>VLOOKUP($F$216:$F$236,WS!$C$3:$Q$327,4,0)</f>
        <v>155771.94</v>
      </c>
      <c r="J219" s="11">
        <f>VLOOKUP($F$216:$F$236,WS!$C$3:$Q$327,5,0)</f>
        <v>9061.06</v>
      </c>
      <c r="K219" s="11">
        <f>VLOOKUP($F$216:$F$236,WS!$C$3:$Q$327,6,0)</f>
        <v>164833</v>
      </c>
      <c r="L219" s="11">
        <f>VLOOKUP($F$216:$F$236,WS!$C$3:$Q$327,7,0)</f>
        <v>11435.24</v>
      </c>
      <c r="M219" s="11">
        <f>VLOOKUP($F$216:$F$236,WS!$C$3:$Q$327,8,0)</f>
        <v>2200.7600000000002</v>
      </c>
      <c r="N219" s="11">
        <f>VLOOKUP($F$216:$F$236,WS!$C$3:$Q$327,9,0)</f>
        <v>13636</v>
      </c>
      <c r="O219" s="11">
        <f t="shared" ref="O219:O236" si="38">+I219+L219</f>
        <v>167207.18</v>
      </c>
      <c r="P219" s="11">
        <f t="shared" ref="P219:P236" si="39">+J219+M219</f>
        <v>11261.82</v>
      </c>
      <c r="Q219" s="11">
        <f t="shared" ref="Q219:Q236" si="40">+O219+P219</f>
        <v>178469</v>
      </c>
      <c r="R219" s="11">
        <f>VLOOKUP($F$216:$F$236,WS!$C$3:$Q$327,10,0)</f>
        <v>0</v>
      </c>
      <c r="S219" s="11">
        <f>VLOOKUP($F$216:$F$236,WS!$C$3:$Q$327,11,0)</f>
        <v>0</v>
      </c>
      <c r="T219" s="11">
        <f>VLOOKUP($F$216:$F$236,WS!$C$3:$Q$327,12,0)</f>
        <v>0</v>
      </c>
      <c r="U219" s="11">
        <f>VLOOKUP($F$216:$F$236,WS!$C$3:$Q$327,13,0)</f>
        <v>167207.18</v>
      </c>
      <c r="V219" s="11">
        <f>VLOOKUP($F$216:$F$236,WS!$C$3:$Q$327,14,0)</f>
        <v>11261.82</v>
      </c>
      <c r="W219" s="11">
        <f>VLOOKUP($F$216:$F$236,WS!$C$3:$Q$327,15,0)</f>
        <v>178469</v>
      </c>
      <c r="X219" s="11"/>
      <c r="Y219" s="84"/>
    </row>
    <row r="220" spans="1:25" ht="15.75" x14ac:dyDescent="0.25">
      <c r="A220" s="11">
        <v>2</v>
      </c>
      <c r="B220" s="29" t="s">
        <v>39</v>
      </c>
      <c r="C220" s="29" t="s">
        <v>40</v>
      </c>
      <c r="D220" s="29">
        <v>42</v>
      </c>
      <c r="E220" s="29" t="s">
        <v>179</v>
      </c>
      <c r="F220" s="11" t="s">
        <v>196</v>
      </c>
      <c r="G220" s="11" t="str">
        <f>VLOOKUP($F$216:$F$236,WS!$C$3:$Q$327,2,0)</f>
        <v>IDLE/VACANT</v>
      </c>
      <c r="H220" s="11">
        <f>VLOOKUP($F$216:$F$236,WS!$C$3:$Q$327,3,0)</f>
        <v>0</v>
      </c>
      <c r="I220" s="11">
        <f>VLOOKUP($F$216:$F$236,WS!$C$3:$Q$327,4,0)</f>
        <v>42075.66</v>
      </c>
      <c r="J220" s="11">
        <f>VLOOKUP($F$216:$F$236,WS!$C$3:$Q$327,5,0)</f>
        <v>660.34</v>
      </c>
      <c r="K220" s="11">
        <f>VLOOKUP($F$216:$F$236,WS!$C$3:$Q$327,6,0)</f>
        <v>42736</v>
      </c>
      <c r="L220" s="11">
        <f>VLOOKUP($F$216:$F$236,WS!$C$3:$Q$327,7,0)</f>
        <v>875.3</v>
      </c>
      <c r="M220" s="11">
        <f>VLOOKUP($F$216:$F$236,WS!$C$3:$Q$327,8,0)</f>
        <v>430.7</v>
      </c>
      <c r="N220" s="11">
        <f>VLOOKUP($F$216:$F$236,WS!$C$3:$Q$327,9,0)</f>
        <v>1306</v>
      </c>
      <c r="O220" s="11">
        <f t="shared" si="38"/>
        <v>42950.960000000006</v>
      </c>
      <c r="P220" s="11">
        <f t="shared" si="39"/>
        <v>1091.04</v>
      </c>
      <c r="Q220" s="11">
        <f t="shared" si="40"/>
        <v>44042.000000000007</v>
      </c>
      <c r="R220" s="11">
        <f>VLOOKUP($F$216:$F$236,WS!$C$3:$Q$327,10,0)</f>
        <v>0</v>
      </c>
      <c r="S220" s="11">
        <f>VLOOKUP($F$216:$F$236,WS!$C$3:$Q$327,11,0)</f>
        <v>0</v>
      </c>
      <c r="T220" s="11">
        <f>VLOOKUP($F$216:$F$236,WS!$C$3:$Q$327,12,0)</f>
        <v>0</v>
      </c>
      <c r="U220" s="11">
        <f>VLOOKUP($F$216:$F$236,WS!$C$3:$Q$327,13,0)</f>
        <v>42950.96</v>
      </c>
      <c r="V220" s="11">
        <f>VLOOKUP($F$216:$F$236,WS!$C$3:$Q$327,14,0)</f>
        <v>1091.04</v>
      </c>
      <c r="W220" s="11">
        <f>VLOOKUP($F$216:$F$236,WS!$C$3:$Q$327,15,0)</f>
        <v>44042</v>
      </c>
      <c r="X220" s="11"/>
      <c r="Y220" s="84"/>
    </row>
    <row r="221" spans="1:25" ht="15.75" x14ac:dyDescent="0.25">
      <c r="A221" s="11">
        <v>3</v>
      </c>
      <c r="B221" s="29" t="s">
        <v>39</v>
      </c>
      <c r="C221" s="29" t="s">
        <v>40</v>
      </c>
      <c r="D221" s="29">
        <v>42</v>
      </c>
      <c r="E221" s="29" t="s">
        <v>179</v>
      </c>
      <c r="F221" s="11" t="s">
        <v>194</v>
      </c>
      <c r="G221" s="11" t="str">
        <f>VLOOKUP($F$216:$F$236,WS!$C$3:$Q$327,2,0)</f>
        <v>NORMAL</v>
      </c>
      <c r="H221" s="11">
        <f>VLOOKUP($F$216:$F$236,WS!$C$3:$Q$327,3,0)</f>
        <v>2384</v>
      </c>
      <c r="I221" s="11">
        <f>VLOOKUP($F$216:$F$236,WS!$C$3:$Q$327,4,0)</f>
        <v>245728.64000000001</v>
      </c>
      <c r="J221" s="11">
        <f>VLOOKUP($F$216:$F$236,WS!$C$3:$Q$327,5,0)</f>
        <v>12101.359999999999</v>
      </c>
      <c r="K221" s="11">
        <f>VLOOKUP($F$216:$F$236,WS!$C$3:$Q$327,6,0)</f>
        <v>257830</v>
      </c>
      <c r="L221" s="11">
        <f>VLOOKUP($F$216:$F$236,WS!$C$3:$Q$327,7,0)</f>
        <v>18517.48</v>
      </c>
      <c r="M221" s="11">
        <f>VLOOKUP($F$216:$F$236,WS!$C$3:$Q$327,8,0)</f>
        <v>3661.52</v>
      </c>
      <c r="N221" s="11">
        <f>VLOOKUP($F$216:$F$236,WS!$C$3:$Q$327,9,0)</f>
        <v>22179</v>
      </c>
      <c r="O221" s="11">
        <f t="shared" si="38"/>
        <v>264246.12</v>
      </c>
      <c r="P221" s="11">
        <f t="shared" si="39"/>
        <v>15762.88</v>
      </c>
      <c r="Q221" s="11">
        <f t="shared" si="40"/>
        <v>280009</v>
      </c>
      <c r="R221" s="11">
        <f>VLOOKUP($F$216:$F$236,WS!$C$3:$Q$327,10,0)</f>
        <v>0</v>
      </c>
      <c r="S221" s="11">
        <f>VLOOKUP($F$216:$F$236,WS!$C$3:$Q$327,11,0)</f>
        <v>0</v>
      </c>
      <c r="T221" s="11">
        <f>VLOOKUP($F$216:$F$236,WS!$C$3:$Q$327,12,0)</f>
        <v>0</v>
      </c>
      <c r="U221" s="11">
        <f>VLOOKUP($F$216:$F$236,WS!$C$3:$Q$327,13,0)</f>
        <v>264246.12</v>
      </c>
      <c r="V221" s="11">
        <f>VLOOKUP($F$216:$F$236,WS!$C$3:$Q$327,14,0)</f>
        <v>15762.88</v>
      </c>
      <c r="W221" s="11">
        <f>VLOOKUP($F$216:$F$236,WS!$C$3:$Q$327,15,0)</f>
        <v>280009</v>
      </c>
      <c r="X221" s="11"/>
    </row>
    <row r="222" spans="1:25" ht="15.75" x14ac:dyDescent="0.25">
      <c r="A222" s="11">
        <v>4</v>
      </c>
      <c r="B222" s="29" t="s">
        <v>39</v>
      </c>
      <c r="C222" s="29" t="s">
        <v>40</v>
      </c>
      <c r="D222" s="29">
        <v>42</v>
      </c>
      <c r="E222" s="29" t="s">
        <v>179</v>
      </c>
      <c r="F222" s="11" t="s">
        <v>192</v>
      </c>
      <c r="G222" s="11" t="str">
        <f>VLOOKUP($F$216:$F$236,WS!$C$3:$Q$327,2,0)</f>
        <v>MBO</v>
      </c>
      <c r="H222" s="11">
        <f>VLOOKUP($F$216:$F$236,WS!$C$3:$Q$327,3,0)</f>
        <v>271</v>
      </c>
      <c r="I222" s="11">
        <f>VLOOKUP($F$216:$F$236,WS!$C$3:$Q$327,4,0)</f>
        <v>36510.9</v>
      </c>
      <c r="J222" s="11">
        <f>VLOOKUP($F$216:$F$236,WS!$C$3:$Q$327,5,0)</f>
        <v>776.09999999999991</v>
      </c>
      <c r="K222" s="11">
        <f>VLOOKUP($F$216:$F$236,WS!$C$3:$Q$327,6,0)</f>
        <v>37287</v>
      </c>
      <c r="L222" s="11">
        <f>VLOOKUP($F$216:$F$236,WS!$C$3:$Q$327,7,0)</f>
        <v>3168.84</v>
      </c>
      <c r="M222" s="11">
        <f>VLOOKUP($F$216:$F$236,WS!$C$3:$Q$327,8,0)</f>
        <v>499.15999999999997</v>
      </c>
      <c r="N222" s="11">
        <f>VLOOKUP($F$216:$F$236,WS!$C$3:$Q$327,9,0)</f>
        <v>3668</v>
      </c>
      <c r="O222" s="11">
        <f t="shared" si="38"/>
        <v>39679.740000000005</v>
      </c>
      <c r="P222" s="11">
        <f t="shared" si="39"/>
        <v>1275.2599999999998</v>
      </c>
      <c r="Q222" s="11">
        <f t="shared" si="40"/>
        <v>40955.000000000007</v>
      </c>
      <c r="R222" s="11">
        <f>VLOOKUP($F$216:$F$236,WS!$C$3:$Q$327,10,0)</f>
        <v>0</v>
      </c>
      <c r="S222" s="11">
        <f>VLOOKUP($F$216:$F$236,WS!$C$3:$Q$327,11,0)</f>
        <v>0</v>
      </c>
      <c r="T222" s="11">
        <f>VLOOKUP($F$216:$F$236,WS!$C$3:$Q$327,12,0)</f>
        <v>0</v>
      </c>
      <c r="U222" s="11">
        <f>VLOOKUP($F$216:$F$236,WS!$C$3:$Q$327,13,0)</f>
        <v>39679.74</v>
      </c>
      <c r="V222" s="11">
        <f>VLOOKUP($F$216:$F$236,WS!$C$3:$Q$327,14,0)</f>
        <v>1275.26</v>
      </c>
      <c r="W222" s="11">
        <f>VLOOKUP($F$216:$F$236,WS!$C$3:$Q$327,15,0)</f>
        <v>40955</v>
      </c>
      <c r="X222" s="11"/>
    </row>
    <row r="223" spans="1:25" ht="15.75" x14ac:dyDescent="0.25">
      <c r="A223" s="11">
        <v>5</v>
      </c>
      <c r="B223" s="29" t="s">
        <v>39</v>
      </c>
      <c r="C223" s="29" t="s">
        <v>40</v>
      </c>
      <c r="D223" s="29">
        <v>42</v>
      </c>
      <c r="E223" s="29" t="s">
        <v>179</v>
      </c>
      <c r="F223" s="11" t="s">
        <v>195</v>
      </c>
      <c r="G223" s="11" t="str">
        <f>VLOOKUP($F$216:$F$236,WS!$C$3:$Q$327,2,0)</f>
        <v>IDLE/VACANT</v>
      </c>
      <c r="H223" s="11">
        <f>VLOOKUP($F$216:$F$236,WS!$C$3:$Q$327,3,0)</f>
        <v>0</v>
      </c>
      <c r="I223" s="11">
        <f>VLOOKUP($F$216:$F$236,WS!$C$3:$Q$327,4,0)</f>
        <v>116075.4</v>
      </c>
      <c r="J223" s="11">
        <f>VLOOKUP($F$216:$F$236,WS!$C$3:$Q$327,5,0)</f>
        <v>1572.6</v>
      </c>
      <c r="K223" s="11">
        <f>VLOOKUP($F$216:$F$236,WS!$C$3:$Q$327,6,0)</f>
        <v>117648</v>
      </c>
      <c r="L223" s="11">
        <f>VLOOKUP($F$216:$F$236,WS!$C$3:$Q$327,7,0)</f>
        <v>874.64</v>
      </c>
      <c r="M223" s="11">
        <f>VLOOKUP($F$216:$F$236,WS!$C$3:$Q$327,8,0)</f>
        <v>1195.3599999999999</v>
      </c>
      <c r="N223" s="11">
        <f>VLOOKUP($F$216:$F$236,WS!$C$3:$Q$327,9,0)</f>
        <v>2070</v>
      </c>
      <c r="O223" s="11">
        <f t="shared" si="38"/>
        <v>116950.04</v>
      </c>
      <c r="P223" s="11">
        <f t="shared" si="39"/>
        <v>2767.96</v>
      </c>
      <c r="Q223" s="11">
        <f t="shared" si="40"/>
        <v>119718</v>
      </c>
      <c r="R223" s="11">
        <f>VLOOKUP($F$216:$F$236,WS!$C$3:$Q$327,10,0)</f>
        <v>0</v>
      </c>
      <c r="S223" s="11">
        <f>VLOOKUP($F$216:$F$236,WS!$C$3:$Q$327,11,0)</f>
        <v>0</v>
      </c>
      <c r="T223" s="11">
        <f>VLOOKUP($F$216:$F$236,WS!$C$3:$Q$327,12,0)</f>
        <v>0</v>
      </c>
      <c r="U223" s="11">
        <f>VLOOKUP($F$216:$F$236,WS!$C$3:$Q$327,13,0)</f>
        <v>116950.04</v>
      </c>
      <c r="V223" s="11">
        <f>VLOOKUP($F$216:$F$236,WS!$C$3:$Q$327,14,0)</f>
        <v>2767.96</v>
      </c>
      <c r="W223" s="11">
        <f>VLOOKUP($F$216:$F$236,WS!$C$3:$Q$327,15,0)</f>
        <v>119718</v>
      </c>
      <c r="X223" s="11"/>
    </row>
    <row r="224" spans="1:25" ht="15.75" x14ac:dyDescent="0.25">
      <c r="A224" s="11">
        <v>6</v>
      </c>
      <c r="B224" s="29" t="s">
        <v>39</v>
      </c>
      <c r="C224" s="29" t="s">
        <v>40</v>
      </c>
      <c r="D224" s="29">
        <v>42</v>
      </c>
      <c r="E224" s="29" t="s">
        <v>179</v>
      </c>
      <c r="F224" s="11" t="s">
        <v>191</v>
      </c>
      <c r="G224" s="11" t="str">
        <f>VLOOKUP($F$216:$F$236,WS!$C$3:$Q$327,2,0)</f>
        <v>NORMAL</v>
      </c>
      <c r="H224" s="11">
        <f>VLOOKUP($F$216:$F$236,WS!$C$3:$Q$327,3,0)</f>
        <v>0</v>
      </c>
      <c r="I224" s="11">
        <f>VLOOKUP($F$216:$F$236,WS!$C$3:$Q$327,4,0)</f>
        <v>220617.49</v>
      </c>
      <c r="J224" s="11">
        <f>VLOOKUP($F$216:$F$236,WS!$C$3:$Q$327,5,0)</f>
        <v>4170.51</v>
      </c>
      <c r="K224" s="11">
        <f>VLOOKUP($F$216:$F$236,WS!$C$3:$Q$327,6,0)</f>
        <v>224788</v>
      </c>
      <c r="L224" s="11">
        <f>VLOOKUP($F$216:$F$236,WS!$C$3:$Q$327,7,0)</f>
        <v>2187.5</v>
      </c>
      <c r="M224" s="11">
        <f>VLOOKUP($F$216:$F$236,WS!$C$3:$Q$327,8,0)</f>
        <v>2215.5</v>
      </c>
      <c r="N224" s="11">
        <f>VLOOKUP($F$216:$F$236,WS!$C$3:$Q$327,9,0)</f>
        <v>4403</v>
      </c>
      <c r="O224" s="11">
        <f t="shared" si="38"/>
        <v>222804.99</v>
      </c>
      <c r="P224" s="11">
        <f t="shared" si="39"/>
        <v>6386.01</v>
      </c>
      <c r="Q224" s="11">
        <f t="shared" si="40"/>
        <v>229191</v>
      </c>
      <c r="R224" s="11">
        <f>VLOOKUP($F$216:$F$236,WS!$C$3:$Q$327,10,0)</f>
        <v>0</v>
      </c>
      <c r="S224" s="11">
        <f>VLOOKUP($F$216:$F$236,WS!$C$3:$Q$327,11,0)</f>
        <v>0</v>
      </c>
      <c r="T224" s="11">
        <f>VLOOKUP($F$216:$F$236,WS!$C$3:$Q$327,12,0)</f>
        <v>0</v>
      </c>
      <c r="U224" s="11">
        <f>VLOOKUP($F$216:$F$236,WS!$C$3:$Q$327,13,0)</f>
        <v>222804.99</v>
      </c>
      <c r="V224" s="11">
        <f>VLOOKUP($F$216:$F$236,WS!$C$3:$Q$327,14,0)</f>
        <v>6386.01</v>
      </c>
      <c r="W224" s="11">
        <f>VLOOKUP($F$216:$F$236,WS!$C$3:$Q$327,15,0)</f>
        <v>229191</v>
      </c>
      <c r="X224" s="11"/>
    </row>
    <row r="225" spans="1:24" ht="15.75" x14ac:dyDescent="0.25">
      <c r="A225" s="11">
        <v>7</v>
      </c>
      <c r="B225" s="29" t="s">
        <v>39</v>
      </c>
      <c r="C225" s="29" t="s">
        <v>40</v>
      </c>
      <c r="D225" s="29">
        <v>42</v>
      </c>
      <c r="E225" s="29" t="s">
        <v>179</v>
      </c>
      <c r="F225" s="11" t="s">
        <v>197</v>
      </c>
      <c r="G225" s="11" t="str">
        <f>VLOOKUP($F$216:$F$236,WS!$C$3:$Q$327,2,0)</f>
        <v>IDLE/VACANT</v>
      </c>
      <c r="H225" s="11">
        <f>VLOOKUP($F$216:$F$236,WS!$C$3:$Q$327,3,0)</f>
        <v>0</v>
      </c>
      <c r="I225" s="11">
        <f>VLOOKUP($F$216:$F$236,WS!$C$3:$Q$327,4,0)</f>
        <v>182041.66</v>
      </c>
      <c r="J225" s="11">
        <f>VLOOKUP($F$216:$F$236,WS!$C$3:$Q$327,5,0)</f>
        <v>3429.34</v>
      </c>
      <c r="K225" s="11">
        <f>VLOOKUP($F$216:$F$236,WS!$C$3:$Q$327,6,0)</f>
        <v>185471</v>
      </c>
      <c r="L225" s="11">
        <f>VLOOKUP($F$216:$F$236,WS!$C$3:$Q$327,7,0)</f>
        <v>1312.02</v>
      </c>
      <c r="M225" s="11">
        <f>VLOOKUP($F$216:$F$236,WS!$C$3:$Q$327,8,0)</f>
        <v>1874.98</v>
      </c>
      <c r="N225" s="11">
        <f>VLOOKUP($F$216:$F$236,WS!$C$3:$Q$327,9,0)</f>
        <v>3187</v>
      </c>
      <c r="O225" s="11">
        <f t="shared" si="38"/>
        <v>183353.68</v>
      </c>
      <c r="P225" s="11">
        <f t="shared" si="39"/>
        <v>5304.32</v>
      </c>
      <c r="Q225" s="11">
        <f t="shared" si="40"/>
        <v>188658</v>
      </c>
      <c r="R225" s="11">
        <f>VLOOKUP($F$216:$F$236,WS!$C$3:$Q$327,10,0)</f>
        <v>0</v>
      </c>
      <c r="S225" s="11">
        <f>VLOOKUP($F$216:$F$236,WS!$C$3:$Q$327,11,0)</f>
        <v>0</v>
      </c>
      <c r="T225" s="11">
        <f>VLOOKUP($F$216:$F$236,WS!$C$3:$Q$327,12,0)</f>
        <v>0</v>
      </c>
      <c r="U225" s="11">
        <f>VLOOKUP($F$216:$F$236,WS!$C$3:$Q$327,13,0)</f>
        <v>183353.68</v>
      </c>
      <c r="V225" s="11">
        <f>VLOOKUP($F$216:$F$236,WS!$C$3:$Q$327,14,0)</f>
        <v>5304.32</v>
      </c>
      <c r="W225" s="11">
        <f>VLOOKUP($F$216:$F$236,WS!$C$3:$Q$327,15,0)</f>
        <v>188658</v>
      </c>
      <c r="X225" s="11"/>
    </row>
    <row r="226" spans="1:24" ht="15.75" x14ac:dyDescent="0.25">
      <c r="A226" s="11">
        <v>8</v>
      </c>
      <c r="B226" s="29" t="s">
        <v>39</v>
      </c>
      <c r="C226" s="29" t="s">
        <v>40</v>
      </c>
      <c r="D226" s="29">
        <v>42</v>
      </c>
      <c r="E226" s="29" t="s">
        <v>179</v>
      </c>
      <c r="F226" s="11" t="s">
        <v>198</v>
      </c>
      <c r="G226" s="11" t="str">
        <f>VLOOKUP($F$216:$F$236,WS!$C$3:$Q$327,2,0)</f>
        <v>NORMAL</v>
      </c>
      <c r="H226" s="11">
        <f>VLOOKUP($F$216:$F$236,WS!$C$3:$Q$327,3,0)</f>
        <v>38</v>
      </c>
      <c r="I226" s="11">
        <f>VLOOKUP($F$216:$F$236,WS!$C$3:$Q$327,4,0)</f>
        <v>997.16</v>
      </c>
      <c r="J226" s="11">
        <f>VLOOKUP($F$216:$F$236,WS!$C$3:$Q$327,5,0)</f>
        <v>15.84</v>
      </c>
      <c r="K226" s="11">
        <f>VLOOKUP($F$216:$F$236,WS!$C$3:$Q$327,6,0)</f>
        <v>1013</v>
      </c>
      <c r="L226" s="11">
        <f>VLOOKUP($F$216:$F$236,WS!$C$3:$Q$327,7,0)</f>
        <v>1047.45</v>
      </c>
      <c r="M226" s="11">
        <f>VLOOKUP($F$216:$F$236,WS!$C$3:$Q$327,8,0)</f>
        <v>24.549999999999997</v>
      </c>
      <c r="N226" s="11">
        <f>VLOOKUP($F$216:$F$236,WS!$C$3:$Q$327,9,0)</f>
        <v>1072</v>
      </c>
      <c r="O226" s="11">
        <f t="shared" si="38"/>
        <v>2044.6100000000001</v>
      </c>
      <c r="P226" s="11">
        <f t="shared" si="39"/>
        <v>40.39</v>
      </c>
      <c r="Q226" s="11">
        <f t="shared" si="40"/>
        <v>2085</v>
      </c>
      <c r="R226" s="11">
        <f>VLOOKUP($F$216:$F$236,WS!$C$3:$Q$327,10,0)</f>
        <v>0</v>
      </c>
      <c r="S226" s="11">
        <f>VLOOKUP($F$216:$F$236,WS!$C$3:$Q$327,11,0)</f>
        <v>0</v>
      </c>
      <c r="T226" s="11">
        <f>VLOOKUP($F$216:$F$236,WS!$C$3:$Q$327,12,0)</f>
        <v>0</v>
      </c>
      <c r="U226" s="11">
        <f>VLOOKUP($F$216:$F$236,WS!$C$3:$Q$327,13,0)</f>
        <v>2044.61</v>
      </c>
      <c r="V226" s="11">
        <f>VLOOKUP($F$216:$F$236,WS!$C$3:$Q$327,14,0)</f>
        <v>40.39</v>
      </c>
      <c r="W226" s="11">
        <f>VLOOKUP($F$216:$F$236,WS!$C$3:$Q$327,15,0)</f>
        <v>2085</v>
      </c>
      <c r="X226" s="11"/>
    </row>
    <row r="227" spans="1:24" ht="15.75" x14ac:dyDescent="0.25">
      <c r="A227" s="11">
        <v>9</v>
      </c>
      <c r="B227" s="29" t="s">
        <v>39</v>
      </c>
      <c r="C227" s="29" t="s">
        <v>40</v>
      </c>
      <c r="D227" s="29">
        <v>42</v>
      </c>
      <c r="E227" s="29" t="s">
        <v>179</v>
      </c>
      <c r="F227" s="11" t="s">
        <v>199</v>
      </c>
      <c r="G227" s="11" t="str">
        <f>VLOOKUP($F$216:$F$236,WS!$C$3:$Q$327,2,0)</f>
        <v>NORMAL</v>
      </c>
      <c r="H227" s="11">
        <f>VLOOKUP($F$216:$F$236,WS!$C$3:$Q$327,3,0)</f>
        <v>910</v>
      </c>
      <c r="I227" s="11">
        <f>VLOOKUP($F$216:$F$236,WS!$C$3:$Q$327,4,0)</f>
        <v>140265.70000000001</v>
      </c>
      <c r="J227" s="11">
        <f>VLOOKUP($F$216:$F$236,WS!$C$3:$Q$327,5,0)</f>
        <v>2390.3000000000002</v>
      </c>
      <c r="K227" s="11">
        <f>VLOOKUP($F$216:$F$236,WS!$C$3:$Q$327,6,0)</f>
        <v>142656</v>
      </c>
      <c r="L227" s="11">
        <f>VLOOKUP($F$216:$F$236,WS!$C$3:$Q$327,7,0)</f>
        <v>8683.25</v>
      </c>
      <c r="M227" s="11">
        <f>VLOOKUP($F$216:$F$236,WS!$C$3:$Q$327,8,0)</f>
        <v>1849.75</v>
      </c>
      <c r="N227" s="11">
        <f>VLOOKUP($F$216:$F$236,WS!$C$3:$Q$327,9,0)</f>
        <v>10533</v>
      </c>
      <c r="O227" s="11">
        <f t="shared" si="38"/>
        <v>148948.95000000001</v>
      </c>
      <c r="P227" s="11">
        <f t="shared" si="39"/>
        <v>4240.05</v>
      </c>
      <c r="Q227" s="11">
        <f t="shared" si="40"/>
        <v>153189</v>
      </c>
      <c r="R227" s="11">
        <f>VLOOKUP($F$216:$F$236,WS!$C$3:$Q$327,10,0)</f>
        <v>0</v>
      </c>
      <c r="S227" s="11">
        <f>VLOOKUP($F$216:$F$236,WS!$C$3:$Q$327,11,0)</f>
        <v>0</v>
      </c>
      <c r="T227" s="11">
        <f>VLOOKUP($F$216:$F$236,WS!$C$3:$Q$327,12,0)</f>
        <v>0</v>
      </c>
      <c r="U227" s="11">
        <f>VLOOKUP($F$216:$F$236,WS!$C$3:$Q$327,13,0)</f>
        <v>148948.95000000001</v>
      </c>
      <c r="V227" s="11">
        <f>VLOOKUP($F$216:$F$236,WS!$C$3:$Q$327,14,0)</f>
        <v>4240.05</v>
      </c>
      <c r="W227" s="11">
        <f>VLOOKUP($F$216:$F$236,WS!$C$3:$Q$327,15,0)</f>
        <v>153189</v>
      </c>
      <c r="X227" s="11"/>
    </row>
    <row r="228" spans="1:24" ht="15.75" x14ac:dyDescent="0.25">
      <c r="A228" s="11">
        <v>10</v>
      </c>
      <c r="B228" s="29" t="s">
        <v>39</v>
      </c>
      <c r="C228" s="29" t="s">
        <v>40</v>
      </c>
      <c r="D228" s="29">
        <v>42</v>
      </c>
      <c r="E228" s="29" t="s">
        <v>179</v>
      </c>
      <c r="F228" s="11" t="s">
        <v>187</v>
      </c>
      <c r="G228" s="11" t="str">
        <f>VLOOKUP($F$216:$F$236,WS!$C$3:$Q$327,2,0)</f>
        <v>NORMAL</v>
      </c>
      <c r="H228" s="11">
        <f>VLOOKUP($F$216:$F$236,WS!$C$3:$Q$327,3,0)</f>
        <v>574</v>
      </c>
      <c r="I228" s="11">
        <f>VLOOKUP($F$216:$F$236,WS!$C$3:$Q$327,4,0)</f>
        <v>82855.58</v>
      </c>
      <c r="J228" s="11">
        <f>VLOOKUP($F$216:$F$236,WS!$C$3:$Q$327,5,0)</f>
        <v>2385.42</v>
      </c>
      <c r="K228" s="11">
        <f>VLOOKUP($F$216:$F$236,WS!$C$3:$Q$327,6,0)</f>
        <v>85241</v>
      </c>
      <c r="L228" s="11">
        <f>VLOOKUP($F$216:$F$236,WS!$C$3:$Q$327,7,0)</f>
        <v>6294.63</v>
      </c>
      <c r="M228" s="11">
        <f>VLOOKUP($F$216:$F$236,WS!$C$3:$Q$327,8,0)</f>
        <v>1109.3699999999999</v>
      </c>
      <c r="N228" s="11">
        <f>VLOOKUP($F$216:$F$236,WS!$C$3:$Q$327,9,0)</f>
        <v>7404</v>
      </c>
      <c r="O228" s="11">
        <f t="shared" si="38"/>
        <v>89150.21</v>
      </c>
      <c r="P228" s="11">
        <f t="shared" si="39"/>
        <v>3494.79</v>
      </c>
      <c r="Q228" s="11">
        <f t="shared" si="40"/>
        <v>92645</v>
      </c>
      <c r="R228" s="11">
        <f>VLOOKUP($F$216:$F$236,WS!$C$3:$Q$327,10,0)</f>
        <v>0</v>
      </c>
      <c r="S228" s="11">
        <f>VLOOKUP($F$216:$F$236,WS!$C$3:$Q$327,11,0)</f>
        <v>0</v>
      </c>
      <c r="T228" s="11">
        <f>VLOOKUP($F$216:$F$236,WS!$C$3:$Q$327,12,0)</f>
        <v>0</v>
      </c>
      <c r="U228" s="11">
        <f>VLOOKUP($F$216:$F$236,WS!$C$3:$Q$327,13,0)</f>
        <v>89150.21</v>
      </c>
      <c r="V228" s="11">
        <f>VLOOKUP($F$216:$F$236,WS!$C$3:$Q$327,14,0)</f>
        <v>3494.79</v>
      </c>
      <c r="W228" s="11">
        <f>VLOOKUP($F$216:$F$236,WS!$C$3:$Q$327,15,0)</f>
        <v>92645</v>
      </c>
      <c r="X228" s="11"/>
    </row>
    <row r="229" spans="1:24" ht="15.75" x14ac:dyDescent="0.25">
      <c r="A229" s="11">
        <v>11</v>
      </c>
      <c r="B229" s="29" t="s">
        <v>39</v>
      </c>
      <c r="C229" s="29" t="s">
        <v>40</v>
      </c>
      <c r="D229" s="29">
        <v>42</v>
      </c>
      <c r="E229" s="29" t="s">
        <v>179</v>
      </c>
      <c r="F229" s="11" t="s">
        <v>185</v>
      </c>
      <c r="G229" s="11" t="str">
        <f>VLOOKUP($F$216:$F$236,WS!$C$3:$Q$327,2,0)</f>
        <v>IDLE/VACANT</v>
      </c>
      <c r="H229" s="11">
        <f>VLOOKUP($F$216:$F$236,WS!$C$3:$Q$327,3,0)</f>
        <v>0</v>
      </c>
      <c r="I229" s="11">
        <f>VLOOKUP($F$216:$F$236,WS!$C$3:$Q$327,4,0)</f>
        <v>69121.09</v>
      </c>
      <c r="J229" s="11">
        <f>VLOOKUP($F$216:$F$236,WS!$C$3:$Q$327,5,0)</f>
        <v>11731.910000000002</v>
      </c>
      <c r="K229" s="11">
        <f>VLOOKUP($F$216:$F$236,WS!$C$3:$Q$327,6,0)</f>
        <v>80853</v>
      </c>
      <c r="L229" s="11">
        <f>VLOOKUP($F$216:$F$236,WS!$C$3:$Q$327,7,0)</f>
        <v>1312.44</v>
      </c>
      <c r="M229" s="11">
        <f>VLOOKUP($F$216:$F$236,WS!$C$3:$Q$327,8,0)</f>
        <v>711.56</v>
      </c>
      <c r="N229" s="11">
        <f>VLOOKUP($F$216:$F$236,WS!$C$3:$Q$327,9,0)</f>
        <v>2024</v>
      </c>
      <c r="O229" s="11">
        <f t="shared" si="38"/>
        <v>70433.53</v>
      </c>
      <c r="P229" s="11">
        <f t="shared" si="39"/>
        <v>12443.470000000001</v>
      </c>
      <c r="Q229" s="11">
        <f t="shared" si="40"/>
        <v>82877</v>
      </c>
      <c r="R229" s="11">
        <f>VLOOKUP($F$216:$F$236,WS!$C$3:$Q$327,10,0)</f>
        <v>0</v>
      </c>
      <c r="S229" s="11">
        <f>VLOOKUP($F$216:$F$236,WS!$C$3:$Q$327,11,0)</f>
        <v>0</v>
      </c>
      <c r="T229" s="11">
        <f>VLOOKUP($F$216:$F$236,WS!$C$3:$Q$327,12,0)</f>
        <v>0</v>
      </c>
      <c r="U229" s="11">
        <f>VLOOKUP($F$216:$F$236,WS!$C$3:$Q$327,13,0)</f>
        <v>70433.53</v>
      </c>
      <c r="V229" s="11">
        <f>VLOOKUP($F$216:$F$236,WS!$C$3:$Q$327,14,0)</f>
        <v>12443.470000000001</v>
      </c>
      <c r="W229" s="11">
        <f>VLOOKUP($F$216:$F$236,WS!$C$3:$Q$327,15,0)</f>
        <v>82877</v>
      </c>
      <c r="X229" s="11"/>
    </row>
    <row r="230" spans="1:24" ht="15.75" x14ac:dyDescent="0.25">
      <c r="A230" s="11">
        <v>12</v>
      </c>
      <c r="B230" s="29" t="s">
        <v>39</v>
      </c>
      <c r="C230" s="29" t="s">
        <v>40</v>
      </c>
      <c r="D230" s="29">
        <v>42</v>
      </c>
      <c r="E230" s="29" t="s">
        <v>179</v>
      </c>
      <c r="F230" s="11" t="s">
        <v>188</v>
      </c>
      <c r="G230" s="11" t="str">
        <f>VLOOKUP($F$216:$F$236,WS!$C$3:$Q$327,2,0)</f>
        <v>IDLE/VACANT</v>
      </c>
      <c r="H230" s="11">
        <f>VLOOKUP($F$216:$F$236,WS!$C$3:$Q$327,3,0)</f>
        <v>0</v>
      </c>
      <c r="I230" s="11">
        <f>VLOOKUP($F$216:$F$236,WS!$C$3:$Q$327,4,0)</f>
        <v>3196.83</v>
      </c>
      <c r="J230" s="11">
        <f>VLOOKUP($F$216:$F$236,WS!$C$3:$Q$327,5,0)</f>
        <v>162.16999999999999</v>
      </c>
      <c r="K230" s="11">
        <f>VLOOKUP($F$216:$F$236,WS!$C$3:$Q$327,6,0)</f>
        <v>3359</v>
      </c>
      <c r="L230" s="11">
        <f>VLOOKUP($F$216:$F$236,WS!$C$3:$Q$327,7,0)</f>
        <v>1356.29</v>
      </c>
      <c r="M230" s="11">
        <f>VLOOKUP($F$216:$F$236,WS!$C$3:$Q$327,8,0)</f>
        <v>26.71</v>
      </c>
      <c r="N230" s="11">
        <f>VLOOKUP($F$216:$F$236,WS!$C$3:$Q$327,9,0)</f>
        <v>1383</v>
      </c>
      <c r="O230" s="11">
        <f t="shared" si="38"/>
        <v>4553.12</v>
      </c>
      <c r="P230" s="11">
        <f t="shared" si="39"/>
        <v>188.88</v>
      </c>
      <c r="Q230" s="11">
        <f t="shared" si="40"/>
        <v>4742</v>
      </c>
      <c r="R230" s="11">
        <f>VLOOKUP($F$216:$F$236,WS!$C$3:$Q$327,10,0)</f>
        <v>0</v>
      </c>
      <c r="S230" s="11">
        <f>VLOOKUP($F$216:$F$236,WS!$C$3:$Q$327,11,0)</f>
        <v>0</v>
      </c>
      <c r="T230" s="11">
        <f>VLOOKUP($F$216:$F$236,WS!$C$3:$Q$327,12,0)</f>
        <v>0</v>
      </c>
      <c r="U230" s="11">
        <f>VLOOKUP($F$216:$F$236,WS!$C$3:$Q$327,13,0)</f>
        <v>4553.12</v>
      </c>
      <c r="V230" s="11">
        <f>VLOOKUP($F$216:$F$236,WS!$C$3:$Q$327,14,0)</f>
        <v>188.88</v>
      </c>
      <c r="W230" s="11">
        <f>VLOOKUP($F$216:$F$236,WS!$C$3:$Q$327,15,0)</f>
        <v>4742</v>
      </c>
      <c r="X230" s="11"/>
    </row>
    <row r="231" spans="1:24" ht="15.75" x14ac:dyDescent="0.25">
      <c r="A231" s="11">
        <v>13</v>
      </c>
      <c r="B231" s="29" t="s">
        <v>39</v>
      </c>
      <c r="C231" s="29" t="s">
        <v>40</v>
      </c>
      <c r="D231" s="29">
        <v>42</v>
      </c>
      <c r="E231" s="29" t="s">
        <v>179</v>
      </c>
      <c r="F231" s="11" t="s">
        <v>186</v>
      </c>
      <c r="G231" s="11" t="str">
        <f>VLOOKUP($F$216:$F$236,WS!$C$3:$Q$327,2,0)</f>
        <v>NORMAL</v>
      </c>
      <c r="H231" s="11">
        <f>VLOOKUP($F$216:$F$236,WS!$C$3:$Q$327,3,0)</f>
        <v>0</v>
      </c>
      <c r="I231" s="11">
        <f>VLOOKUP($F$216:$F$236,WS!$C$3:$Q$327,4,0)</f>
        <v>125444.99</v>
      </c>
      <c r="J231" s="11">
        <f>VLOOKUP($F$216:$F$236,WS!$C$3:$Q$327,5,0)</f>
        <v>9716.01</v>
      </c>
      <c r="K231" s="11">
        <f>VLOOKUP($F$216:$F$236,WS!$C$3:$Q$327,6,0)</f>
        <v>135161</v>
      </c>
      <c r="L231" s="11">
        <f>VLOOKUP($F$216:$F$236,WS!$C$3:$Q$327,7,0)</f>
        <v>2537.89</v>
      </c>
      <c r="M231" s="11">
        <f>VLOOKUP($F$216:$F$236,WS!$C$3:$Q$327,8,0)</f>
        <v>1362.11</v>
      </c>
      <c r="N231" s="11">
        <f>VLOOKUP($F$216:$F$236,WS!$C$3:$Q$327,9,0)</f>
        <v>3900</v>
      </c>
      <c r="O231" s="11">
        <f t="shared" si="38"/>
        <v>127982.88</v>
      </c>
      <c r="P231" s="11">
        <f t="shared" si="39"/>
        <v>11078.12</v>
      </c>
      <c r="Q231" s="11">
        <f t="shared" si="40"/>
        <v>139061</v>
      </c>
      <c r="R231" s="11">
        <f>VLOOKUP($F$216:$F$236,WS!$C$3:$Q$327,10,0)</f>
        <v>0</v>
      </c>
      <c r="S231" s="11">
        <f>VLOOKUP($F$216:$F$236,WS!$C$3:$Q$327,11,0)</f>
        <v>0</v>
      </c>
      <c r="T231" s="11">
        <f>VLOOKUP($F$216:$F$236,WS!$C$3:$Q$327,12,0)</f>
        <v>0</v>
      </c>
      <c r="U231" s="11">
        <f>VLOOKUP($F$216:$F$236,WS!$C$3:$Q$327,13,0)</f>
        <v>127982.88</v>
      </c>
      <c r="V231" s="11">
        <f>VLOOKUP($F$216:$F$236,WS!$C$3:$Q$327,14,0)</f>
        <v>11078.119999999999</v>
      </c>
      <c r="W231" s="11">
        <f>VLOOKUP($F$216:$F$236,WS!$C$3:$Q$327,15,0)</f>
        <v>139061</v>
      </c>
      <c r="X231" s="11"/>
    </row>
    <row r="232" spans="1:24" ht="15.75" x14ac:dyDescent="0.25">
      <c r="A232" s="11">
        <v>14</v>
      </c>
      <c r="B232" s="29" t="s">
        <v>39</v>
      </c>
      <c r="C232" s="29" t="s">
        <v>40</v>
      </c>
      <c r="D232" s="29">
        <v>42</v>
      </c>
      <c r="E232" s="29" t="s">
        <v>179</v>
      </c>
      <c r="F232" s="11" t="s">
        <v>184</v>
      </c>
      <c r="G232" s="11" t="str">
        <f>VLOOKUP($F$216:$F$236,WS!$C$3:$Q$327,2,0)</f>
        <v>IDLE/VACANT</v>
      </c>
      <c r="H232" s="11">
        <f>VLOOKUP($F$216:$F$236,WS!$C$3:$Q$327,3,0)</f>
        <v>0</v>
      </c>
      <c r="I232" s="11">
        <f>VLOOKUP($F$216:$F$236,WS!$C$3:$Q$327,4,0)</f>
        <v>40411.32</v>
      </c>
      <c r="J232" s="11">
        <f>VLOOKUP($F$216:$F$236,WS!$C$3:$Q$327,5,0)</f>
        <v>5911.68</v>
      </c>
      <c r="K232" s="11">
        <f>VLOOKUP($F$216:$F$236,WS!$C$3:$Q$327,6,0)</f>
        <v>46323</v>
      </c>
      <c r="L232" s="11">
        <f>VLOOKUP($F$216:$F$236,WS!$C$3:$Q$327,7,0)</f>
        <v>1925.39</v>
      </c>
      <c r="M232" s="11">
        <f>VLOOKUP($F$216:$F$236,WS!$C$3:$Q$327,8,0)</f>
        <v>408.61</v>
      </c>
      <c r="N232" s="11">
        <f>VLOOKUP($F$216:$F$236,WS!$C$3:$Q$327,9,0)</f>
        <v>2334</v>
      </c>
      <c r="O232" s="11">
        <f t="shared" si="38"/>
        <v>42336.71</v>
      </c>
      <c r="P232" s="11">
        <f t="shared" si="39"/>
        <v>6320.29</v>
      </c>
      <c r="Q232" s="11">
        <f t="shared" si="40"/>
        <v>48657</v>
      </c>
      <c r="R232" s="11">
        <f>VLOOKUP($F$216:$F$236,WS!$C$3:$Q$327,10,0)</f>
        <v>0</v>
      </c>
      <c r="S232" s="11">
        <f>VLOOKUP($F$216:$F$236,WS!$C$3:$Q$327,11,0)</f>
        <v>0</v>
      </c>
      <c r="T232" s="11">
        <f>VLOOKUP($F$216:$F$236,WS!$C$3:$Q$327,12,0)</f>
        <v>0</v>
      </c>
      <c r="U232" s="11">
        <f>VLOOKUP($F$216:$F$236,WS!$C$3:$Q$327,13,0)</f>
        <v>42336.71</v>
      </c>
      <c r="V232" s="11">
        <f>VLOOKUP($F$216:$F$236,WS!$C$3:$Q$327,14,0)</f>
        <v>6320.29</v>
      </c>
      <c r="W232" s="11">
        <f>VLOOKUP($F$216:$F$236,WS!$C$3:$Q$327,15,0)</f>
        <v>48657</v>
      </c>
      <c r="X232" s="11"/>
    </row>
    <row r="233" spans="1:24" ht="15.75" x14ac:dyDescent="0.25">
      <c r="A233" s="11">
        <v>15</v>
      </c>
      <c r="B233" s="29" t="s">
        <v>39</v>
      </c>
      <c r="C233" s="29" t="s">
        <v>40</v>
      </c>
      <c r="D233" s="29">
        <v>42</v>
      </c>
      <c r="E233" s="29" t="s">
        <v>179</v>
      </c>
      <c r="F233" s="11" t="s">
        <v>189</v>
      </c>
      <c r="G233" s="11" t="str">
        <f>VLOOKUP($F$216:$F$236,WS!$C$3:$Q$327,2,0)</f>
        <v>IDLE/VACANT</v>
      </c>
      <c r="H233" s="11">
        <f>VLOOKUP($F$216:$F$236,WS!$C$3:$Q$327,3,0)</f>
        <v>0</v>
      </c>
      <c r="I233" s="11">
        <f>VLOOKUP($F$216:$F$236,WS!$C$3:$Q$327,4,0)</f>
        <v>5096.88</v>
      </c>
      <c r="J233" s="11">
        <f>VLOOKUP($F$216:$F$236,WS!$C$3:$Q$327,5,0)</f>
        <v>148.12</v>
      </c>
      <c r="K233" s="11">
        <f>VLOOKUP($F$216:$F$236,WS!$C$3:$Q$327,6,0)</f>
        <v>5245</v>
      </c>
      <c r="L233" s="11">
        <f>VLOOKUP($F$216:$F$236,WS!$C$3:$Q$327,7,0)</f>
        <v>2143.33</v>
      </c>
      <c r="M233" s="11">
        <f>VLOOKUP($F$216:$F$236,WS!$C$3:$Q$327,8,0)</f>
        <v>42.67</v>
      </c>
      <c r="N233" s="11">
        <f>VLOOKUP($F$216:$F$236,WS!$C$3:$Q$327,9,0)</f>
        <v>2186</v>
      </c>
      <c r="O233" s="11">
        <f t="shared" si="38"/>
        <v>7240.21</v>
      </c>
      <c r="P233" s="11">
        <f t="shared" si="39"/>
        <v>190.79000000000002</v>
      </c>
      <c r="Q233" s="11">
        <f t="shared" si="40"/>
        <v>7431</v>
      </c>
      <c r="R233" s="11">
        <f>VLOOKUP($F$216:$F$236,WS!$C$3:$Q$327,10,0)</f>
        <v>0</v>
      </c>
      <c r="S233" s="11">
        <f>VLOOKUP($F$216:$F$236,WS!$C$3:$Q$327,11,0)</f>
        <v>0</v>
      </c>
      <c r="T233" s="11">
        <f>VLOOKUP($F$216:$F$236,WS!$C$3:$Q$327,12,0)</f>
        <v>0</v>
      </c>
      <c r="U233" s="11">
        <f>VLOOKUP($F$216:$F$236,WS!$C$3:$Q$327,13,0)</f>
        <v>7240.21</v>
      </c>
      <c r="V233" s="11">
        <f>VLOOKUP($F$216:$F$236,WS!$C$3:$Q$327,14,0)</f>
        <v>190.79</v>
      </c>
      <c r="W233" s="11">
        <f>VLOOKUP($F$216:$F$236,WS!$C$3:$Q$327,15,0)</f>
        <v>7431</v>
      </c>
      <c r="X233" s="11"/>
    </row>
    <row r="234" spans="1:24" ht="15.75" x14ac:dyDescent="0.25">
      <c r="A234" s="11">
        <v>16</v>
      </c>
      <c r="B234" s="29" t="s">
        <v>39</v>
      </c>
      <c r="C234" s="29" t="s">
        <v>40</v>
      </c>
      <c r="D234" s="29">
        <v>42</v>
      </c>
      <c r="E234" s="29" t="s">
        <v>179</v>
      </c>
      <c r="F234" s="11" t="s">
        <v>180</v>
      </c>
      <c r="G234" s="11" t="str">
        <f>VLOOKUP($F$216:$F$236,WS!$C$3:$Q$327,2,0)</f>
        <v>NORMAL</v>
      </c>
      <c r="H234" s="11">
        <f>VLOOKUP($F$216:$F$236,WS!$C$3:$Q$327,3,0)</f>
        <v>172</v>
      </c>
      <c r="I234" s="11">
        <f>VLOOKUP($F$216:$F$236,WS!$C$3:$Q$327,4,0)</f>
        <v>343092.03</v>
      </c>
      <c r="J234" s="11">
        <f>VLOOKUP($F$216:$F$236,WS!$C$3:$Q$327,5,0)</f>
        <v>5667.9699999999993</v>
      </c>
      <c r="K234" s="11">
        <f>VLOOKUP($F$216:$F$236,WS!$C$3:$Q$327,6,0)</f>
        <v>348760</v>
      </c>
      <c r="L234" s="11">
        <f>VLOOKUP($F$216:$F$236,WS!$C$3:$Q$327,7,0)</f>
        <v>4415.2700000000004</v>
      </c>
      <c r="M234" s="11">
        <f>VLOOKUP($F$216:$F$236,WS!$C$3:$Q$327,8,0)</f>
        <v>3557.73</v>
      </c>
      <c r="N234" s="11">
        <f>VLOOKUP($F$216:$F$236,WS!$C$3:$Q$327,9,0)</f>
        <v>7973</v>
      </c>
      <c r="O234" s="11">
        <f t="shared" si="38"/>
        <v>347507.30000000005</v>
      </c>
      <c r="P234" s="11">
        <f t="shared" si="39"/>
        <v>9225.6999999999989</v>
      </c>
      <c r="Q234" s="11">
        <f t="shared" si="40"/>
        <v>356733.00000000006</v>
      </c>
      <c r="R234" s="11">
        <f>VLOOKUP($F$216:$F$236,WS!$C$3:$Q$327,10,0)</f>
        <v>24332.03</v>
      </c>
      <c r="S234" s="11">
        <f>VLOOKUP($F$216:$F$236,WS!$C$3:$Q$327,11,0)</f>
        <v>5667.9699999999993</v>
      </c>
      <c r="T234" s="11">
        <f>VLOOKUP($F$216:$F$236,WS!$C$3:$Q$327,12,0)</f>
        <v>30000</v>
      </c>
      <c r="U234" s="11">
        <f>VLOOKUP($F$216:$F$236,WS!$C$3:$Q$327,13,0)</f>
        <v>323175.27</v>
      </c>
      <c r="V234" s="11">
        <f>VLOOKUP($F$216:$F$236,WS!$C$3:$Q$327,14,0)</f>
        <v>3557.73</v>
      </c>
      <c r="W234" s="11">
        <f>VLOOKUP($F$216:$F$236,WS!$C$3:$Q$327,15,0)</f>
        <v>326733</v>
      </c>
      <c r="X234" s="11"/>
    </row>
    <row r="235" spans="1:24" ht="15.75" x14ac:dyDescent="0.25">
      <c r="A235" s="11">
        <v>17</v>
      </c>
      <c r="B235" s="29" t="s">
        <v>39</v>
      </c>
      <c r="C235" s="29" t="s">
        <v>40</v>
      </c>
      <c r="D235" s="29">
        <v>42</v>
      </c>
      <c r="E235" s="29" t="s">
        <v>179</v>
      </c>
      <c r="F235" s="11" t="s">
        <v>181</v>
      </c>
      <c r="G235" s="11" t="str">
        <f>VLOOKUP($F$216:$F$236,WS!$C$3:$Q$327,2,0)</f>
        <v>DL</v>
      </c>
      <c r="H235" s="11">
        <f>VLOOKUP($F$216:$F$236,WS!$C$3:$Q$327,3,0)</f>
        <v>905</v>
      </c>
      <c r="I235" s="11">
        <f>VLOOKUP($F$216:$F$236,WS!$C$3:$Q$327,4,0)</f>
        <v>243486.35</v>
      </c>
      <c r="J235" s="11">
        <f>VLOOKUP($F$216:$F$236,WS!$C$3:$Q$327,5,0)</f>
        <v>55230.65</v>
      </c>
      <c r="K235" s="11">
        <f>VLOOKUP($F$216:$F$236,WS!$C$3:$Q$327,6,0)</f>
        <v>298717</v>
      </c>
      <c r="L235" s="11">
        <f>VLOOKUP($F$216:$F$236,WS!$C$3:$Q$327,7,0)</f>
        <v>7511.45</v>
      </c>
      <c r="M235" s="11">
        <f>VLOOKUP($F$216:$F$236,WS!$C$3:$Q$327,8,0)</f>
        <v>3022.55</v>
      </c>
      <c r="N235" s="11">
        <f>VLOOKUP($F$216:$F$236,WS!$C$3:$Q$327,9,0)</f>
        <v>10534</v>
      </c>
      <c r="O235" s="11">
        <f t="shared" si="38"/>
        <v>250997.80000000002</v>
      </c>
      <c r="P235" s="11">
        <f t="shared" si="39"/>
        <v>58253.200000000004</v>
      </c>
      <c r="Q235" s="11">
        <f t="shared" si="40"/>
        <v>309251</v>
      </c>
      <c r="R235" s="11">
        <f>VLOOKUP($F$216:$F$236,WS!$C$3:$Q$327,10,0)</f>
        <v>0</v>
      </c>
      <c r="S235" s="11">
        <f>VLOOKUP($F$216:$F$236,WS!$C$3:$Q$327,11,0)</f>
        <v>0</v>
      </c>
      <c r="T235" s="11">
        <f>VLOOKUP($F$216:$F$236,WS!$C$3:$Q$327,12,0)</f>
        <v>0</v>
      </c>
      <c r="U235" s="11">
        <f>VLOOKUP($F$216:$F$236,WS!$C$3:$Q$327,13,0)</f>
        <v>250997.8</v>
      </c>
      <c r="V235" s="11">
        <f>VLOOKUP($F$216:$F$236,WS!$C$3:$Q$327,14,0)</f>
        <v>58253.2</v>
      </c>
      <c r="W235" s="11">
        <f>VLOOKUP($F$216:$F$236,WS!$C$3:$Q$327,15,0)</f>
        <v>309251</v>
      </c>
      <c r="X235" s="11"/>
    </row>
    <row r="236" spans="1:24" ht="15.75" x14ac:dyDescent="0.25">
      <c r="A236" s="11">
        <v>18</v>
      </c>
      <c r="B236" s="29"/>
      <c r="C236" s="29"/>
      <c r="D236" s="29"/>
      <c r="E236" s="29" t="s">
        <v>179</v>
      </c>
      <c r="F236" s="11" t="s">
        <v>183</v>
      </c>
      <c r="G236" s="11" t="str">
        <f>VLOOKUP($F$216:$F$236,WS!$C$3:$Q$327,2,0)</f>
        <v>DISS</v>
      </c>
      <c r="H236" s="11">
        <f>VLOOKUP($F$216:$F$236,WS!$C$3:$Q$327,3,0)</f>
        <v>0</v>
      </c>
      <c r="I236" s="11">
        <f>VLOOKUP($F$216:$F$236,WS!$C$3:$Q$327,4,0)</f>
        <v>39702.35</v>
      </c>
      <c r="J236" s="11">
        <f>VLOOKUP($F$216:$F$236,WS!$C$3:$Q$327,5,0)</f>
        <v>6116.65</v>
      </c>
      <c r="K236" s="11">
        <f>VLOOKUP($F$216:$F$236,WS!$C$3:$Q$327,6,0)</f>
        <v>45819</v>
      </c>
      <c r="L236" s="11">
        <f>VLOOKUP($F$216:$F$236,WS!$C$3:$Q$327,7,0)</f>
        <v>1793.98</v>
      </c>
      <c r="M236" s="11">
        <f>VLOOKUP($F$216:$F$236,WS!$C$3:$Q$327,8,0)</f>
        <v>402.02</v>
      </c>
      <c r="N236" s="11">
        <f>VLOOKUP($F$216:$F$236,WS!$C$3:$Q$327,9,0)</f>
        <v>2196</v>
      </c>
      <c r="O236" s="11">
        <f t="shared" si="38"/>
        <v>41496.33</v>
      </c>
      <c r="P236" s="11">
        <f t="shared" si="39"/>
        <v>6518.67</v>
      </c>
      <c r="Q236" s="11">
        <f t="shared" si="40"/>
        <v>48015</v>
      </c>
      <c r="R236" s="11">
        <f>VLOOKUP($F$216:$F$236,WS!$C$3:$Q$327,10,0)</f>
        <v>0</v>
      </c>
      <c r="S236" s="11">
        <f>VLOOKUP($F$216:$F$236,WS!$C$3:$Q$327,11,0)</f>
        <v>0</v>
      </c>
      <c r="T236" s="11">
        <f>VLOOKUP($F$216:$F$236,WS!$C$3:$Q$327,12,0)</f>
        <v>0</v>
      </c>
      <c r="U236" s="11">
        <f>VLOOKUP($F$216:$F$236,WS!$C$3:$Q$327,13,0)</f>
        <v>41496.33</v>
      </c>
      <c r="V236" s="11">
        <f>VLOOKUP($F$216:$F$236,WS!$C$3:$Q$327,14,0)</f>
        <v>6518.67</v>
      </c>
      <c r="W236" s="11">
        <f>VLOOKUP($F$216:$F$236,WS!$C$3:$Q$327,15,0)</f>
        <v>48015</v>
      </c>
      <c r="X236" s="11"/>
    </row>
    <row r="237" spans="1:24" ht="15.75" x14ac:dyDescent="0.25">
      <c r="A237" s="147" t="s">
        <v>78</v>
      </c>
      <c r="B237" s="147"/>
      <c r="C237" s="147"/>
      <c r="D237" s="147"/>
      <c r="E237" s="147"/>
      <c r="F237" s="147"/>
      <c r="G237" s="11"/>
      <c r="H237" s="13">
        <f>SUM(H219:H236)</f>
        <v>6489</v>
      </c>
      <c r="I237" s="13">
        <f t="shared" ref="I237:W237" si="41">SUM(I219:I236)</f>
        <v>2092491.9700000004</v>
      </c>
      <c r="J237" s="13">
        <f t="shared" si="41"/>
        <v>131248.03</v>
      </c>
      <c r="K237" s="13">
        <f t="shared" si="41"/>
        <v>2223740</v>
      </c>
      <c r="L237" s="13">
        <f t="shared" si="41"/>
        <v>77392.389999999985</v>
      </c>
      <c r="M237" s="13">
        <f t="shared" si="41"/>
        <v>24595.609999999993</v>
      </c>
      <c r="N237" s="13">
        <f t="shared" si="41"/>
        <v>101988</v>
      </c>
      <c r="O237" s="13">
        <f t="shared" si="41"/>
        <v>2169884.3600000003</v>
      </c>
      <c r="P237" s="13">
        <f t="shared" si="41"/>
        <v>155843.63999999998</v>
      </c>
      <c r="Q237" s="13">
        <f t="shared" si="41"/>
        <v>2325728</v>
      </c>
      <c r="R237" s="13">
        <f t="shared" si="41"/>
        <v>24332.03</v>
      </c>
      <c r="S237" s="13">
        <f t="shared" si="41"/>
        <v>5667.9699999999993</v>
      </c>
      <c r="T237" s="13">
        <f t="shared" si="41"/>
        <v>30000</v>
      </c>
      <c r="U237" s="13">
        <f t="shared" si="41"/>
        <v>2145552.33</v>
      </c>
      <c r="V237" s="13">
        <f t="shared" si="41"/>
        <v>150175.66999999998</v>
      </c>
      <c r="W237" s="13">
        <f t="shared" si="41"/>
        <v>2295728</v>
      </c>
      <c r="X237" s="11"/>
    </row>
    <row r="238" spans="1:24" ht="15.75" x14ac:dyDescent="0.25">
      <c r="A238" s="26"/>
      <c r="B238" s="26"/>
      <c r="C238" s="26"/>
      <c r="D238" s="26"/>
      <c r="E238" s="26"/>
      <c r="F238" s="26"/>
      <c r="G238" s="26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</row>
    <row r="239" spans="1:24" ht="15.75" x14ac:dyDescent="0.25">
      <c r="A239" s="26"/>
      <c r="B239" s="26"/>
      <c r="C239" s="26"/>
      <c r="D239" s="26"/>
      <c r="E239" s="26"/>
      <c r="F239" s="26"/>
      <c r="G239" s="26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</row>
    <row r="240" spans="1:24" ht="15.75" x14ac:dyDescent="0.25">
      <c r="A240" s="26"/>
      <c r="B240" s="26"/>
      <c r="C240" s="26"/>
      <c r="D240" s="26"/>
      <c r="E240" s="26"/>
      <c r="F240" s="26"/>
      <c r="G240" s="26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</row>
    <row r="241" spans="1:24" ht="15.75" x14ac:dyDescent="0.25">
      <c r="A241" s="26"/>
      <c r="B241" s="26"/>
      <c r="C241" s="26"/>
      <c r="D241" s="26"/>
      <c r="E241" s="26"/>
      <c r="F241" s="26"/>
      <c r="G241" s="26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</row>
    <row r="242" spans="1:24" ht="15.75" x14ac:dyDescent="0.25">
      <c r="A242" s="30"/>
      <c r="B242" s="30"/>
      <c r="C242" s="30"/>
      <c r="D242" s="142" t="s">
        <v>79</v>
      </c>
      <c r="E242" s="142"/>
      <c r="F242" s="142"/>
      <c r="G242" s="142"/>
      <c r="H242" s="142"/>
      <c r="I242" s="7"/>
      <c r="J242" s="14"/>
      <c r="K242" s="7"/>
      <c r="L242" s="7"/>
      <c r="M242" s="7"/>
      <c r="N242" s="7"/>
      <c r="O242" s="7"/>
      <c r="P242" s="7"/>
      <c r="Q242" s="7"/>
      <c r="R242" s="7"/>
      <c r="S242" s="7"/>
      <c r="T242" s="143" t="s">
        <v>80</v>
      </c>
      <c r="U242" s="143"/>
      <c r="V242" s="143"/>
      <c r="W242" s="143"/>
      <c r="X242" s="143"/>
    </row>
    <row r="243" spans="1:24" ht="15.75" x14ac:dyDescent="0.25">
      <c r="A243" s="30"/>
      <c r="B243" s="30"/>
      <c r="C243" s="30"/>
      <c r="D243" s="142" t="s">
        <v>81</v>
      </c>
      <c r="E243" s="142"/>
      <c r="F243" s="142"/>
      <c r="G243" s="142"/>
      <c r="H243" s="142"/>
      <c r="I243" s="7"/>
      <c r="J243" s="14"/>
      <c r="K243" s="7"/>
      <c r="L243" s="7"/>
      <c r="M243" s="7"/>
      <c r="N243" s="7"/>
      <c r="O243" s="7"/>
      <c r="P243" s="7"/>
      <c r="Q243" s="7"/>
      <c r="R243" s="7"/>
      <c r="S243" s="7"/>
      <c r="T243" s="143" t="s">
        <v>81</v>
      </c>
      <c r="U243" s="143"/>
      <c r="V243" s="143"/>
      <c r="W243" s="143"/>
      <c r="X243" s="143"/>
    </row>
    <row r="244" spans="1:24" ht="15.75" x14ac:dyDescent="0.25">
      <c r="A244" s="30"/>
      <c r="B244" s="30"/>
      <c r="C244" s="30"/>
      <c r="D244" s="25"/>
      <c r="E244" s="25"/>
      <c r="F244" s="25"/>
      <c r="G244" s="25"/>
      <c r="H244" s="25"/>
      <c r="I244" s="7"/>
      <c r="J244" s="14"/>
      <c r="K244" s="7"/>
      <c r="L244" s="7"/>
      <c r="M244" s="7"/>
      <c r="N244" s="7"/>
      <c r="O244" s="7"/>
      <c r="P244" s="7"/>
      <c r="Q244" s="7"/>
      <c r="R244" s="7"/>
      <c r="S244" s="7"/>
      <c r="T244" s="26"/>
      <c r="U244" s="26"/>
      <c r="V244" s="26"/>
      <c r="W244" s="26"/>
      <c r="X244" s="26"/>
    </row>
    <row r="245" spans="1:24" ht="16.5" thickBot="1" x14ac:dyDescent="0.3">
      <c r="A245" s="30"/>
      <c r="B245" s="30"/>
      <c r="C245" s="30"/>
      <c r="D245" s="25"/>
      <c r="E245" s="25"/>
      <c r="F245" s="25"/>
      <c r="G245" s="25"/>
      <c r="H245" s="25"/>
      <c r="I245" s="7"/>
      <c r="J245" s="14"/>
      <c r="K245" s="7"/>
      <c r="L245" s="7"/>
      <c r="M245" s="7"/>
      <c r="N245" s="7"/>
      <c r="O245" s="7"/>
      <c r="P245" s="7"/>
      <c r="Q245" s="7"/>
      <c r="R245" s="7"/>
      <c r="S245" s="7"/>
      <c r="T245" s="26"/>
      <c r="U245" s="26"/>
      <c r="V245" s="26"/>
      <c r="W245" s="26"/>
      <c r="X245" s="26"/>
    </row>
    <row r="246" spans="1:24" ht="24" thickBot="1" x14ac:dyDescent="0.4">
      <c r="A246" s="148" t="s">
        <v>1</v>
      </c>
      <c r="B246" s="149"/>
      <c r="C246" s="149"/>
      <c r="D246" s="149"/>
      <c r="E246" s="149"/>
      <c r="F246" s="149"/>
      <c r="G246" s="149"/>
      <c r="H246" s="149"/>
      <c r="I246" s="149"/>
      <c r="J246" s="149"/>
      <c r="K246" s="149"/>
      <c r="L246" s="149"/>
      <c r="M246" s="149"/>
      <c r="N246" s="149"/>
      <c r="O246" s="149"/>
      <c r="P246" s="149"/>
      <c r="Q246" s="149"/>
      <c r="R246" s="149"/>
      <c r="S246" s="149"/>
      <c r="T246" s="149"/>
      <c r="U246" s="149"/>
      <c r="V246" s="149"/>
      <c r="W246" s="149"/>
      <c r="X246" s="150"/>
    </row>
    <row r="247" spans="1:24" ht="18" x14ac:dyDescent="0.25">
      <c r="A247" s="151" t="s">
        <v>814</v>
      </c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</row>
    <row r="248" spans="1:24" ht="33.75" customHeight="1" x14ac:dyDescent="0.25">
      <c r="A248" s="152" t="s">
        <v>5</v>
      </c>
      <c r="B248" s="152" t="s">
        <v>6</v>
      </c>
      <c r="C248" s="152" t="s">
        <v>7</v>
      </c>
      <c r="D248" s="152" t="s">
        <v>8</v>
      </c>
      <c r="E248" s="152" t="s">
        <v>9</v>
      </c>
      <c r="F248" s="152" t="s">
        <v>10</v>
      </c>
      <c r="G248" s="152" t="s">
        <v>11</v>
      </c>
      <c r="H248" s="152" t="s">
        <v>12</v>
      </c>
      <c r="I248" s="144" t="s">
        <v>815</v>
      </c>
      <c r="J248" s="145"/>
      <c r="K248" s="146"/>
      <c r="L248" s="144" t="s">
        <v>816</v>
      </c>
      <c r="M248" s="145"/>
      <c r="N248" s="146"/>
      <c r="O248" s="144" t="s">
        <v>13</v>
      </c>
      <c r="P248" s="145"/>
      <c r="Q248" s="146"/>
      <c r="R248" s="144" t="s">
        <v>817</v>
      </c>
      <c r="S248" s="145"/>
      <c r="T248" s="146"/>
      <c r="U248" s="144" t="s">
        <v>818</v>
      </c>
      <c r="V248" s="145"/>
      <c r="W248" s="146"/>
      <c r="X248" s="9" t="s">
        <v>14</v>
      </c>
    </row>
    <row r="249" spans="1:24" ht="15.75" x14ac:dyDescent="0.25">
      <c r="A249" s="153"/>
      <c r="B249" s="153"/>
      <c r="C249" s="153"/>
      <c r="D249" s="153"/>
      <c r="E249" s="153"/>
      <c r="F249" s="153"/>
      <c r="G249" s="153"/>
      <c r="H249" s="153"/>
      <c r="I249" s="9" t="s">
        <v>15</v>
      </c>
      <c r="J249" s="9" t="s">
        <v>16</v>
      </c>
      <c r="K249" s="10" t="s">
        <v>17</v>
      </c>
      <c r="L249" s="9" t="s">
        <v>15</v>
      </c>
      <c r="M249" s="9" t="s">
        <v>16</v>
      </c>
      <c r="N249" s="10" t="s">
        <v>17</v>
      </c>
      <c r="O249" s="9" t="s">
        <v>15</v>
      </c>
      <c r="P249" s="9" t="s">
        <v>16</v>
      </c>
      <c r="Q249" s="9" t="s">
        <v>17</v>
      </c>
      <c r="R249" s="9" t="s">
        <v>15</v>
      </c>
      <c r="S249" s="9" t="s">
        <v>16</v>
      </c>
      <c r="T249" s="9" t="s">
        <v>17</v>
      </c>
      <c r="U249" s="9" t="s">
        <v>15</v>
      </c>
      <c r="V249" s="9" t="s">
        <v>16</v>
      </c>
      <c r="W249" s="10" t="s">
        <v>17</v>
      </c>
      <c r="X249" s="9"/>
    </row>
    <row r="250" spans="1:24" ht="15.75" x14ac:dyDescent="0.25">
      <c r="A250" s="9" t="s">
        <v>18</v>
      </c>
      <c r="B250" s="9" t="s">
        <v>19</v>
      </c>
      <c r="C250" s="9" t="s">
        <v>20</v>
      </c>
      <c r="D250" s="9" t="s">
        <v>21</v>
      </c>
      <c r="E250" s="9" t="s">
        <v>22</v>
      </c>
      <c r="F250" s="9" t="s">
        <v>23</v>
      </c>
      <c r="G250" s="9"/>
      <c r="H250" s="9"/>
      <c r="I250" s="9" t="s">
        <v>24</v>
      </c>
      <c r="J250" s="9" t="s">
        <v>25</v>
      </c>
      <c r="K250" s="10" t="s">
        <v>26</v>
      </c>
      <c r="L250" s="9" t="s">
        <v>27</v>
      </c>
      <c r="M250" s="9" t="s">
        <v>28</v>
      </c>
      <c r="N250" s="10" t="s">
        <v>29</v>
      </c>
      <c r="O250" s="9" t="s">
        <v>30</v>
      </c>
      <c r="P250" s="9" t="s">
        <v>31</v>
      </c>
      <c r="Q250" s="9" t="s">
        <v>32</v>
      </c>
      <c r="R250" s="9" t="s">
        <v>33</v>
      </c>
      <c r="S250" s="9" t="s">
        <v>34</v>
      </c>
      <c r="T250" s="9" t="s">
        <v>35</v>
      </c>
      <c r="U250" s="9" t="s">
        <v>36</v>
      </c>
      <c r="V250" s="9" t="s">
        <v>37</v>
      </c>
      <c r="W250" s="10" t="s">
        <v>38</v>
      </c>
      <c r="X250" s="9"/>
    </row>
    <row r="251" spans="1:24" ht="15.75" x14ac:dyDescent="0.25">
      <c r="A251" s="11">
        <v>1</v>
      </c>
      <c r="B251" s="29" t="s">
        <v>39</v>
      </c>
      <c r="C251" s="29" t="s">
        <v>40</v>
      </c>
      <c r="D251" s="29"/>
      <c r="E251" s="29" t="s">
        <v>200</v>
      </c>
      <c r="F251" s="11" t="s">
        <v>205</v>
      </c>
      <c r="G251" s="11" t="str">
        <f>VLOOKUP($F$248:$F$256,WS!$C$3:$Q$327,2,0)</f>
        <v>IDLE/VACANT</v>
      </c>
      <c r="H251" s="11">
        <f>VLOOKUP($F$248:$F$256,WS!$C$3:$Q$327,3,0)</f>
        <v>0</v>
      </c>
      <c r="I251" s="11">
        <f>VLOOKUP($F$248:$F$256,WS!$C$3:$Q$327,4,0)</f>
        <v>5727.8</v>
      </c>
      <c r="J251" s="11">
        <f>VLOOKUP($F$248:$F$256,WS!$C$3:$Q$327,5,0)</f>
        <v>69.2</v>
      </c>
      <c r="K251" s="11">
        <f>VLOOKUP($F$248:$F$256,WS!$C$3:$Q$327,6,0)</f>
        <v>5797</v>
      </c>
      <c r="L251" s="11">
        <f>VLOOKUP($F$248:$F$256,WS!$C$3:$Q$327,7,0)</f>
        <v>1312.94</v>
      </c>
      <c r="M251" s="11">
        <f>VLOOKUP($F$248:$F$256,WS!$C$3:$Q$327,8,0)</f>
        <v>53.06</v>
      </c>
      <c r="N251" s="11">
        <f>VLOOKUP($F$248:$F$256,WS!$C$3:$Q$327,9,0)</f>
        <v>1366</v>
      </c>
      <c r="O251" s="11">
        <f t="shared" ref="O251:P256" si="42">+I251+L251</f>
        <v>7040.74</v>
      </c>
      <c r="P251" s="11">
        <f t="shared" si="42"/>
        <v>122.26</v>
      </c>
      <c r="Q251" s="11">
        <f t="shared" ref="Q251:Q256" si="43">+O251+P251</f>
        <v>7163</v>
      </c>
      <c r="R251" s="11">
        <f>VLOOKUP($F$248:$F$256,WS!$C$3:$Q$327,10,0)</f>
        <v>0</v>
      </c>
      <c r="S251" s="11">
        <f>VLOOKUP($F$248:$F$256,WS!$C$3:$Q$327,11,0)</f>
        <v>0</v>
      </c>
      <c r="T251" s="11">
        <f>VLOOKUP($F$248:$F$256,WS!$C$3:$Q$327,12,0)</f>
        <v>0</v>
      </c>
      <c r="U251" s="11">
        <f>VLOOKUP($F$248:$F$256,WS!$C$3:$Q$327,13,0)</f>
        <v>7040.74</v>
      </c>
      <c r="V251" s="11">
        <f>VLOOKUP($F$248:$F$256,WS!$C$3:$Q$327,14,0)</f>
        <v>122.26</v>
      </c>
      <c r="W251" s="11">
        <f>VLOOKUP($F$248:$F$256,WS!$C$3:$Q$327,15,0)</f>
        <v>7163</v>
      </c>
      <c r="X251" s="11"/>
    </row>
    <row r="252" spans="1:24" ht="15.75" x14ac:dyDescent="0.25">
      <c r="A252" s="11">
        <v>2</v>
      </c>
      <c r="B252" s="29" t="s">
        <v>39</v>
      </c>
      <c r="C252" s="29" t="s">
        <v>40</v>
      </c>
      <c r="D252" s="29"/>
      <c r="E252" s="29" t="s">
        <v>200</v>
      </c>
      <c r="F252" s="11" t="s">
        <v>204</v>
      </c>
      <c r="G252" s="11" t="str">
        <f>VLOOKUP($F$248:$F$256,WS!$C$3:$Q$327,2,0)</f>
        <v>NORMAL</v>
      </c>
      <c r="H252" s="11">
        <f>VLOOKUP($F$248:$F$256,WS!$C$3:$Q$327,3,0)</f>
        <v>57</v>
      </c>
      <c r="I252" s="11">
        <f>VLOOKUP($F$248:$F$256,WS!$C$3:$Q$327,4,0)</f>
        <v>8216.94</v>
      </c>
      <c r="J252" s="11">
        <f>VLOOKUP($F$248:$F$256,WS!$C$3:$Q$327,5,0)</f>
        <v>292.06</v>
      </c>
      <c r="K252" s="11">
        <f>VLOOKUP($F$248:$F$256,WS!$C$3:$Q$327,6,0)</f>
        <v>8509</v>
      </c>
      <c r="L252" s="11">
        <f>VLOOKUP($F$248:$F$256,WS!$C$3:$Q$327,7,0)</f>
        <v>1703.27</v>
      </c>
      <c r="M252" s="11">
        <f>VLOOKUP($F$248:$F$256,WS!$C$3:$Q$327,8,0)</f>
        <v>106.73</v>
      </c>
      <c r="N252" s="11">
        <f>VLOOKUP($F$248:$F$256,WS!$C$3:$Q$327,9,0)</f>
        <v>1810</v>
      </c>
      <c r="O252" s="11">
        <f t="shared" si="42"/>
        <v>9920.2100000000009</v>
      </c>
      <c r="P252" s="11">
        <f t="shared" si="42"/>
        <v>398.79</v>
      </c>
      <c r="Q252" s="11">
        <f t="shared" si="43"/>
        <v>10319.000000000002</v>
      </c>
      <c r="R252" s="11">
        <f>VLOOKUP($F$248:$F$256,WS!$C$3:$Q$327,10,0)</f>
        <v>0</v>
      </c>
      <c r="S252" s="11">
        <f>VLOOKUP($F$248:$F$256,WS!$C$3:$Q$327,11,0)</f>
        <v>0</v>
      </c>
      <c r="T252" s="11">
        <f>VLOOKUP($F$248:$F$256,WS!$C$3:$Q$327,12,0)</f>
        <v>0</v>
      </c>
      <c r="U252" s="11">
        <f>VLOOKUP($F$248:$F$256,WS!$C$3:$Q$327,13,0)</f>
        <v>9920.2099999999991</v>
      </c>
      <c r="V252" s="11">
        <f>VLOOKUP($F$248:$F$256,WS!$C$3:$Q$327,14,0)</f>
        <v>398.78999999999996</v>
      </c>
      <c r="W252" s="11">
        <f>VLOOKUP($F$248:$F$256,WS!$C$3:$Q$327,15,0)</f>
        <v>10319</v>
      </c>
      <c r="X252" s="11"/>
    </row>
    <row r="253" spans="1:24" ht="15.75" x14ac:dyDescent="0.25">
      <c r="A253" s="11">
        <v>3</v>
      </c>
      <c r="B253" s="29" t="s">
        <v>39</v>
      </c>
      <c r="C253" s="29" t="s">
        <v>40</v>
      </c>
      <c r="D253" s="29"/>
      <c r="E253" s="29" t="s">
        <v>200</v>
      </c>
      <c r="F253" s="11" t="s">
        <v>206</v>
      </c>
      <c r="G253" s="11" t="str">
        <f>VLOOKUP($F$248:$F$256,WS!$C$3:$Q$327,2,0)</f>
        <v>IDLE/VACANT</v>
      </c>
      <c r="H253" s="11">
        <f>VLOOKUP($F$248:$F$256,WS!$C$3:$Q$327,3,0)</f>
        <v>0</v>
      </c>
      <c r="I253" s="11">
        <f>VLOOKUP($F$248:$F$256,WS!$C$3:$Q$327,4,0)</f>
        <v>3771.6</v>
      </c>
      <c r="J253" s="11">
        <f>VLOOKUP($F$248:$F$256,WS!$C$3:$Q$327,5,0)</f>
        <v>45.4</v>
      </c>
      <c r="K253" s="11">
        <f>VLOOKUP($F$248:$F$256,WS!$C$3:$Q$327,6,0)</f>
        <v>3817</v>
      </c>
      <c r="L253" s="11">
        <f>VLOOKUP($F$248:$F$256,WS!$C$3:$Q$327,7,0)</f>
        <v>875.1</v>
      </c>
      <c r="M253" s="11">
        <f>VLOOKUP($F$248:$F$256,WS!$C$3:$Q$327,8,0)</f>
        <v>34.9</v>
      </c>
      <c r="N253" s="11">
        <f>VLOOKUP($F$248:$F$256,WS!$C$3:$Q$327,9,0)</f>
        <v>910</v>
      </c>
      <c r="O253" s="11">
        <f t="shared" si="42"/>
        <v>4646.7</v>
      </c>
      <c r="P253" s="11">
        <f t="shared" si="42"/>
        <v>80.3</v>
      </c>
      <c r="Q253" s="11">
        <f t="shared" si="43"/>
        <v>4727</v>
      </c>
      <c r="R253" s="11">
        <f>VLOOKUP($F$248:$F$256,WS!$C$3:$Q$327,10,0)</f>
        <v>0</v>
      </c>
      <c r="S253" s="11">
        <f>VLOOKUP($F$248:$F$256,WS!$C$3:$Q$327,11,0)</f>
        <v>0</v>
      </c>
      <c r="T253" s="11">
        <f>VLOOKUP($F$248:$F$256,WS!$C$3:$Q$327,12,0)</f>
        <v>0</v>
      </c>
      <c r="U253" s="11">
        <f>VLOOKUP($F$248:$F$256,WS!$C$3:$Q$327,13,0)</f>
        <v>4646.7</v>
      </c>
      <c r="V253" s="11">
        <f>VLOOKUP($F$248:$F$256,WS!$C$3:$Q$327,14,0)</f>
        <v>80.3</v>
      </c>
      <c r="W253" s="11">
        <f>VLOOKUP($F$248:$F$256,WS!$C$3:$Q$327,15,0)</f>
        <v>4727</v>
      </c>
      <c r="X253" s="11"/>
    </row>
    <row r="254" spans="1:24" ht="15.75" x14ac:dyDescent="0.25">
      <c r="A254" s="11">
        <v>4</v>
      </c>
      <c r="B254" s="29" t="s">
        <v>39</v>
      </c>
      <c r="C254" s="29" t="s">
        <v>40</v>
      </c>
      <c r="D254" s="29"/>
      <c r="E254" s="29" t="s">
        <v>200</v>
      </c>
      <c r="F254" s="11" t="s">
        <v>203</v>
      </c>
      <c r="G254" s="11" t="str">
        <f>VLOOKUP($F$248:$F$256,WS!$C$3:$Q$327,2,0)</f>
        <v>NORMAL</v>
      </c>
      <c r="H254" s="11">
        <f>VLOOKUP($F$248:$F$256,WS!$C$3:$Q$327,3,0)</f>
        <v>141</v>
      </c>
      <c r="I254" s="11">
        <f>VLOOKUP($F$248:$F$256,WS!$C$3:$Q$327,4,0)</f>
        <v>4008.34</v>
      </c>
      <c r="J254" s="11">
        <f>VLOOKUP($F$248:$F$256,WS!$C$3:$Q$327,5,0)</f>
        <v>1753.6599999999999</v>
      </c>
      <c r="K254" s="11">
        <f>VLOOKUP($F$248:$F$256,WS!$C$3:$Q$327,6,0)</f>
        <v>5762</v>
      </c>
      <c r="L254" s="11">
        <f>VLOOKUP($F$248:$F$256,WS!$C$3:$Q$327,7,0)</f>
        <v>3512.22</v>
      </c>
      <c r="M254" s="11">
        <f>VLOOKUP($F$248:$F$256,WS!$C$3:$Q$327,8,0)</f>
        <v>110.78</v>
      </c>
      <c r="N254" s="11">
        <f>VLOOKUP($F$248:$F$256,WS!$C$3:$Q$327,9,0)</f>
        <v>3623</v>
      </c>
      <c r="O254" s="11">
        <f t="shared" si="42"/>
        <v>7520.5599999999995</v>
      </c>
      <c r="P254" s="11">
        <f t="shared" si="42"/>
        <v>1864.4399999999998</v>
      </c>
      <c r="Q254" s="11">
        <f t="shared" si="43"/>
        <v>9385</v>
      </c>
      <c r="R254" s="11">
        <f>VLOOKUP($F$248:$F$256,WS!$C$3:$Q$327,10,0)</f>
        <v>0</v>
      </c>
      <c r="S254" s="11">
        <f>VLOOKUP($F$248:$F$256,WS!$C$3:$Q$327,11,0)</f>
        <v>0</v>
      </c>
      <c r="T254" s="11">
        <f>VLOOKUP($F$248:$F$256,WS!$C$3:$Q$327,12,0)</f>
        <v>0</v>
      </c>
      <c r="U254" s="11">
        <f>VLOOKUP($F$248:$F$256,WS!$C$3:$Q$327,13,0)</f>
        <v>7520.56</v>
      </c>
      <c r="V254" s="11">
        <f>VLOOKUP($F$248:$F$256,WS!$C$3:$Q$327,14,0)</f>
        <v>1864.44</v>
      </c>
      <c r="W254" s="11">
        <f>VLOOKUP($F$248:$F$256,WS!$C$3:$Q$327,15,0)</f>
        <v>9385</v>
      </c>
      <c r="X254" s="11"/>
    </row>
    <row r="255" spans="1:24" ht="15.75" x14ac:dyDescent="0.25">
      <c r="A255" s="11">
        <v>5</v>
      </c>
      <c r="B255" s="29" t="s">
        <v>39</v>
      </c>
      <c r="C255" s="29" t="s">
        <v>40</v>
      </c>
      <c r="D255" s="29"/>
      <c r="E255" s="29" t="s">
        <v>200</v>
      </c>
      <c r="F255" s="11" t="s">
        <v>202</v>
      </c>
      <c r="G255" s="11" t="str">
        <f>VLOOKUP($F$248:$F$256,WS!$C$3:$Q$327,2,0)</f>
        <v>NORMAL</v>
      </c>
      <c r="H255" s="11">
        <f>VLOOKUP($F$248:$F$256,WS!$C$3:$Q$327,3,0)</f>
        <v>1705</v>
      </c>
      <c r="I255" s="11">
        <f>VLOOKUP($F$248:$F$256,WS!$C$3:$Q$327,4,0)</f>
        <v>186988.65</v>
      </c>
      <c r="J255" s="11">
        <f>VLOOKUP($F$248:$F$256,WS!$C$3:$Q$327,5,0)</f>
        <v>6777.35</v>
      </c>
      <c r="K255" s="11">
        <f>VLOOKUP($F$248:$F$256,WS!$C$3:$Q$327,6,0)</f>
        <v>193766</v>
      </c>
      <c r="L255" s="11">
        <f>VLOOKUP($F$248:$F$256,WS!$C$3:$Q$327,7,0)</f>
        <v>13297.96</v>
      </c>
      <c r="M255" s="11">
        <f>VLOOKUP($F$248:$F$256,WS!$C$3:$Q$327,8,0)</f>
        <v>2739.04</v>
      </c>
      <c r="N255" s="11">
        <f>VLOOKUP($F$248:$F$256,WS!$C$3:$Q$327,9,0)</f>
        <v>16037</v>
      </c>
      <c r="O255" s="11">
        <f t="shared" si="42"/>
        <v>200286.61</v>
      </c>
      <c r="P255" s="11">
        <f t="shared" si="42"/>
        <v>9516.39</v>
      </c>
      <c r="Q255" s="11">
        <f t="shared" si="43"/>
        <v>209803</v>
      </c>
      <c r="R255" s="11">
        <f>VLOOKUP($F$248:$F$256,WS!$C$3:$Q$327,10,0)</f>
        <v>0</v>
      </c>
      <c r="S255" s="11">
        <f>VLOOKUP($F$248:$F$256,WS!$C$3:$Q$327,11,0)</f>
        <v>0</v>
      </c>
      <c r="T255" s="11">
        <f>VLOOKUP($F$248:$F$256,WS!$C$3:$Q$327,12,0)</f>
        <v>0</v>
      </c>
      <c r="U255" s="11">
        <f>VLOOKUP($F$248:$F$256,WS!$C$3:$Q$327,13,0)</f>
        <v>200286.61</v>
      </c>
      <c r="V255" s="11">
        <f>VLOOKUP($F$248:$F$256,WS!$C$3:$Q$327,14,0)</f>
        <v>9516.39</v>
      </c>
      <c r="W255" s="11">
        <f>VLOOKUP($F$248:$F$256,WS!$C$3:$Q$327,15,0)</f>
        <v>209803</v>
      </c>
      <c r="X255" s="11"/>
    </row>
    <row r="256" spans="1:24" ht="15.75" x14ac:dyDescent="0.25">
      <c r="A256" s="11">
        <v>6</v>
      </c>
      <c r="B256" s="29" t="s">
        <v>39</v>
      </c>
      <c r="C256" s="29" t="s">
        <v>40</v>
      </c>
      <c r="D256" s="29"/>
      <c r="E256" s="29" t="s">
        <v>200</v>
      </c>
      <c r="F256" s="11" t="s">
        <v>201</v>
      </c>
      <c r="G256" s="11" t="str">
        <f>VLOOKUP($F$248:$F$256,WS!$C$3:$Q$327,2,0)</f>
        <v>NORMAL</v>
      </c>
      <c r="H256" s="11">
        <f>VLOOKUP($F$248:$F$256,WS!$C$3:$Q$327,3,0)</f>
        <v>372</v>
      </c>
      <c r="I256" s="11">
        <f>VLOOKUP($F$248:$F$256,WS!$C$3:$Q$327,4,0)</f>
        <v>69909.59</v>
      </c>
      <c r="J256" s="11">
        <f>VLOOKUP($F$248:$F$256,WS!$C$3:$Q$327,5,0)</f>
        <v>2209.41</v>
      </c>
      <c r="K256" s="11">
        <f>VLOOKUP($F$248:$F$256,WS!$C$3:$Q$327,6,0)</f>
        <v>72119</v>
      </c>
      <c r="L256" s="11">
        <f>VLOOKUP($F$248:$F$256,WS!$C$3:$Q$327,7,0)</f>
        <v>3423.28</v>
      </c>
      <c r="M256" s="11">
        <f>VLOOKUP($F$248:$F$256,WS!$C$3:$Q$327,8,0)</f>
        <v>893.72</v>
      </c>
      <c r="N256" s="11">
        <f>VLOOKUP($F$248:$F$256,WS!$C$3:$Q$327,9,0)</f>
        <v>4317</v>
      </c>
      <c r="O256" s="11">
        <f t="shared" si="42"/>
        <v>73332.87</v>
      </c>
      <c r="P256" s="11">
        <f t="shared" si="42"/>
        <v>3103.13</v>
      </c>
      <c r="Q256" s="11">
        <f t="shared" si="43"/>
        <v>76436</v>
      </c>
      <c r="R256" s="11">
        <f>VLOOKUP($F$248:$F$256,WS!$C$3:$Q$327,10,0)</f>
        <v>37790.589999999997</v>
      </c>
      <c r="S256" s="11">
        <f>VLOOKUP($F$248:$F$256,WS!$C$3:$Q$327,11,0)</f>
        <v>2209.41</v>
      </c>
      <c r="T256" s="11">
        <f>VLOOKUP($F$248:$F$256,WS!$C$3:$Q$327,12,0)</f>
        <v>40000</v>
      </c>
      <c r="U256" s="11">
        <f>VLOOKUP($F$248:$F$256,WS!$C$3:$Q$327,13,0)</f>
        <v>35542.28</v>
      </c>
      <c r="V256" s="11">
        <f>VLOOKUP($F$248:$F$256,WS!$C$3:$Q$327,14,0)</f>
        <v>893.72</v>
      </c>
      <c r="W256" s="11">
        <f>VLOOKUP($F$248:$F$256,WS!$C$3:$Q$327,15,0)</f>
        <v>36436</v>
      </c>
      <c r="X256" s="11"/>
    </row>
    <row r="257" spans="1:24" ht="15.75" x14ac:dyDescent="0.25">
      <c r="A257" s="147" t="s">
        <v>78</v>
      </c>
      <c r="B257" s="147"/>
      <c r="C257" s="147"/>
      <c r="D257" s="147"/>
      <c r="E257" s="147"/>
      <c r="F257" s="147"/>
      <c r="G257" s="11"/>
      <c r="H257" s="13">
        <f>SUM(H251:H256)</f>
        <v>2275</v>
      </c>
      <c r="I257" s="13">
        <f t="shared" ref="I257:W257" si="44">SUM(I251:I256)</f>
        <v>278622.92</v>
      </c>
      <c r="J257" s="13">
        <f t="shared" si="44"/>
        <v>11147.08</v>
      </c>
      <c r="K257" s="13">
        <f t="shared" si="44"/>
        <v>289770</v>
      </c>
      <c r="L257" s="13">
        <f t="shared" si="44"/>
        <v>24124.769999999997</v>
      </c>
      <c r="M257" s="13">
        <f t="shared" si="44"/>
        <v>3938.2300000000005</v>
      </c>
      <c r="N257" s="13">
        <f t="shared" si="44"/>
        <v>28063</v>
      </c>
      <c r="O257" s="13">
        <f t="shared" si="44"/>
        <v>302747.68999999994</v>
      </c>
      <c r="P257" s="13">
        <f t="shared" si="44"/>
        <v>15085.310000000001</v>
      </c>
      <c r="Q257" s="13">
        <f t="shared" si="44"/>
        <v>317833</v>
      </c>
      <c r="R257" s="13">
        <f t="shared" si="44"/>
        <v>37790.589999999997</v>
      </c>
      <c r="S257" s="13">
        <f t="shared" si="44"/>
        <v>2209.41</v>
      </c>
      <c r="T257" s="13">
        <f t="shared" si="44"/>
        <v>40000</v>
      </c>
      <c r="U257" s="13">
        <f t="shared" si="44"/>
        <v>264957.09999999998</v>
      </c>
      <c r="V257" s="13">
        <f t="shared" si="44"/>
        <v>12875.9</v>
      </c>
      <c r="W257" s="13">
        <f t="shared" si="44"/>
        <v>277833</v>
      </c>
      <c r="X257" s="13"/>
    </row>
    <row r="258" spans="1:24" ht="15.75" x14ac:dyDescent="0.25">
      <c r="A258" s="26"/>
      <c r="B258" s="26"/>
      <c r="C258" s="26"/>
      <c r="D258" s="26"/>
      <c r="E258" s="26"/>
      <c r="F258" s="26"/>
      <c r="G258" s="26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</row>
    <row r="259" spans="1:24" ht="15.75" x14ac:dyDescent="0.25">
      <c r="A259" s="26"/>
      <c r="B259" s="26"/>
      <c r="C259" s="26"/>
      <c r="D259" s="26"/>
      <c r="E259" s="26"/>
      <c r="F259" s="26"/>
      <c r="G259" s="26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</row>
    <row r="260" spans="1:24" ht="15.75" x14ac:dyDescent="0.25">
      <c r="A260" s="26"/>
      <c r="B260" s="26"/>
      <c r="C260" s="26"/>
      <c r="D260" s="26"/>
      <c r="E260" s="26"/>
      <c r="F260" s="26"/>
      <c r="G260" s="26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</row>
    <row r="261" spans="1:24" ht="15.75" x14ac:dyDescent="0.25">
      <c r="A261" s="26"/>
      <c r="B261" s="26"/>
      <c r="C261" s="26"/>
      <c r="D261" s="26"/>
      <c r="E261" s="26"/>
      <c r="F261" s="26"/>
      <c r="G261" s="26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</row>
    <row r="262" spans="1:24" ht="15.75" x14ac:dyDescent="0.25">
      <c r="A262" s="30"/>
      <c r="B262" s="30"/>
      <c r="C262" s="30"/>
      <c r="D262" s="142" t="s">
        <v>79</v>
      </c>
      <c r="E262" s="142"/>
      <c r="F262" s="142"/>
      <c r="G262" s="142"/>
      <c r="H262" s="142"/>
      <c r="I262" s="7"/>
      <c r="J262" s="14"/>
      <c r="K262" s="7"/>
      <c r="L262" s="7"/>
      <c r="M262" s="7"/>
      <c r="N262" s="7"/>
      <c r="O262" s="7"/>
      <c r="P262" s="7"/>
      <c r="Q262" s="7"/>
      <c r="R262" s="7"/>
      <c r="S262" s="7"/>
      <c r="T262" s="143" t="s">
        <v>80</v>
      </c>
      <c r="U262" s="143"/>
      <c r="V262" s="143"/>
      <c r="W262" s="143"/>
      <c r="X262" s="143"/>
    </row>
    <row r="263" spans="1:24" ht="15.75" x14ac:dyDescent="0.25">
      <c r="A263" s="30"/>
      <c r="B263" s="30"/>
      <c r="C263" s="30"/>
      <c r="D263" s="142" t="s">
        <v>81</v>
      </c>
      <c r="E263" s="142"/>
      <c r="F263" s="142"/>
      <c r="G263" s="142"/>
      <c r="H263" s="142"/>
      <c r="I263" s="7"/>
      <c r="J263" s="14"/>
      <c r="K263" s="7"/>
      <c r="L263" s="7"/>
      <c r="M263" s="7"/>
      <c r="N263" s="7"/>
      <c r="O263" s="7"/>
      <c r="P263" s="7"/>
      <c r="Q263" s="7"/>
      <c r="R263" s="7"/>
      <c r="S263" s="7"/>
      <c r="T263" s="143" t="s">
        <v>81</v>
      </c>
      <c r="U263" s="143"/>
      <c r="V263" s="143"/>
      <c r="W263" s="143"/>
      <c r="X263" s="143"/>
    </row>
    <row r="264" spans="1:24" ht="15.75" x14ac:dyDescent="0.25">
      <c r="A264" s="30"/>
      <c r="B264" s="30"/>
      <c r="C264" s="30"/>
      <c r="D264" s="25"/>
      <c r="E264" s="25"/>
      <c r="F264" s="25"/>
      <c r="G264" s="25"/>
      <c r="H264" s="25"/>
      <c r="I264" s="7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26"/>
      <c r="U264" s="26"/>
      <c r="V264" s="26"/>
      <c r="W264" s="26"/>
      <c r="X264" s="26"/>
    </row>
    <row r="265" spans="1:24" ht="16.5" thickBot="1" x14ac:dyDescent="0.3">
      <c r="A265" s="30"/>
      <c r="B265" s="30"/>
      <c r="C265" s="30"/>
      <c r="D265" s="25"/>
      <c r="E265" s="25"/>
      <c r="F265" s="25"/>
      <c r="G265" s="25"/>
      <c r="H265" s="25"/>
      <c r="I265" s="7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26"/>
      <c r="U265" s="26"/>
      <c r="V265" s="26"/>
      <c r="W265" s="26"/>
      <c r="X265" s="26"/>
    </row>
    <row r="266" spans="1:24" ht="24" thickBot="1" x14ac:dyDescent="0.4">
      <c r="A266" s="148" t="s">
        <v>1</v>
      </c>
      <c r="B266" s="149"/>
      <c r="C266" s="149"/>
      <c r="D266" s="149"/>
      <c r="E266" s="149"/>
      <c r="F266" s="149"/>
      <c r="G266" s="149"/>
      <c r="H266" s="149"/>
      <c r="I266" s="149"/>
      <c r="J266" s="149"/>
      <c r="K266" s="149"/>
      <c r="L266" s="149"/>
      <c r="M266" s="149"/>
      <c r="N266" s="149"/>
      <c r="O266" s="149"/>
      <c r="P266" s="149"/>
      <c r="Q266" s="149"/>
      <c r="R266" s="149"/>
      <c r="S266" s="149"/>
      <c r="T266" s="149"/>
      <c r="U266" s="149"/>
      <c r="V266" s="149"/>
      <c r="W266" s="149"/>
      <c r="X266" s="150"/>
    </row>
    <row r="267" spans="1:24" ht="18" x14ac:dyDescent="0.25">
      <c r="A267" s="151" t="s">
        <v>814</v>
      </c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</row>
    <row r="268" spans="1:24" ht="33.75" customHeight="1" x14ac:dyDescent="0.25">
      <c r="A268" s="152" t="s">
        <v>5</v>
      </c>
      <c r="B268" s="152" t="s">
        <v>6</v>
      </c>
      <c r="C268" s="152" t="s">
        <v>7</v>
      </c>
      <c r="D268" s="152" t="s">
        <v>8</v>
      </c>
      <c r="E268" s="152" t="s">
        <v>9</v>
      </c>
      <c r="F268" s="152" t="s">
        <v>10</v>
      </c>
      <c r="G268" s="152" t="s">
        <v>11</v>
      </c>
      <c r="H268" s="152" t="s">
        <v>12</v>
      </c>
      <c r="I268" s="144" t="s">
        <v>815</v>
      </c>
      <c r="J268" s="145"/>
      <c r="K268" s="146"/>
      <c r="L268" s="144" t="s">
        <v>816</v>
      </c>
      <c r="M268" s="145"/>
      <c r="N268" s="146"/>
      <c r="O268" s="144" t="s">
        <v>13</v>
      </c>
      <c r="P268" s="145"/>
      <c r="Q268" s="146"/>
      <c r="R268" s="144" t="s">
        <v>817</v>
      </c>
      <c r="S268" s="145"/>
      <c r="T268" s="146"/>
      <c r="U268" s="144" t="s">
        <v>818</v>
      </c>
      <c r="V268" s="145"/>
      <c r="W268" s="146"/>
      <c r="X268" s="9" t="s">
        <v>14</v>
      </c>
    </row>
    <row r="269" spans="1:24" ht="15.75" x14ac:dyDescent="0.25">
      <c r="A269" s="153"/>
      <c r="B269" s="153"/>
      <c r="C269" s="153"/>
      <c r="D269" s="153"/>
      <c r="E269" s="153"/>
      <c r="F269" s="153"/>
      <c r="G269" s="153"/>
      <c r="H269" s="153"/>
      <c r="I269" s="9" t="s">
        <v>15</v>
      </c>
      <c r="J269" s="9" t="s">
        <v>16</v>
      </c>
      <c r="K269" s="10" t="s">
        <v>17</v>
      </c>
      <c r="L269" s="9" t="s">
        <v>15</v>
      </c>
      <c r="M269" s="9" t="s">
        <v>16</v>
      </c>
      <c r="N269" s="10" t="s">
        <v>17</v>
      </c>
      <c r="O269" s="9" t="s">
        <v>15</v>
      </c>
      <c r="P269" s="9" t="s">
        <v>16</v>
      </c>
      <c r="Q269" s="9" t="s">
        <v>17</v>
      </c>
      <c r="R269" s="9" t="s">
        <v>15</v>
      </c>
      <c r="S269" s="9" t="s">
        <v>16</v>
      </c>
      <c r="T269" s="9" t="s">
        <v>17</v>
      </c>
      <c r="U269" s="9" t="s">
        <v>15</v>
      </c>
      <c r="V269" s="9" t="s">
        <v>16</v>
      </c>
      <c r="W269" s="10" t="s">
        <v>17</v>
      </c>
      <c r="X269" s="9"/>
    </row>
    <row r="270" spans="1:24" ht="15.75" x14ac:dyDescent="0.25">
      <c r="A270" s="9" t="s">
        <v>18</v>
      </c>
      <c r="B270" s="9" t="s">
        <v>19</v>
      </c>
      <c r="C270" s="9" t="s">
        <v>20</v>
      </c>
      <c r="D270" s="9" t="s">
        <v>21</v>
      </c>
      <c r="E270" s="9" t="s">
        <v>22</v>
      </c>
      <c r="F270" s="9" t="s">
        <v>23</v>
      </c>
      <c r="G270" s="9"/>
      <c r="H270" s="9"/>
      <c r="I270" s="9" t="s">
        <v>24</v>
      </c>
      <c r="J270" s="9" t="s">
        <v>25</v>
      </c>
      <c r="K270" s="10" t="s">
        <v>26</v>
      </c>
      <c r="L270" s="9" t="s">
        <v>27</v>
      </c>
      <c r="M270" s="9" t="s">
        <v>28</v>
      </c>
      <c r="N270" s="10" t="s">
        <v>29</v>
      </c>
      <c r="O270" s="9" t="s">
        <v>30</v>
      </c>
      <c r="P270" s="9" t="s">
        <v>31</v>
      </c>
      <c r="Q270" s="9" t="s">
        <v>32</v>
      </c>
      <c r="R270" s="9" t="s">
        <v>33</v>
      </c>
      <c r="S270" s="9" t="s">
        <v>34</v>
      </c>
      <c r="T270" s="9" t="s">
        <v>35</v>
      </c>
      <c r="U270" s="9" t="s">
        <v>36</v>
      </c>
      <c r="V270" s="9" t="s">
        <v>37</v>
      </c>
      <c r="W270" s="10" t="s">
        <v>38</v>
      </c>
      <c r="X270" s="9"/>
    </row>
    <row r="271" spans="1:24" ht="15.75" x14ac:dyDescent="0.25">
      <c r="A271" s="11">
        <v>1</v>
      </c>
      <c r="B271" s="29" t="s">
        <v>39</v>
      </c>
      <c r="C271" s="29" t="s">
        <v>40</v>
      </c>
      <c r="D271" s="29">
        <v>45</v>
      </c>
      <c r="E271" s="29" t="s">
        <v>207</v>
      </c>
      <c r="F271" s="11" t="s">
        <v>218</v>
      </c>
      <c r="G271" s="11" t="str">
        <f>VLOOKUP($F$268:$F$288,WS!$C$3:$Q$327,2,0)</f>
        <v>NORMAL</v>
      </c>
      <c r="H271" s="11">
        <f>VLOOKUP($F$268:$F$288,WS!$C$3:$Q$327,3,0)</f>
        <v>3063</v>
      </c>
      <c r="I271" s="11">
        <f>VLOOKUP($F$268:$F$288,WS!$C$3:$Q$327,4,0)</f>
        <v>17857.71</v>
      </c>
      <c r="J271" s="11">
        <f>VLOOKUP($F$268:$F$288,WS!$C$3:$Q$327,5,0)</f>
        <v>1081.29</v>
      </c>
      <c r="K271" s="11">
        <f>VLOOKUP($F$268:$F$288,WS!$C$3:$Q$327,6,0)</f>
        <v>18939</v>
      </c>
      <c r="L271" s="11">
        <f>VLOOKUP($F$268:$F$288,WS!$C$3:$Q$327,7,0)</f>
        <v>23284.87</v>
      </c>
      <c r="M271" s="11">
        <f>VLOOKUP($F$268:$F$288,WS!$C$3:$Q$327,8,0)</f>
        <v>1744.13</v>
      </c>
      <c r="N271" s="11">
        <f>VLOOKUP($F$268:$F$288,WS!$C$3:$Q$327,9,0)</f>
        <v>25029</v>
      </c>
      <c r="O271" s="11">
        <f t="shared" ref="O271:O288" si="45">+I271+L271</f>
        <v>41142.58</v>
      </c>
      <c r="P271" s="11">
        <f t="shared" ref="P271:P288" si="46">+J271+M271</f>
        <v>2825.42</v>
      </c>
      <c r="Q271" s="11">
        <f t="shared" ref="Q271:Q288" si="47">+O271+P271</f>
        <v>43968</v>
      </c>
      <c r="R271" s="11">
        <f>VLOOKUP($F$268:$F$288,WS!$C$3:$Q$327,10,0)</f>
        <v>0</v>
      </c>
      <c r="S271" s="11">
        <f>VLOOKUP($F$268:$F$288,WS!$C$3:$Q$327,11,0)</f>
        <v>0</v>
      </c>
      <c r="T271" s="11">
        <f>VLOOKUP($F$268:$F$288,WS!$C$3:$Q$327,12,0)</f>
        <v>0</v>
      </c>
      <c r="U271" s="11">
        <f>VLOOKUP($F$268:$F$288,WS!$C$3:$Q$327,13,0)</f>
        <v>41142.58</v>
      </c>
      <c r="V271" s="11">
        <f>VLOOKUP($F$268:$F$288,WS!$C$3:$Q$327,14,0)</f>
        <v>2825.42</v>
      </c>
      <c r="W271" s="11">
        <f>VLOOKUP($F$268:$F$288,WS!$C$3:$Q$327,15,0)</f>
        <v>43968</v>
      </c>
      <c r="X271" s="11"/>
    </row>
    <row r="272" spans="1:24" ht="15.75" x14ac:dyDescent="0.25">
      <c r="A272" s="11">
        <v>2</v>
      </c>
      <c r="B272" s="29" t="s">
        <v>39</v>
      </c>
      <c r="C272" s="29" t="s">
        <v>40</v>
      </c>
      <c r="D272" s="29">
        <v>45</v>
      </c>
      <c r="E272" s="29" t="s">
        <v>207</v>
      </c>
      <c r="F272" s="11" t="s">
        <v>222</v>
      </c>
      <c r="G272" s="11" t="str">
        <f>VLOOKUP($F$268:$F$288,WS!$C$3:$Q$327,2,0)</f>
        <v>IDLE/VACANT</v>
      </c>
      <c r="H272" s="11">
        <f>VLOOKUP($F$268:$F$288,WS!$C$3:$Q$327,3,0)</f>
        <v>0</v>
      </c>
      <c r="I272" s="11">
        <f>VLOOKUP($F$268:$F$288,WS!$C$3:$Q$327,4,0)</f>
        <v>214765.95</v>
      </c>
      <c r="J272" s="11">
        <f>VLOOKUP($F$268:$F$288,WS!$C$3:$Q$327,5,0)</f>
        <v>24265.05</v>
      </c>
      <c r="K272" s="11">
        <f>VLOOKUP($F$268:$F$288,WS!$C$3:$Q$327,6,0)</f>
        <v>239031</v>
      </c>
      <c r="L272" s="11">
        <f>VLOOKUP($F$268:$F$288,WS!$C$3:$Q$327,7,0)</f>
        <v>1613.93</v>
      </c>
      <c r="M272" s="11">
        <f>VLOOKUP($F$268:$F$288,WS!$C$3:$Q$327,8,0)</f>
        <v>2708.07</v>
      </c>
      <c r="N272" s="11">
        <f>VLOOKUP($F$268:$F$288,WS!$C$3:$Q$327,9,0)</f>
        <v>4322</v>
      </c>
      <c r="O272" s="11">
        <f t="shared" si="45"/>
        <v>216379.88</v>
      </c>
      <c r="P272" s="11">
        <f t="shared" si="46"/>
        <v>26973.119999999999</v>
      </c>
      <c r="Q272" s="11">
        <f t="shared" si="47"/>
        <v>243353</v>
      </c>
      <c r="R272" s="11">
        <f>VLOOKUP($F$268:$F$288,WS!$C$3:$Q$327,10,0)</f>
        <v>0</v>
      </c>
      <c r="S272" s="11">
        <f>VLOOKUP($F$268:$F$288,WS!$C$3:$Q$327,11,0)</f>
        <v>0</v>
      </c>
      <c r="T272" s="11">
        <f>VLOOKUP($F$268:$F$288,WS!$C$3:$Q$327,12,0)</f>
        <v>0</v>
      </c>
      <c r="U272" s="11">
        <f>VLOOKUP($F$268:$F$288,WS!$C$3:$Q$327,13,0)</f>
        <v>216379.88</v>
      </c>
      <c r="V272" s="11">
        <f>VLOOKUP($F$268:$F$288,WS!$C$3:$Q$327,14,0)</f>
        <v>26973.120000000003</v>
      </c>
      <c r="W272" s="11">
        <f>VLOOKUP($F$268:$F$288,WS!$C$3:$Q$327,15,0)</f>
        <v>243353</v>
      </c>
      <c r="X272" s="11"/>
    </row>
    <row r="273" spans="1:24" ht="15.75" x14ac:dyDescent="0.25">
      <c r="A273" s="11">
        <v>3</v>
      </c>
      <c r="B273" s="29" t="s">
        <v>39</v>
      </c>
      <c r="C273" s="29" t="s">
        <v>40</v>
      </c>
      <c r="D273" s="29">
        <v>45</v>
      </c>
      <c r="E273" s="29" t="s">
        <v>207</v>
      </c>
      <c r="F273" s="11" t="s">
        <v>209</v>
      </c>
      <c r="G273" s="11" t="str">
        <f>VLOOKUP($F$268:$F$288,WS!$C$3:$Q$327,2,0)</f>
        <v>IDLE/VACANT</v>
      </c>
      <c r="H273" s="11">
        <f>VLOOKUP($F$268:$F$288,WS!$C$3:$Q$327,3,0)</f>
        <v>0</v>
      </c>
      <c r="I273" s="11">
        <f>VLOOKUP($F$268:$F$288,WS!$C$3:$Q$327,4,0)</f>
        <v>167477.29</v>
      </c>
      <c r="J273" s="11">
        <f>VLOOKUP($F$268:$F$288,WS!$C$3:$Q$327,5,0)</f>
        <v>33459.71</v>
      </c>
      <c r="K273" s="11">
        <f>VLOOKUP($F$268:$F$288,WS!$C$3:$Q$327,6,0)</f>
        <v>200937</v>
      </c>
      <c r="L273" s="11">
        <f>VLOOKUP($F$268:$F$288,WS!$C$3:$Q$327,7,0)</f>
        <v>1614.54</v>
      </c>
      <c r="M273" s="11">
        <f>VLOOKUP($F$268:$F$288,WS!$C$3:$Q$327,8,0)</f>
        <v>2148.46</v>
      </c>
      <c r="N273" s="11">
        <f>VLOOKUP($F$268:$F$288,WS!$C$3:$Q$327,9,0)</f>
        <v>3763</v>
      </c>
      <c r="O273" s="11">
        <f t="shared" si="45"/>
        <v>169091.83000000002</v>
      </c>
      <c r="P273" s="11">
        <f t="shared" si="46"/>
        <v>35608.17</v>
      </c>
      <c r="Q273" s="11">
        <f t="shared" si="47"/>
        <v>204700</v>
      </c>
      <c r="R273" s="11">
        <f>VLOOKUP($F$268:$F$288,WS!$C$3:$Q$327,10,0)</f>
        <v>0</v>
      </c>
      <c r="S273" s="11">
        <f>VLOOKUP($F$268:$F$288,WS!$C$3:$Q$327,11,0)</f>
        <v>0</v>
      </c>
      <c r="T273" s="11">
        <f>VLOOKUP($F$268:$F$288,WS!$C$3:$Q$327,12,0)</f>
        <v>0</v>
      </c>
      <c r="U273" s="11">
        <f>VLOOKUP($F$268:$F$288,WS!$C$3:$Q$327,13,0)</f>
        <v>169091.83</v>
      </c>
      <c r="V273" s="11">
        <f>VLOOKUP($F$268:$F$288,WS!$C$3:$Q$327,14,0)</f>
        <v>35608.17</v>
      </c>
      <c r="W273" s="11">
        <f>VLOOKUP($F$268:$F$288,WS!$C$3:$Q$327,15,0)</f>
        <v>204700</v>
      </c>
      <c r="X273" s="11"/>
    </row>
    <row r="274" spans="1:24" ht="15.75" x14ac:dyDescent="0.25">
      <c r="A274" s="11">
        <v>4</v>
      </c>
      <c r="B274" s="29" t="s">
        <v>39</v>
      </c>
      <c r="C274" s="29" t="s">
        <v>40</v>
      </c>
      <c r="D274" s="29">
        <v>45</v>
      </c>
      <c r="E274" s="29" t="s">
        <v>207</v>
      </c>
      <c r="F274" s="11" t="s">
        <v>223</v>
      </c>
      <c r="G274" s="11" t="str">
        <f>VLOOKUP($F$268:$F$288,WS!$C$3:$Q$327,2,0)</f>
        <v>IDLE/VACANT</v>
      </c>
      <c r="H274" s="11">
        <f>VLOOKUP($F$268:$F$288,WS!$C$3:$Q$327,3,0)</f>
        <v>0</v>
      </c>
      <c r="I274" s="11">
        <f>VLOOKUP($F$268:$F$288,WS!$C$3:$Q$327,4,0)</f>
        <v>15676.61</v>
      </c>
      <c r="J274" s="11">
        <f>VLOOKUP($F$268:$F$288,WS!$C$3:$Q$327,5,0)</f>
        <v>597.39</v>
      </c>
      <c r="K274" s="11">
        <f>VLOOKUP($F$268:$F$288,WS!$C$3:$Q$327,6,0)</f>
        <v>16274</v>
      </c>
      <c r="L274" s="11">
        <f>VLOOKUP($F$268:$F$288,WS!$C$3:$Q$327,7,0)</f>
        <v>1667.33</v>
      </c>
      <c r="M274" s="11">
        <f>VLOOKUP($F$268:$F$288,WS!$C$3:$Q$327,8,0)</f>
        <v>197.67</v>
      </c>
      <c r="N274" s="11">
        <f>VLOOKUP($F$268:$F$288,WS!$C$3:$Q$327,9,0)</f>
        <v>1865</v>
      </c>
      <c r="O274" s="11">
        <f t="shared" si="45"/>
        <v>17343.940000000002</v>
      </c>
      <c r="P274" s="11">
        <f t="shared" si="46"/>
        <v>795.06</v>
      </c>
      <c r="Q274" s="11">
        <f t="shared" si="47"/>
        <v>18139.000000000004</v>
      </c>
      <c r="R274" s="11">
        <f>VLOOKUP($F$268:$F$288,WS!$C$3:$Q$327,10,0)</f>
        <v>17343.939999999999</v>
      </c>
      <c r="S274" s="11">
        <f>VLOOKUP($F$268:$F$288,WS!$C$3:$Q$327,11,0)</f>
        <v>795.06</v>
      </c>
      <c r="T274" s="11">
        <f>VLOOKUP($F$268:$F$288,WS!$C$3:$Q$327,12,0)</f>
        <v>18139</v>
      </c>
      <c r="U274" s="11">
        <f>VLOOKUP($F$268:$F$288,WS!$C$3:$Q$327,13,0)</f>
        <v>0</v>
      </c>
      <c r="V274" s="11">
        <f>VLOOKUP($F$268:$F$288,WS!$C$3:$Q$327,14,0)</f>
        <v>0</v>
      </c>
      <c r="W274" s="11">
        <f>VLOOKUP($F$268:$F$288,WS!$C$3:$Q$327,15,0)</f>
        <v>0</v>
      </c>
      <c r="X274" s="11"/>
    </row>
    <row r="275" spans="1:24" ht="15.75" x14ac:dyDescent="0.25">
      <c r="A275" s="11">
        <v>5</v>
      </c>
      <c r="B275" s="29" t="s">
        <v>39</v>
      </c>
      <c r="C275" s="29" t="s">
        <v>40</v>
      </c>
      <c r="D275" s="29">
        <v>45</v>
      </c>
      <c r="E275" s="29" t="s">
        <v>207</v>
      </c>
      <c r="F275" s="11" t="s">
        <v>224</v>
      </c>
      <c r="G275" s="11" t="str">
        <f>VLOOKUP($F$268:$F$288,WS!$C$3:$Q$327,2,0)</f>
        <v>IDLE/VACANT</v>
      </c>
      <c r="H275" s="11">
        <f>VLOOKUP($F$268:$F$288,WS!$C$3:$Q$327,3,0)</f>
        <v>0</v>
      </c>
      <c r="I275" s="11">
        <f>VLOOKUP($F$268:$F$288,WS!$C$3:$Q$327,4,0)</f>
        <v>40341.129999999997</v>
      </c>
      <c r="J275" s="11">
        <f>VLOOKUP($F$268:$F$288,WS!$C$3:$Q$327,5,0)</f>
        <v>241.87</v>
      </c>
      <c r="K275" s="11">
        <f>VLOOKUP($F$268:$F$288,WS!$C$3:$Q$327,6,0)</f>
        <v>40583</v>
      </c>
      <c r="L275" s="11">
        <f>VLOOKUP($F$268:$F$288,WS!$C$3:$Q$327,7,0)</f>
        <v>1666.69</v>
      </c>
      <c r="M275" s="11">
        <f>VLOOKUP($F$268:$F$288,WS!$C$3:$Q$327,8,0)</f>
        <v>518.30999999999995</v>
      </c>
      <c r="N275" s="11">
        <f>VLOOKUP($F$268:$F$288,WS!$C$3:$Q$327,9,0)</f>
        <v>2185</v>
      </c>
      <c r="O275" s="11">
        <f t="shared" si="45"/>
        <v>42007.82</v>
      </c>
      <c r="P275" s="11">
        <f t="shared" si="46"/>
        <v>760.18</v>
      </c>
      <c r="Q275" s="11">
        <f t="shared" si="47"/>
        <v>42768</v>
      </c>
      <c r="R275" s="11">
        <f>VLOOKUP($F$268:$F$288,WS!$C$3:$Q$327,10,0)</f>
        <v>0</v>
      </c>
      <c r="S275" s="11">
        <f>VLOOKUP($F$268:$F$288,WS!$C$3:$Q$327,11,0)</f>
        <v>0</v>
      </c>
      <c r="T275" s="11">
        <f>VLOOKUP($F$268:$F$288,WS!$C$3:$Q$327,12,0)</f>
        <v>0</v>
      </c>
      <c r="U275" s="11">
        <f>VLOOKUP($F$268:$F$288,WS!$C$3:$Q$327,13,0)</f>
        <v>42007.82</v>
      </c>
      <c r="V275" s="11">
        <f>VLOOKUP($F$268:$F$288,WS!$C$3:$Q$327,14,0)</f>
        <v>760.18</v>
      </c>
      <c r="W275" s="11">
        <f>VLOOKUP($F$268:$F$288,WS!$C$3:$Q$327,15,0)</f>
        <v>42768</v>
      </c>
      <c r="X275" s="11"/>
    </row>
    <row r="276" spans="1:24" ht="15.75" x14ac:dyDescent="0.25">
      <c r="A276" s="11">
        <v>6</v>
      </c>
      <c r="B276" s="29" t="s">
        <v>39</v>
      </c>
      <c r="C276" s="29" t="s">
        <v>40</v>
      </c>
      <c r="D276" s="29">
        <v>45</v>
      </c>
      <c r="E276" s="29" t="s">
        <v>207</v>
      </c>
      <c r="F276" s="11" t="s">
        <v>225</v>
      </c>
      <c r="G276" s="11" t="str">
        <f>VLOOKUP($F$268:$F$288,WS!$C$3:$Q$327,2,0)</f>
        <v>NORMAL</v>
      </c>
      <c r="H276" s="11">
        <f>VLOOKUP($F$268:$F$288,WS!$C$3:$Q$327,3,0)</f>
        <v>1231</v>
      </c>
      <c r="I276" s="11">
        <f>VLOOKUP($F$268:$F$288,WS!$C$3:$Q$327,4,0)</f>
        <v>104246.05</v>
      </c>
      <c r="J276" s="11">
        <f>VLOOKUP($F$268:$F$288,WS!$C$3:$Q$327,5,0)</f>
        <v>18938.95</v>
      </c>
      <c r="K276" s="11">
        <f>VLOOKUP($F$268:$F$288,WS!$C$3:$Q$327,6,0)</f>
        <v>123185</v>
      </c>
      <c r="L276" s="11">
        <f>VLOOKUP($F$268:$F$288,WS!$C$3:$Q$327,7,0)</f>
        <v>11054.28</v>
      </c>
      <c r="M276" s="11">
        <f>VLOOKUP($F$268:$F$288,WS!$C$3:$Q$327,8,0)</f>
        <v>1952.7199999999998</v>
      </c>
      <c r="N276" s="11">
        <f>VLOOKUP($F$268:$F$288,WS!$C$3:$Q$327,9,0)</f>
        <v>13007</v>
      </c>
      <c r="O276" s="11">
        <f t="shared" si="45"/>
        <v>115300.33</v>
      </c>
      <c r="P276" s="11">
        <f t="shared" si="46"/>
        <v>20891.670000000002</v>
      </c>
      <c r="Q276" s="11">
        <f t="shared" si="47"/>
        <v>136192</v>
      </c>
      <c r="R276" s="11">
        <f>VLOOKUP($F$268:$F$288,WS!$C$3:$Q$327,10,0)</f>
        <v>0</v>
      </c>
      <c r="S276" s="11">
        <f>VLOOKUP($F$268:$F$288,WS!$C$3:$Q$327,11,0)</f>
        <v>0</v>
      </c>
      <c r="T276" s="11">
        <f>VLOOKUP($F$268:$F$288,WS!$C$3:$Q$327,12,0)</f>
        <v>0</v>
      </c>
      <c r="U276" s="11">
        <f>VLOOKUP($F$268:$F$288,WS!$C$3:$Q$327,13,0)</f>
        <v>115300.33</v>
      </c>
      <c r="V276" s="11">
        <f>VLOOKUP($F$268:$F$288,WS!$C$3:$Q$327,14,0)</f>
        <v>20891.669999999998</v>
      </c>
      <c r="W276" s="11">
        <f>VLOOKUP($F$268:$F$288,WS!$C$3:$Q$327,15,0)</f>
        <v>136192</v>
      </c>
      <c r="X276" s="11"/>
    </row>
    <row r="277" spans="1:24" ht="15.75" x14ac:dyDescent="0.25">
      <c r="A277" s="11">
        <v>7</v>
      </c>
      <c r="B277" s="29" t="s">
        <v>39</v>
      </c>
      <c r="C277" s="29" t="s">
        <v>40</v>
      </c>
      <c r="D277" s="29">
        <v>45</v>
      </c>
      <c r="E277" s="29" t="s">
        <v>207</v>
      </c>
      <c r="F277" s="11" t="s">
        <v>208</v>
      </c>
      <c r="G277" s="11" t="str">
        <f>VLOOKUP($F$268:$F$288,WS!$C$3:$Q$327,2,0)</f>
        <v>IDLE/VACANT</v>
      </c>
      <c r="H277" s="11">
        <f>VLOOKUP($F$268:$F$288,WS!$C$3:$Q$327,3,0)</f>
        <v>0</v>
      </c>
      <c r="I277" s="11">
        <f>VLOOKUP($F$268:$F$288,WS!$C$3:$Q$327,4,0)</f>
        <v>5518.22</v>
      </c>
      <c r="J277" s="11">
        <f>VLOOKUP($F$268:$F$288,WS!$C$3:$Q$327,5,0)</f>
        <v>144.78</v>
      </c>
      <c r="K277" s="11">
        <f>VLOOKUP($F$268:$F$288,WS!$C$3:$Q$327,6,0)</f>
        <v>5663</v>
      </c>
      <c r="L277" s="11">
        <f>VLOOKUP($F$268:$F$288,WS!$C$3:$Q$327,7,0)</f>
        <v>1111.1400000000001</v>
      </c>
      <c r="M277" s="11">
        <f>VLOOKUP($F$268:$F$288,WS!$C$3:$Q$327,8,0)</f>
        <v>67.86</v>
      </c>
      <c r="N277" s="11">
        <f>VLOOKUP($F$268:$F$288,WS!$C$3:$Q$327,9,0)</f>
        <v>1179</v>
      </c>
      <c r="O277" s="11">
        <f t="shared" si="45"/>
        <v>6629.3600000000006</v>
      </c>
      <c r="P277" s="11">
        <f t="shared" si="46"/>
        <v>212.64</v>
      </c>
      <c r="Q277" s="11">
        <f t="shared" si="47"/>
        <v>6842.0000000000009</v>
      </c>
      <c r="R277" s="11">
        <f>VLOOKUP($F$268:$F$288,WS!$C$3:$Q$327,10,0)</f>
        <v>0</v>
      </c>
      <c r="S277" s="11">
        <f>VLOOKUP($F$268:$F$288,WS!$C$3:$Q$327,11,0)</f>
        <v>0</v>
      </c>
      <c r="T277" s="11">
        <f>VLOOKUP($F$268:$F$288,WS!$C$3:$Q$327,12,0)</f>
        <v>0</v>
      </c>
      <c r="U277" s="11">
        <f>VLOOKUP($F$268:$F$288,WS!$C$3:$Q$327,13,0)</f>
        <v>6629.36</v>
      </c>
      <c r="V277" s="11">
        <f>VLOOKUP($F$268:$F$288,WS!$C$3:$Q$327,14,0)</f>
        <v>212.64</v>
      </c>
      <c r="W277" s="11">
        <f>VLOOKUP($F$268:$F$288,WS!$C$3:$Q$327,15,0)</f>
        <v>6842</v>
      </c>
      <c r="X277" s="11"/>
    </row>
    <row r="278" spans="1:24" ht="15.75" x14ac:dyDescent="0.25">
      <c r="A278" s="11">
        <v>8</v>
      </c>
      <c r="B278" s="29" t="s">
        <v>39</v>
      </c>
      <c r="C278" s="29" t="s">
        <v>40</v>
      </c>
      <c r="D278" s="29">
        <v>45</v>
      </c>
      <c r="E278" s="29" t="s">
        <v>207</v>
      </c>
      <c r="F278" s="11" t="s">
        <v>220</v>
      </c>
      <c r="G278" s="11" t="str">
        <f>VLOOKUP($F$268:$F$288,WS!$C$3:$Q$327,2,0)</f>
        <v>NORMAL</v>
      </c>
      <c r="H278" s="11">
        <f>VLOOKUP($F$268:$F$288,WS!$C$3:$Q$327,3,0)</f>
        <v>1360</v>
      </c>
      <c r="I278" s="11">
        <f>VLOOKUP($F$268:$F$288,WS!$C$3:$Q$327,4,0)</f>
        <v>214842.64</v>
      </c>
      <c r="J278" s="11">
        <f>VLOOKUP($F$268:$F$288,WS!$C$3:$Q$327,5,0)</f>
        <v>28499.360000000001</v>
      </c>
      <c r="K278" s="11">
        <f>VLOOKUP($F$268:$F$288,WS!$C$3:$Q$327,6,0)</f>
        <v>243342</v>
      </c>
      <c r="L278" s="11">
        <f>VLOOKUP($F$268:$F$288,WS!$C$3:$Q$327,7,0)</f>
        <v>10853.81</v>
      </c>
      <c r="M278" s="11">
        <f>VLOOKUP($F$268:$F$288,WS!$C$3:$Q$327,8,0)</f>
        <v>3402.1899999999996</v>
      </c>
      <c r="N278" s="11">
        <f>VLOOKUP($F$268:$F$288,WS!$C$3:$Q$327,9,0)</f>
        <v>14256</v>
      </c>
      <c r="O278" s="11">
        <f t="shared" si="45"/>
        <v>225696.45</v>
      </c>
      <c r="P278" s="11">
        <f t="shared" si="46"/>
        <v>31901.55</v>
      </c>
      <c r="Q278" s="11">
        <f t="shared" si="47"/>
        <v>257598</v>
      </c>
      <c r="R278" s="11">
        <f>VLOOKUP($F$268:$F$288,WS!$C$3:$Q$327,10,0)</f>
        <v>0</v>
      </c>
      <c r="S278" s="11">
        <f>VLOOKUP($F$268:$F$288,WS!$C$3:$Q$327,11,0)</f>
        <v>0</v>
      </c>
      <c r="T278" s="11">
        <f>VLOOKUP($F$268:$F$288,WS!$C$3:$Q$327,12,0)</f>
        <v>0</v>
      </c>
      <c r="U278" s="11">
        <f>VLOOKUP($F$268:$F$288,WS!$C$3:$Q$327,13,0)</f>
        <v>225696.45</v>
      </c>
      <c r="V278" s="11">
        <f>VLOOKUP($F$268:$F$288,WS!$C$3:$Q$327,14,0)</f>
        <v>31901.550000000003</v>
      </c>
      <c r="W278" s="11">
        <f>VLOOKUP($F$268:$F$288,WS!$C$3:$Q$327,15,0)</f>
        <v>257598</v>
      </c>
      <c r="X278" s="11"/>
    </row>
    <row r="279" spans="1:24" ht="15.75" x14ac:dyDescent="0.25">
      <c r="A279" s="11">
        <v>9</v>
      </c>
      <c r="B279" s="29" t="s">
        <v>39</v>
      </c>
      <c r="C279" s="29" t="s">
        <v>40</v>
      </c>
      <c r="D279" s="29">
        <v>45</v>
      </c>
      <c r="E279" s="29" t="s">
        <v>207</v>
      </c>
      <c r="F279" s="11" t="s">
        <v>219</v>
      </c>
      <c r="G279" s="11" t="str">
        <f>VLOOKUP($F$268:$F$288,WS!$C$3:$Q$327,2,0)</f>
        <v>IDLE/VACANT</v>
      </c>
      <c r="H279" s="11">
        <f>VLOOKUP($F$268:$F$288,WS!$C$3:$Q$327,3,0)</f>
        <v>0</v>
      </c>
      <c r="I279" s="11">
        <f>VLOOKUP($F$268:$F$288,WS!$C$3:$Q$327,4,0)</f>
        <v>22047.95</v>
      </c>
      <c r="J279" s="11">
        <f>VLOOKUP($F$268:$F$288,WS!$C$3:$Q$327,5,0)</f>
        <v>2572.0500000000002</v>
      </c>
      <c r="K279" s="11">
        <f>VLOOKUP($F$268:$F$288,WS!$C$3:$Q$327,6,0)</f>
        <v>24620</v>
      </c>
      <c r="L279" s="11">
        <f>VLOOKUP($F$268:$F$288,WS!$C$3:$Q$327,7,0)</f>
        <v>1614.85</v>
      </c>
      <c r="M279" s="11">
        <f>VLOOKUP($F$268:$F$288,WS!$C$3:$Q$327,8,0)</f>
        <v>273.14999999999998</v>
      </c>
      <c r="N279" s="11">
        <f>VLOOKUP($F$268:$F$288,WS!$C$3:$Q$327,9,0)</f>
        <v>1888</v>
      </c>
      <c r="O279" s="11">
        <f t="shared" si="45"/>
        <v>23662.799999999999</v>
      </c>
      <c r="P279" s="11">
        <f t="shared" si="46"/>
        <v>2845.2000000000003</v>
      </c>
      <c r="Q279" s="11">
        <f t="shared" si="47"/>
        <v>26508</v>
      </c>
      <c r="R279" s="11">
        <f>VLOOKUP($F$268:$F$288,WS!$C$3:$Q$327,10,0)</f>
        <v>0</v>
      </c>
      <c r="S279" s="11">
        <f>VLOOKUP($F$268:$F$288,WS!$C$3:$Q$327,11,0)</f>
        <v>0</v>
      </c>
      <c r="T279" s="11">
        <f>VLOOKUP($F$268:$F$288,WS!$C$3:$Q$327,12,0)</f>
        <v>0</v>
      </c>
      <c r="U279" s="11">
        <f>VLOOKUP($F$268:$F$288,WS!$C$3:$Q$327,13,0)</f>
        <v>23662.799999999999</v>
      </c>
      <c r="V279" s="11">
        <f>VLOOKUP($F$268:$F$288,WS!$C$3:$Q$327,14,0)</f>
        <v>2845.2</v>
      </c>
      <c r="W279" s="11">
        <f>VLOOKUP($F$268:$F$288,WS!$C$3:$Q$327,15,0)</f>
        <v>26508</v>
      </c>
      <c r="X279" s="11"/>
    </row>
    <row r="280" spans="1:24" ht="15.75" x14ac:dyDescent="0.25">
      <c r="A280" s="11">
        <v>10</v>
      </c>
      <c r="B280" s="29" t="s">
        <v>39</v>
      </c>
      <c r="C280" s="29" t="s">
        <v>40</v>
      </c>
      <c r="D280" s="29">
        <v>45</v>
      </c>
      <c r="E280" s="29" t="s">
        <v>207</v>
      </c>
      <c r="F280" s="11" t="s">
        <v>221</v>
      </c>
      <c r="G280" s="11" t="str">
        <f>VLOOKUP($F$268:$F$288,WS!$C$3:$Q$327,2,0)</f>
        <v>IDLE/VACANT</v>
      </c>
      <c r="H280" s="11">
        <f>VLOOKUP($F$268:$F$288,WS!$C$3:$Q$327,3,0)</f>
        <v>0</v>
      </c>
      <c r="I280" s="11">
        <f>VLOOKUP($F$268:$F$288,WS!$C$3:$Q$327,4,0)</f>
        <v>14709.46</v>
      </c>
      <c r="J280" s="11">
        <f>VLOOKUP($F$268:$F$288,WS!$C$3:$Q$327,5,0)</f>
        <v>561.54</v>
      </c>
      <c r="K280" s="11">
        <f>VLOOKUP($F$268:$F$288,WS!$C$3:$Q$327,6,0)</f>
        <v>15271</v>
      </c>
      <c r="L280" s="11">
        <f>VLOOKUP($F$268:$F$288,WS!$C$3:$Q$327,7,0)</f>
        <v>1666.91</v>
      </c>
      <c r="M280" s="11">
        <f>VLOOKUP($F$268:$F$288,WS!$C$3:$Q$327,8,0)</f>
        <v>185.09</v>
      </c>
      <c r="N280" s="11">
        <f>VLOOKUP($F$268:$F$288,WS!$C$3:$Q$327,9,0)</f>
        <v>1852</v>
      </c>
      <c r="O280" s="11">
        <f t="shared" si="45"/>
        <v>16376.369999999999</v>
      </c>
      <c r="P280" s="11">
        <f t="shared" si="46"/>
        <v>746.63</v>
      </c>
      <c r="Q280" s="11">
        <f t="shared" si="47"/>
        <v>17123</v>
      </c>
      <c r="R280" s="11">
        <f>VLOOKUP($F$268:$F$288,WS!$C$3:$Q$327,10,0)</f>
        <v>0</v>
      </c>
      <c r="S280" s="11">
        <f>VLOOKUP($F$268:$F$288,WS!$C$3:$Q$327,11,0)</f>
        <v>0</v>
      </c>
      <c r="T280" s="11">
        <f>VLOOKUP($F$268:$F$288,WS!$C$3:$Q$327,12,0)</f>
        <v>0</v>
      </c>
      <c r="U280" s="11">
        <f>VLOOKUP($F$268:$F$288,WS!$C$3:$Q$327,13,0)</f>
        <v>16376.37</v>
      </c>
      <c r="V280" s="11">
        <f>VLOOKUP($F$268:$F$288,WS!$C$3:$Q$327,14,0)</f>
        <v>746.63</v>
      </c>
      <c r="W280" s="11">
        <f>VLOOKUP($F$268:$F$288,WS!$C$3:$Q$327,15,0)</f>
        <v>17123</v>
      </c>
      <c r="X280" s="11"/>
    </row>
    <row r="281" spans="1:24" ht="15.75" x14ac:dyDescent="0.25">
      <c r="A281" s="11">
        <v>11</v>
      </c>
      <c r="B281" s="29" t="s">
        <v>39</v>
      </c>
      <c r="C281" s="29" t="s">
        <v>40</v>
      </c>
      <c r="D281" s="29">
        <v>45</v>
      </c>
      <c r="E281" s="29" t="s">
        <v>207</v>
      </c>
      <c r="F281" s="11" t="s">
        <v>213</v>
      </c>
      <c r="G281" s="11" t="str">
        <f>VLOOKUP($F$268:$F$288,WS!$C$3:$Q$327,2,0)</f>
        <v>IDLE/VACANT</v>
      </c>
      <c r="H281" s="11">
        <f>VLOOKUP($F$268:$F$288,WS!$C$3:$Q$327,3,0)</f>
        <v>0</v>
      </c>
      <c r="I281" s="11">
        <f>VLOOKUP($F$268:$F$288,WS!$C$3:$Q$327,4,0)</f>
        <v>5131.96</v>
      </c>
      <c r="J281" s="11">
        <f>VLOOKUP($F$268:$F$288,WS!$C$3:$Q$327,5,0)</f>
        <v>100.04</v>
      </c>
      <c r="K281" s="11">
        <f>VLOOKUP($F$268:$F$288,WS!$C$3:$Q$327,6,0)</f>
        <v>5232</v>
      </c>
      <c r="L281" s="11">
        <f>VLOOKUP($F$268:$F$288,WS!$C$3:$Q$327,7,0)</f>
        <v>1166.56</v>
      </c>
      <c r="M281" s="11">
        <f>VLOOKUP($F$268:$F$288,WS!$C$3:$Q$327,8,0)</f>
        <v>62.44</v>
      </c>
      <c r="N281" s="11">
        <f>VLOOKUP($F$268:$F$288,WS!$C$3:$Q$327,9,0)</f>
        <v>1229</v>
      </c>
      <c r="O281" s="11">
        <f t="shared" si="45"/>
        <v>6298.52</v>
      </c>
      <c r="P281" s="11">
        <f t="shared" si="46"/>
        <v>162.48000000000002</v>
      </c>
      <c r="Q281" s="11">
        <f t="shared" si="47"/>
        <v>6461</v>
      </c>
      <c r="R281" s="11">
        <f>VLOOKUP($F$268:$F$288,WS!$C$3:$Q$327,10,0)</f>
        <v>0</v>
      </c>
      <c r="S281" s="11">
        <f>VLOOKUP($F$268:$F$288,WS!$C$3:$Q$327,11,0)</f>
        <v>0</v>
      </c>
      <c r="T281" s="11">
        <f>VLOOKUP($F$268:$F$288,WS!$C$3:$Q$327,12,0)</f>
        <v>0</v>
      </c>
      <c r="U281" s="11">
        <f>VLOOKUP($F$268:$F$288,WS!$C$3:$Q$327,13,0)</f>
        <v>6298.52</v>
      </c>
      <c r="V281" s="11">
        <f>VLOOKUP($F$268:$F$288,WS!$C$3:$Q$327,14,0)</f>
        <v>162.47999999999999</v>
      </c>
      <c r="W281" s="11">
        <f>VLOOKUP($F$268:$F$288,WS!$C$3:$Q$327,15,0)</f>
        <v>6461</v>
      </c>
      <c r="X281" s="11"/>
    </row>
    <row r="282" spans="1:24" ht="15.75" x14ac:dyDescent="0.25">
      <c r="A282" s="11">
        <v>12</v>
      </c>
      <c r="B282" s="29" t="s">
        <v>39</v>
      </c>
      <c r="C282" s="29" t="s">
        <v>40</v>
      </c>
      <c r="D282" s="29">
        <v>45</v>
      </c>
      <c r="E282" s="29" t="s">
        <v>207</v>
      </c>
      <c r="F282" s="11" t="s">
        <v>214</v>
      </c>
      <c r="G282" s="11" t="str">
        <f>VLOOKUP($F$268:$F$288,WS!$C$3:$Q$327,2,0)</f>
        <v>IDLE/VACANT</v>
      </c>
      <c r="H282" s="11">
        <f>VLOOKUP($F$268:$F$288,WS!$C$3:$Q$327,3,0)</f>
        <v>0</v>
      </c>
      <c r="I282" s="11">
        <f>VLOOKUP($F$268:$F$288,WS!$C$3:$Q$327,4,0)</f>
        <v>4942.67</v>
      </c>
      <c r="J282" s="11">
        <f>VLOOKUP($F$268:$F$288,WS!$C$3:$Q$327,5,0)</f>
        <v>140.33000000000001</v>
      </c>
      <c r="K282" s="11">
        <f>VLOOKUP($F$268:$F$288,WS!$C$3:$Q$327,6,0)</f>
        <v>5083</v>
      </c>
      <c r="L282" s="11">
        <f>VLOOKUP($F$268:$F$288,WS!$C$3:$Q$327,7,0)</f>
        <v>813.3</v>
      </c>
      <c r="M282" s="11">
        <f>VLOOKUP($F$268:$F$288,WS!$C$3:$Q$327,8,0)</f>
        <v>43.7</v>
      </c>
      <c r="N282" s="11">
        <f>VLOOKUP($F$268:$F$288,WS!$C$3:$Q$327,9,0)</f>
        <v>857</v>
      </c>
      <c r="O282" s="11">
        <f t="shared" si="45"/>
        <v>5755.97</v>
      </c>
      <c r="P282" s="11">
        <f t="shared" si="46"/>
        <v>184.03000000000003</v>
      </c>
      <c r="Q282" s="11">
        <f t="shared" si="47"/>
        <v>5940</v>
      </c>
      <c r="R282" s="11">
        <f>VLOOKUP($F$268:$F$288,WS!$C$3:$Q$327,10,0)</f>
        <v>0</v>
      </c>
      <c r="S282" s="11">
        <f>VLOOKUP($F$268:$F$288,WS!$C$3:$Q$327,11,0)</f>
        <v>0</v>
      </c>
      <c r="T282" s="11">
        <f>VLOOKUP($F$268:$F$288,WS!$C$3:$Q$327,12,0)</f>
        <v>0</v>
      </c>
      <c r="U282" s="11">
        <f>VLOOKUP($F$268:$F$288,WS!$C$3:$Q$327,13,0)</f>
        <v>5755.97</v>
      </c>
      <c r="V282" s="11">
        <f>VLOOKUP($F$268:$F$288,WS!$C$3:$Q$327,14,0)</f>
        <v>184.03</v>
      </c>
      <c r="W282" s="11">
        <f>VLOOKUP($F$268:$F$288,WS!$C$3:$Q$327,15,0)</f>
        <v>5940</v>
      </c>
      <c r="X282" s="11"/>
    </row>
    <row r="283" spans="1:24" ht="15.75" x14ac:dyDescent="0.25">
      <c r="A283" s="11">
        <v>13</v>
      </c>
      <c r="B283" s="29" t="s">
        <v>39</v>
      </c>
      <c r="C283" s="29" t="s">
        <v>40</v>
      </c>
      <c r="D283" s="29">
        <v>45</v>
      </c>
      <c r="E283" s="29" t="s">
        <v>207</v>
      </c>
      <c r="F283" s="11" t="s">
        <v>210</v>
      </c>
      <c r="G283" s="11" t="str">
        <f>VLOOKUP($F$268:$F$288,WS!$C$3:$Q$327,2,0)</f>
        <v>NORMAL</v>
      </c>
      <c r="H283" s="11">
        <f>VLOOKUP($F$268:$F$288,WS!$C$3:$Q$327,3,0)</f>
        <v>1034</v>
      </c>
      <c r="I283" s="11">
        <f>VLOOKUP($F$268:$F$288,WS!$C$3:$Q$327,4,0)</f>
        <v>117766.04</v>
      </c>
      <c r="J283" s="11">
        <f>VLOOKUP($F$268:$F$288,WS!$C$3:$Q$327,5,0)</f>
        <v>7258.9599999999991</v>
      </c>
      <c r="K283" s="11">
        <f>VLOOKUP($F$268:$F$288,WS!$C$3:$Q$327,6,0)</f>
        <v>125025</v>
      </c>
      <c r="L283" s="11">
        <f>VLOOKUP($F$268:$F$288,WS!$C$3:$Q$327,7,0)</f>
        <v>9231.68</v>
      </c>
      <c r="M283" s="11">
        <f>VLOOKUP($F$268:$F$288,WS!$C$3:$Q$327,8,0)</f>
        <v>2002.32</v>
      </c>
      <c r="N283" s="11">
        <f>VLOOKUP($F$268:$F$288,WS!$C$3:$Q$327,9,0)</f>
        <v>11234</v>
      </c>
      <c r="O283" s="11">
        <f t="shared" si="45"/>
        <v>126997.72</v>
      </c>
      <c r="P283" s="11">
        <f t="shared" si="46"/>
        <v>9261.2799999999988</v>
      </c>
      <c r="Q283" s="11">
        <f t="shared" si="47"/>
        <v>136259</v>
      </c>
      <c r="R283" s="11">
        <f>VLOOKUP($F$268:$F$288,WS!$C$3:$Q$327,10,0)</f>
        <v>0</v>
      </c>
      <c r="S283" s="11">
        <f>VLOOKUP($F$268:$F$288,WS!$C$3:$Q$327,11,0)</f>
        <v>0</v>
      </c>
      <c r="T283" s="11">
        <f>VLOOKUP($F$268:$F$288,WS!$C$3:$Q$327,12,0)</f>
        <v>0</v>
      </c>
      <c r="U283" s="11">
        <f>VLOOKUP($F$268:$F$288,WS!$C$3:$Q$327,13,0)</f>
        <v>126997.72</v>
      </c>
      <c r="V283" s="11">
        <f>VLOOKUP($F$268:$F$288,WS!$C$3:$Q$327,14,0)</f>
        <v>9261.2800000000007</v>
      </c>
      <c r="W283" s="11">
        <f>VLOOKUP($F$268:$F$288,WS!$C$3:$Q$327,15,0)</f>
        <v>136259</v>
      </c>
      <c r="X283" s="11"/>
    </row>
    <row r="284" spans="1:24" ht="15.75" x14ac:dyDescent="0.25">
      <c r="A284" s="11">
        <v>14</v>
      </c>
      <c r="B284" s="29" t="s">
        <v>39</v>
      </c>
      <c r="C284" s="29" t="s">
        <v>40</v>
      </c>
      <c r="D284" s="29">
        <v>45</v>
      </c>
      <c r="E284" s="29" t="s">
        <v>207</v>
      </c>
      <c r="F284" s="11" t="s">
        <v>216</v>
      </c>
      <c r="G284" s="11" t="str">
        <f>VLOOKUP($F$268:$F$288,WS!$C$3:$Q$327,2,0)</f>
        <v>NORMAL</v>
      </c>
      <c r="H284" s="11">
        <f>VLOOKUP($F$268:$F$288,WS!$C$3:$Q$327,3,0)</f>
        <v>325</v>
      </c>
      <c r="I284" s="11">
        <f>VLOOKUP($F$268:$F$288,WS!$C$3:$Q$327,4,0)</f>
        <v>15646.98</v>
      </c>
      <c r="J284" s="11">
        <f>VLOOKUP($F$268:$F$288,WS!$C$3:$Q$327,5,0)</f>
        <v>710.02</v>
      </c>
      <c r="K284" s="11">
        <f>VLOOKUP($F$268:$F$288,WS!$C$3:$Q$327,6,0)</f>
        <v>16357</v>
      </c>
      <c r="L284" s="11">
        <f>VLOOKUP($F$268:$F$288,WS!$C$3:$Q$327,7,0)</f>
        <v>4844.42</v>
      </c>
      <c r="M284" s="11">
        <f>VLOOKUP($F$268:$F$288,WS!$C$3:$Q$327,8,0)</f>
        <v>347.58</v>
      </c>
      <c r="N284" s="11">
        <f>VLOOKUP($F$268:$F$288,WS!$C$3:$Q$327,9,0)</f>
        <v>5192</v>
      </c>
      <c r="O284" s="11">
        <f t="shared" si="45"/>
        <v>20491.400000000001</v>
      </c>
      <c r="P284" s="11">
        <f t="shared" si="46"/>
        <v>1057.5999999999999</v>
      </c>
      <c r="Q284" s="11">
        <f t="shared" si="47"/>
        <v>21549</v>
      </c>
      <c r="R284" s="11">
        <f>VLOOKUP($F$268:$F$288,WS!$C$3:$Q$327,10,0)</f>
        <v>15589.98</v>
      </c>
      <c r="S284" s="11">
        <f>VLOOKUP($F$268:$F$288,WS!$C$3:$Q$327,11,0)</f>
        <v>710.02</v>
      </c>
      <c r="T284" s="11">
        <f>VLOOKUP($F$268:$F$288,WS!$C$3:$Q$327,12,0)</f>
        <v>16300</v>
      </c>
      <c r="U284" s="11">
        <f>VLOOKUP($F$268:$F$288,WS!$C$3:$Q$327,13,0)</f>
        <v>4901.42</v>
      </c>
      <c r="V284" s="11">
        <f>VLOOKUP($F$268:$F$288,WS!$C$3:$Q$327,14,0)</f>
        <v>347.58</v>
      </c>
      <c r="W284" s="11">
        <f>VLOOKUP($F$268:$F$288,WS!$C$3:$Q$327,15,0)</f>
        <v>5249</v>
      </c>
      <c r="X284" s="11"/>
    </row>
    <row r="285" spans="1:24" ht="15.75" x14ac:dyDescent="0.25">
      <c r="A285" s="11">
        <v>15</v>
      </c>
      <c r="B285" s="29" t="s">
        <v>39</v>
      </c>
      <c r="C285" s="29" t="s">
        <v>40</v>
      </c>
      <c r="D285" s="29">
        <v>45</v>
      </c>
      <c r="E285" s="29" t="s">
        <v>207</v>
      </c>
      <c r="F285" s="11" t="s">
        <v>211</v>
      </c>
      <c r="G285" s="11" t="str">
        <f>VLOOKUP($F$268:$F$288,WS!$C$3:$Q$327,2,0)</f>
        <v>NORMAL</v>
      </c>
      <c r="H285" s="11">
        <f>VLOOKUP($F$268:$F$288,WS!$C$3:$Q$327,3,0)</f>
        <v>3681</v>
      </c>
      <c r="I285" s="11">
        <f>VLOOKUP($F$268:$F$288,WS!$C$3:$Q$327,4,0)</f>
        <v>354094.04</v>
      </c>
      <c r="J285" s="11">
        <f>VLOOKUP($F$268:$F$288,WS!$C$3:$Q$327,5,0)</f>
        <v>36152.959999999999</v>
      </c>
      <c r="K285" s="11">
        <f>VLOOKUP($F$268:$F$288,WS!$C$3:$Q$327,6,0)</f>
        <v>390247</v>
      </c>
      <c r="L285" s="11">
        <f>VLOOKUP($F$268:$F$288,WS!$C$3:$Q$327,7,0)</f>
        <v>27484.05</v>
      </c>
      <c r="M285" s="11">
        <f>VLOOKUP($F$268:$F$288,WS!$C$3:$Q$327,8,0)</f>
        <v>6335.9500000000007</v>
      </c>
      <c r="N285" s="11">
        <f>VLOOKUP($F$268:$F$288,WS!$C$3:$Q$327,9,0)</f>
        <v>33820</v>
      </c>
      <c r="O285" s="11">
        <f t="shared" si="45"/>
        <v>381578.08999999997</v>
      </c>
      <c r="P285" s="11">
        <f t="shared" si="46"/>
        <v>42488.91</v>
      </c>
      <c r="Q285" s="11">
        <f t="shared" si="47"/>
        <v>424067</v>
      </c>
      <c r="R285" s="11">
        <f>VLOOKUP($F$268:$F$288,WS!$C$3:$Q$327,10,0)</f>
        <v>0</v>
      </c>
      <c r="S285" s="11">
        <f>VLOOKUP($F$268:$F$288,WS!$C$3:$Q$327,11,0)</f>
        <v>0</v>
      </c>
      <c r="T285" s="11">
        <f>VLOOKUP($F$268:$F$288,WS!$C$3:$Q$327,12,0)</f>
        <v>0</v>
      </c>
      <c r="U285" s="11">
        <f>VLOOKUP($F$268:$F$288,WS!$C$3:$Q$327,13,0)</f>
        <v>381578.09</v>
      </c>
      <c r="V285" s="11">
        <f>VLOOKUP($F$268:$F$288,WS!$C$3:$Q$327,14,0)</f>
        <v>42488.91</v>
      </c>
      <c r="W285" s="11">
        <f>VLOOKUP($F$268:$F$288,WS!$C$3:$Q$327,15,0)</f>
        <v>424067</v>
      </c>
      <c r="X285" s="11"/>
    </row>
    <row r="286" spans="1:24" ht="15.75" x14ac:dyDescent="0.25">
      <c r="A286" s="11">
        <v>16</v>
      </c>
      <c r="B286" s="29" t="s">
        <v>39</v>
      </c>
      <c r="C286" s="29" t="s">
        <v>40</v>
      </c>
      <c r="D286" s="29">
        <v>45</v>
      </c>
      <c r="E286" s="29" t="s">
        <v>207</v>
      </c>
      <c r="F286" s="11" t="s">
        <v>217</v>
      </c>
      <c r="G286" s="11" t="str">
        <f>VLOOKUP($F$268:$F$288,WS!$C$3:$Q$327,2,0)</f>
        <v>NORMAL</v>
      </c>
      <c r="H286" s="11">
        <f>VLOOKUP($F$268:$F$288,WS!$C$3:$Q$327,3,0)</f>
        <v>4932</v>
      </c>
      <c r="I286" s="11">
        <f>VLOOKUP($F$268:$F$288,WS!$C$3:$Q$327,4,0)</f>
        <v>823365.34</v>
      </c>
      <c r="J286" s="11">
        <f>VLOOKUP($F$268:$F$288,WS!$C$3:$Q$327,5,0)</f>
        <v>22934.66</v>
      </c>
      <c r="K286" s="11">
        <f>VLOOKUP($F$268:$F$288,WS!$C$3:$Q$327,6,0)</f>
        <v>846300</v>
      </c>
      <c r="L286" s="11">
        <f>VLOOKUP($F$268:$F$288,WS!$C$3:$Q$327,7,0)</f>
        <v>36090.370000000003</v>
      </c>
      <c r="M286" s="11">
        <f>VLOOKUP($F$268:$F$288,WS!$C$3:$Q$327,8,0)</f>
        <v>12421.630000000001</v>
      </c>
      <c r="N286" s="11">
        <f>VLOOKUP($F$268:$F$288,WS!$C$3:$Q$327,9,0)</f>
        <v>48512</v>
      </c>
      <c r="O286" s="11">
        <f t="shared" si="45"/>
        <v>859455.71</v>
      </c>
      <c r="P286" s="11">
        <f t="shared" si="46"/>
        <v>35356.29</v>
      </c>
      <c r="Q286" s="11">
        <f t="shared" si="47"/>
        <v>894812</v>
      </c>
      <c r="R286" s="11">
        <f>VLOOKUP($F$268:$F$288,WS!$C$3:$Q$327,10,0)</f>
        <v>54702.34</v>
      </c>
      <c r="S286" s="11">
        <f>VLOOKUP($F$268:$F$288,WS!$C$3:$Q$327,11,0)</f>
        <v>22934.66</v>
      </c>
      <c r="T286" s="11">
        <f>VLOOKUP($F$268:$F$288,WS!$C$3:$Q$327,12,0)</f>
        <v>77637</v>
      </c>
      <c r="U286" s="11">
        <f>VLOOKUP($F$268:$F$288,WS!$C$3:$Q$327,13,0)</f>
        <v>804753.37</v>
      </c>
      <c r="V286" s="11">
        <f>VLOOKUP($F$268:$F$288,WS!$C$3:$Q$327,14,0)</f>
        <v>12421.630000000001</v>
      </c>
      <c r="W286" s="11">
        <f>VLOOKUP($F$268:$F$288,WS!$C$3:$Q$327,15,0)</f>
        <v>817175</v>
      </c>
      <c r="X286" s="11"/>
    </row>
    <row r="287" spans="1:24" ht="15.75" x14ac:dyDescent="0.25">
      <c r="A287" s="11">
        <v>17</v>
      </c>
      <c r="B287" s="29" t="s">
        <v>39</v>
      </c>
      <c r="C287" s="29" t="s">
        <v>40</v>
      </c>
      <c r="D287" s="29">
        <v>45</v>
      </c>
      <c r="E287" s="29" t="s">
        <v>207</v>
      </c>
      <c r="F287" s="11" t="s">
        <v>215</v>
      </c>
      <c r="G287" s="11" t="str">
        <f>VLOOKUP($F$268:$F$288,WS!$C$3:$Q$327,2,0)</f>
        <v>IDLE/VACANT</v>
      </c>
      <c r="H287" s="11">
        <f>VLOOKUP($F$268:$F$288,WS!$C$3:$Q$327,3,0)</f>
        <v>0</v>
      </c>
      <c r="I287" s="11">
        <f>VLOOKUP($F$268:$F$288,WS!$C$3:$Q$327,4,0)</f>
        <v>7174.34</v>
      </c>
      <c r="J287" s="11">
        <f>VLOOKUP($F$268:$F$288,WS!$C$3:$Q$327,5,0)</f>
        <v>166.66</v>
      </c>
      <c r="K287" s="11">
        <f>VLOOKUP($F$268:$F$288,WS!$C$3:$Q$327,6,0)</f>
        <v>7341</v>
      </c>
      <c r="L287" s="11">
        <f>VLOOKUP($F$268:$F$288,WS!$C$3:$Q$327,7,0)</f>
        <v>1139.3699999999999</v>
      </c>
      <c r="M287" s="11">
        <f>VLOOKUP($F$268:$F$288,WS!$C$3:$Q$327,8,0)</f>
        <v>63.63</v>
      </c>
      <c r="N287" s="11">
        <f>VLOOKUP($F$268:$F$288,WS!$C$3:$Q$327,9,0)</f>
        <v>1203</v>
      </c>
      <c r="O287" s="11">
        <f t="shared" si="45"/>
        <v>8313.7099999999991</v>
      </c>
      <c r="P287" s="11">
        <f t="shared" si="46"/>
        <v>230.29</v>
      </c>
      <c r="Q287" s="11">
        <f t="shared" si="47"/>
        <v>8544</v>
      </c>
      <c r="R287" s="11">
        <f>VLOOKUP($F$268:$F$288,WS!$C$3:$Q$327,10,0)</f>
        <v>8313.7099999999991</v>
      </c>
      <c r="S287" s="11">
        <f>VLOOKUP($F$268:$F$288,WS!$C$3:$Q$327,11,0)</f>
        <v>230.29</v>
      </c>
      <c r="T287" s="11">
        <f>VLOOKUP($F$268:$F$288,WS!$C$3:$Q$327,12,0)</f>
        <v>8544</v>
      </c>
      <c r="U287" s="11">
        <f>VLOOKUP($F$268:$F$288,WS!$C$3:$Q$327,13,0)</f>
        <v>0</v>
      </c>
      <c r="V287" s="11">
        <f>VLOOKUP($F$268:$F$288,WS!$C$3:$Q$327,14,0)</f>
        <v>0</v>
      </c>
      <c r="W287" s="11">
        <f>VLOOKUP($F$268:$F$288,WS!$C$3:$Q$327,15,0)</f>
        <v>0</v>
      </c>
      <c r="X287" s="11"/>
    </row>
    <row r="288" spans="1:24" ht="15.75" x14ac:dyDescent="0.25">
      <c r="A288" s="11">
        <v>18</v>
      </c>
      <c r="B288" s="29" t="s">
        <v>39</v>
      </c>
      <c r="C288" s="29" t="s">
        <v>40</v>
      </c>
      <c r="D288" s="29">
        <v>45</v>
      </c>
      <c r="E288" s="29" t="s">
        <v>207</v>
      </c>
      <c r="F288" s="11" t="s">
        <v>212</v>
      </c>
      <c r="G288" s="11" t="str">
        <f>VLOOKUP($F$268:$F$288,WS!$C$3:$Q$327,2,0)</f>
        <v>NORMAL</v>
      </c>
      <c r="H288" s="11">
        <f>VLOOKUP($F$268:$F$288,WS!$C$3:$Q$327,3,0)</f>
        <v>3135</v>
      </c>
      <c r="I288" s="11">
        <f>VLOOKUP($F$268:$F$288,WS!$C$3:$Q$327,4,0)</f>
        <v>270061.34999999998</v>
      </c>
      <c r="J288" s="11">
        <f>VLOOKUP($F$268:$F$288,WS!$C$3:$Q$327,5,0)</f>
        <v>7820.65</v>
      </c>
      <c r="K288" s="11">
        <f>VLOOKUP($F$268:$F$288,WS!$C$3:$Q$327,6,0)</f>
        <v>277882</v>
      </c>
      <c r="L288" s="11">
        <f>VLOOKUP($F$268:$F$288,WS!$C$3:$Q$327,7,0)</f>
        <v>24150.75</v>
      </c>
      <c r="M288" s="11">
        <f>VLOOKUP($F$268:$F$288,WS!$C$3:$Q$327,8,0)</f>
        <v>4925.25</v>
      </c>
      <c r="N288" s="11">
        <f>VLOOKUP($F$268:$F$288,WS!$C$3:$Q$327,9,0)</f>
        <v>29076</v>
      </c>
      <c r="O288" s="11">
        <f t="shared" si="45"/>
        <v>294212.09999999998</v>
      </c>
      <c r="P288" s="11">
        <f t="shared" si="46"/>
        <v>12745.9</v>
      </c>
      <c r="Q288" s="11">
        <f t="shared" si="47"/>
        <v>306958</v>
      </c>
      <c r="R288" s="11">
        <f>VLOOKUP($F$268:$F$288,WS!$C$3:$Q$327,10,0)</f>
        <v>0</v>
      </c>
      <c r="S288" s="11">
        <f>VLOOKUP($F$268:$F$288,WS!$C$3:$Q$327,11,0)</f>
        <v>0</v>
      </c>
      <c r="T288" s="11">
        <f>VLOOKUP($F$268:$F$288,WS!$C$3:$Q$327,12,0)</f>
        <v>0</v>
      </c>
      <c r="U288" s="11">
        <f>VLOOKUP($F$268:$F$288,WS!$C$3:$Q$327,13,0)</f>
        <v>294212.09999999998</v>
      </c>
      <c r="V288" s="11">
        <f>VLOOKUP($F$268:$F$288,WS!$C$3:$Q$327,14,0)</f>
        <v>12745.9</v>
      </c>
      <c r="W288" s="11">
        <f>VLOOKUP($F$268:$F$288,WS!$C$3:$Q$327,15,0)</f>
        <v>306958</v>
      </c>
      <c r="X288" s="11"/>
    </row>
    <row r="289" spans="1:24" ht="15.75" x14ac:dyDescent="0.25">
      <c r="A289" s="147" t="s">
        <v>78</v>
      </c>
      <c r="B289" s="147"/>
      <c r="C289" s="147"/>
      <c r="D289" s="147"/>
      <c r="E289" s="147"/>
      <c r="F289" s="147"/>
      <c r="G289" s="11"/>
      <c r="H289" s="13">
        <f>SUM(H271:H288)</f>
        <v>18761</v>
      </c>
      <c r="I289" s="13">
        <f t="shared" ref="I289:W289" si="48">SUM(I271:I288)</f>
        <v>2415665.73</v>
      </c>
      <c r="J289" s="13">
        <f t="shared" si="48"/>
        <v>185646.27000000002</v>
      </c>
      <c r="K289" s="13">
        <f t="shared" si="48"/>
        <v>2601312</v>
      </c>
      <c r="L289" s="13">
        <f t="shared" si="48"/>
        <v>161068.85</v>
      </c>
      <c r="M289" s="13">
        <f t="shared" si="48"/>
        <v>39400.15</v>
      </c>
      <c r="N289" s="13">
        <f t="shared" si="48"/>
        <v>200469</v>
      </c>
      <c r="O289" s="13">
        <f t="shared" si="48"/>
        <v>2576734.58</v>
      </c>
      <c r="P289" s="13">
        <f t="shared" si="48"/>
        <v>225046.42</v>
      </c>
      <c r="Q289" s="13">
        <f t="shared" si="48"/>
        <v>2801781</v>
      </c>
      <c r="R289" s="13">
        <f t="shared" si="48"/>
        <v>95949.97</v>
      </c>
      <c r="S289" s="13">
        <f t="shared" si="48"/>
        <v>24670.03</v>
      </c>
      <c r="T289" s="13">
        <f t="shared" si="48"/>
        <v>120620</v>
      </c>
      <c r="U289" s="13">
        <f t="shared" si="48"/>
        <v>2480784.6100000003</v>
      </c>
      <c r="V289" s="13">
        <f t="shared" si="48"/>
        <v>200376.38999999998</v>
      </c>
      <c r="W289" s="13">
        <f t="shared" si="48"/>
        <v>2681161</v>
      </c>
      <c r="X289" s="11"/>
    </row>
    <row r="290" spans="1:24" ht="15.75" x14ac:dyDescent="0.25">
      <c r="A290" s="26"/>
      <c r="B290" s="26"/>
      <c r="C290" s="26"/>
      <c r="D290" s="26"/>
      <c r="E290" s="26"/>
      <c r="F290" s="26"/>
      <c r="G290" s="26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</row>
    <row r="291" spans="1:24" ht="15.75" x14ac:dyDescent="0.25">
      <c r="A291" s="26"/>
      <c r="B291" s="26"/>
      <c r="C291" s="26"/>
      <c r="D291" s="26"/>
      <c r="E291" s="26"/>
      <c r="F291" s="26"/>
      <c r="G291" s="26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</row>
    <row r="292" spans="1:24" ht="15.75" x14ac:dyDescent="0.25">
      <c r="A292" s="26"/>
      <c r="B292" s="26"/>
      <c r="C292" s="26"/>
      <c r="D292" s="26"/>
      <c r="E292" s="26"/>
      <c r="F292" s="26"/>
      <c r="G292" s="26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</row>
    <row r="293" spans="1:24" ht="15.75" x14ac:dyDescent="0.25">
      <c r="A293" s="26"/>
      <c r="B293" s="26"/>
      <c r="C293" s="26"/>
      <c r="D293" s="26"/>
      <c r="E293" s="26"/>
      <c r="F293" s="26"/>
      <c r="G293" s="26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</row>
    <row r="294" spans="1:24" ht="15.75" x14ac:dyDescent="0.25">
      <c r="A294" s="30"/>
      <c r="B294" s="30"/>
      <c r="C294" s="30"/>
      <c r="D294" s="142" t="s">
        <v>79</v>
      </c>
      <c r="E294" s="142"/>
      <c r="F294" s="142"/>
      <c r="G294" s="142"/>
      <c r="H294" s="142"/>
      <c r="I294" s="7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143" t="s">
        <v>80</v>
      </c>
      <c r="U294" s="143"/>
      <c r="V294" s="143"/>
      <c r="W294" s="143"/>
      <c r="X294" s="143"/>
    </row>
    <row r="295" spans="1:24" ht="15.75" x14ac:dyDescent="0.25">
      <c r="A295" s="30"/>
      <c r="B295" s="30"/>
      <c r="C295" s="30"/>
      <c r="D295" s="142" t="s">
        <v>81</v>
      </c>
      <c r="E295" s="142"/>
      <c r="F295" s="142"/>
      <c r="G295" s="142"/>
      <c r="H295" s="142"/>
      <c r="I295" s="7"/>
      <c r="J295" s="14"/>
      <c r="K295" s="7"/>
      <c r="L295" s="7"/>
      <c r="M295" s="7"/>
      <c r="N295" s="7"/>
      <c r="O295" s="7"/>
      <c r="P295" s="7"/>
      <c r="Q295" s="7"/>
      <c r="R295" s="7"/>
      <c r="S295" s="7"/>
      <c r="T295" s="143" t="s">
        <v>81</v>
      </c>
      <c r="U295" s="143"/>
      <c r="V295" s="143"/>
      <c r="W295" s="143"/>
      <c r="X295" s="143"/>
    </row>
    <row r="296" spans="1:24" ht="15.75" x14ac:dyDescent="0.25">
      <c r="A296" s="30"/>
      <c r="B296" s="30"/>
      <c r="C296" s="30"/>
      <c r="D296" s="25"/>
      <c r="E296" s="25"/>
      <c r="F296" s="25"/>
      <c r="G296" s="25"/>
      <c r="H296" s="25"/>
      <c r="I296" s="7"/>
      <c r="J296" s="14"/>
      <c r="K296" s="7"/>
      <c r="L296" s="7"/>
      <c r="M296" s="7"/>
      <c r="N296" s="7"/>
      <c r="O296" s="7"/>
      <c r="P296" s="7"/>
      <c r="Q296" s="7"/>
      <c r="R296" s="7"/>
      <c r="S296" s="7"/>
      <c r="T296" s="26"/>
      <c r="U296" s="26"/>
      <c r="V296" s="26"/>
      <c r="W296" s="26"/>
      <c r="X296" s="26"/>
    </row>
    <row r="297" spans="1:24" ht="16.5" thickBot="1" x14ac:dyDescent="0.3">
      <c r="A297" s="30"/>
      <c r="B297" s="30"/>
      <c r="C297" s="30"/>
      <c r="D297" s="25"/>
      <c r="E297" s="25"/>
      <c r="F297" s="25"/>
      <c r="G297" s="25"/>
      <c r="H297" s="25"/>
      <c r="I297" s="7"/>
      <c r="J297" s="14"/>
      <c r="K297" s="7"/>
      <c r="L297" s="7"/>
      <c r="M297" s="7"/>
      <c r="N297" s="7"/>
      <c r="O297" s="7"/>
      <c r="P297" s="7"/>
      <c r="Q297" s="7"/>
      <c r="R297" s="7"/>
      <c r="S297" s="7"/>
      <c r="T297" s="26"/>
      <c r="U297" s="26"/>
      <c r="V297" s="26"/>
      <c r="W297" s="26"/>
      <c r="X297" s="26"/>
    </row>
    <row r="298" spans="1:24" ht="24" thickBot="1" x14ac:dyDescent="0.4">
      <c r="A298" s="148" t="s">
        <v>1</v>
      </c>
      <c r="B298" s="149"/>
      <c r="C298" s="149"/>
      <c r="D298" s="149"/>
      <c r="E298" s="149"/>
      <c r="F298" s="149"/>
      <c r="G298" s="149"/>
      <c r="H298" s="149"/>
      <c r="I298" s="149"/>
      <c r="J298" s="149"/>
      <c r="K298" s="149"/>
      <c r="L298" s="149"/>
      <c r="M298" s="149"/>
      <c r="N298" s="149"/>
      <c r="O298" s="149"/>
      <c r="P298" s="149"/>
      <c r="Q298" s="149"/>
      <c r="R298" s="149"/>
      <c r="S298" s="149"/>
      <c r="T298" s="149"/>
      <c r="U298" s="149"/>
      <c r="V298" s="149"/>
      <c r="W298" s="149"/>
      <c r="X298" s="150"/>
    </row>
    <row r="299" spans="1:24" ht="18" x14ac:dyDescent="0.25">
      <c r="A299" s="151" t="s">
        <v>814</v>
      </c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</row>
    <row r="300" spans="1:24" ht="33.75" customHeight="1" x14ac:dyDescent="0.25">
      <c r="A300" s="152" t="s">
        <v>5</v>
      </c>
      <c r="B300" s="152" t="s">
        <v>6</v>
      </c>
      <c r="C300" s="152" t="s">
        <v>7</v>
      </c>
      <c r="D300" s="152" t="s">
        <v>8</v>
      </c>
      <c r="E300" s="152" t="s">
        <v>9</v>
      </c>
      <c r="F300" s="152" t="s">
        <v>10</v>
      </c>
      <c r="G300" s="152" t="s">
        <v>11</v>
      </c>
      <c r="H300" s="152" t="s">
        <v>12</v>
      </c>
      <c r="I300" s="144" t="s">
        <v>815</v>
      </c>
      <c r="J300" s="145"/>
      <c r="K300" s="146"/>
      <c r="L300" s="144" t="s">
        <v>816</v>
      </c>
      <c r="M300" s="145"/>
      <c r="N300" s="146"/>
      <c r="O300" s="144" t="s">
        <v>13</v>
      </c>
      <c r="P300" s="145"/>
      <c r="Q300" s="146"/>
      <c r="R300" s="144" t="s">
        <v>817</v>
      </c>
      <c r="S300" s="145"/>
      <c r="T300" s="146"/>
      <c r="U300" s="144" t="s">
        <v>818</v>
      </c>
      <c r="V300" s="145"/>
      <c r="W300" s="146"/>
      <c r="X300" s="9" t="s">
        <v>14</v>
      </c>
    </row>
    <row r="301" spans="1:24" ht="15.75" x14ac:dyDescent="0.25">
      <c r="A301" s="153"/>
      <c r="B301" s="153"/>
      <c r="C301" s="153"/>
      <c r="D301" s="153"/>
      <c r="E301" s="153"/>
      <c r="F301" s="153"/>
      <c r="G301" s="153"/>
      <c r="H301" s="153"/>
      <c r="I301" s="9" t="s">
        <v>15</v>
      </c>
      <c r="J301" s="9" t="s">
        <v>16</v>
      </c>
      <c r="K301" s="10" t="s">
        <v>17</v>
      </c>
      <c r="L301" s="9" t="s">
        <v>15</v>
      </c>
      <c r="M301" s="9" t="s">
        <v>16</v>
      </c>
      <c r="N301" s="10" t="s">
        <v>17</v>
      </c>
      <c r="O301" s="9" t="s">
        <v>15</v>
      </c>
      <c r="P301" s="9" t="s">
        <v>16</v>
      </c>
      <c r="Q301" s="9" t="s">
        <v>17</v>
      </c>
      <c r="R301" s="9" t="s">
        <v>15</v>
      </c>
      <c r="S301" s="9" t="s">
        <v>16</v>
      </c>
      <c r="T301" s="9" t="s">
        <v>17</v>
      </c>
      <c r="U301" s="9" t="s">
        <v>15</v>
      </c>
      <c r="V301" s="9" t="s">
        <v>16</v>
      </c>
      <c r="W301" s="10" t="s">
        <v>17</v>
      </c>
      <c r="X301" s="9"/>
    </row>
    <row r="302" spans="1:24" ht="15.75" x14ac:dyDescent="0.25">
      <c r="A302" s="9" t="s">
        <v>18</v>
      </c>
      <c r="B302" s="9" t="s">
        <v>19</v>
      </c>
      <c r="C302" s="9" t="s">
        <v>20</v>
      </c>
      <c r="D302" s="9" t="s">
        <v>21</v>
      </c>
      <c r="E302" s="9" t="s">
        <v>22</v>
      </c>
      <c r="F302" s="9" t="s">
        <v>23</v>
      </c>
      <c r="G302" s="9"/>
      <c r="H302" s="9"/>
      <c r="I302" s="9" t="s">
        <v>24</v>
      </c>
      <c r="J302" s="9" t="s">
        <v>25</v>
      </c>
      <c r="K302" s="10" t="s">
        <v>26</v>
      </c>
      <c r="L302" s="9" t="s">
        <v>27</v>
      </c>
      <c r="M302" s="9" t="s">
        <v>28</v>
      </c>
      <c r="N302" s="10" t="s">
        <v>29</v>
      </c>
      <c r="O302" s="9" t="s">
        <v>30</v>
      </c>
      <c r="P302" s="9" t="s">
        <v>31</v>
      </c>
      <c r="Q302" s="9" t="s">
        <v>32</v>
      </c>
      <c r="R302" s="9" t="s">
        <v>33</v>
      </c>
      <c r="S302" s="9" t="s">
        <v>34</v>
      </c>
      <c r="T302" s="9" t="s">
        <v>35</v>
      </c>
      <c r="U302" s="9" t="s">
        <v>36</v>
      </c>
      <c r="V302" s="9" t="s">
        <v>37</v>
      </c>
      <c r="W302" s="10" t="s">
        <v>38</v>
      </c>
      <c r="X302" s="9"/>
    </row>
    <row r="303" spans="1:24" ht="15.75" x14ac:dyDescent="0.25">
      <c r="A303" s="11">
        <v>1</v>
      </c>
      <c r="B303" s="29" t="s">
        <v>39</v>
      </c>
      <c r="C303" s="29" t="s">
        <v>40</v>
      </c>
      <c r="D303" s="29"/>
      <c r="E303" s="29" t="s">
        <v>226</v>
      </c>
      <c r="F303" s="11" t="s">
        <v>227</v>
      </c>
      <c r="G303" s="11" t="str">
        <f>VLOOKUP($F$300:$F$327,WS!$C$3:$Q$327,2,0)</f>
        <v>NORMAL</v>
      </c>
      <c r="H303" s="11">
        <f>VLOOKUP($F$300:$F$327,WS!$C$3:$Q$327,3,0)</f>
        <v>713</v>
      </c>
      <c r="I303" s="11">
        <f>VLOOKUP($F$300:$F$327,WS!$C$3:$Q$327,4,0)</f>
        <v>141820.66</v>
      </c>
      <c r="J303" s="11">
        <f>VLOOKUP($F$300:$F$327,WS!$C$3:$Q$327,5,0)</f>
        <v>8196.34</v>
      </c>
      <c r="K303" s="11">
        <f>VLOOKUP($F$300:$F$327,WS!$C$3:$Q$327,6,0)</f>
        <v>150017</v>
      </c>
      <c r="L303" s="11">
        <f>VLOOKUP($F$300:$F$327,WS!$C$3:$Q$327,7,0)</f>
        <v>6021.57</v>
      </c>
      <c r="M303" s="11">
        <f>VLOOKUP($F$300:$F$327,WS!$C$3:$Q$327,8,0)</f>
        <v>1795.43</v>
      </c>
      <c r="N303" s="11">
        <f>VLOOKUP($F$300:$F$327,WS!$C$3:$Q$327,9,0)</f>
        <v>7817</v>
      </c>
      <c r="O303" s="11">
        <f>+I303+L303</f>
        <v>147842.23000000001</v>
      </c>
      <c r="P303" s="11">
        <f>+J303+M303</f>
        <v>9991.77</v>
      </c>
      <c r="Q303" s="11">
        <f>+K303+N303</f>
        <v>157834</v>
      </c>
      <c r="R303" s="11">
        <f>VLOOKUP($F$300:$F$327,WS!$C$3:$Q$327,10,0)</f>
        <v>11803.66</v>
      </c>
      <c r="S303" s="11">
        <f>VLOOKUP($F$300:$F$327,WS!$C$3:$Q$327,11,0)</f>
        <v>8196.34</v>
      </c>
      <c r="T303" s="11">
        <f>VLOOKUP($F$300:$F$327,WS!$C$3:$Q$327,12,0)</f>
        <v>20000</v>
      </c>
      <c r="U303" s="11">
        <f>VLOOKUP($F$300:$F$327,WS!$C$3:$Q$327,13,0)</f>
        <v>136038.57</v>
      </c>
      <c r="V303" s="11">
        <f>VLOOKUP($F$300:$F$327,WS!$C$3:$Q$327,14,0)</f>
        <v>1795.43</v>
      </c>
      <c r="W303" s="11">
        <f>VLOOKUP($F$300:$F$327,WS!$C$3:$Q$327,15,0)</f>
        <v>137834</v>
      </c>
      <c r="X303" s="11"/>
    </row>
    <row r="304" spans="1:24" ht="15.75" x14ac:dyDescent="0.25">
      <c r="A304" s="11">
        <v>2</v>
      </c>
      <c r="B304" s="29" t="s">
        <v>39</v>
      </c>
      <c r="C304" s="29" t="s">
        <v>40</v>
      </c>
      <c r="D304" s="29"/>
      <c r="E304" s="29" t="s">
        <v>226</v>
      </c>
      <c r="F304" s="11" t="s">
        <v>246</v>
      </c>
      <c r="G304" s="11" t="str">
        <f>VLOOKUP($F$300:$F$327,WS!$C$3:$Q$327,2,0)</f>
        <v>NORMAL</v>
      </c>
      <c r="H304" s="11">
        <f>VLOOKUP($F$300:$F$327,WS!$C$3:$Q$327,3,0)</f>
        <v>6109</v>
      </c>
      <c r="I304" s="11">
        <f>VLOOKUP($F$300:$F$327,WS!$C$3:$Q$327,4,0)</f>
        <v>956298.55</v>
      </c>
      <c r="J304" s="11">
        <f>VLOOKUP($F$300:$F$327,WS!$C$3:$Q$327,5,0)</f>
        <v>90836.45</v>
      </c>
      <c r="K304" s="11">
        <f>VLOOKUP($F$300:$F$327,WS!$C$3:$Q$327,6,0)</f>
        <v>1047135</v>
      </c>
      <c r="L304" s="11">
        <f>VLOOKUP($F$300:$F$327,WS!$C$3:$Q$327,7,0)</f>
        <v>44383.68</v>
      </c>
      <c r="M304" s="11">
        <f>VLOOKUP($F$300:$F$327,WS!$C$3:$Q$327,8,0)</f>
        <v>12907.32</v>
      </c>
      <c r="N304" s="11">
        <f>VLOOKUP($F$300:$F$327,WS!$C$3:$Q$327,9,0)</f>
        <v>57291</v>
      </c>
      <c r="O304" s="11">
        <f t="shared" ref="O304:O327" si="49">+I304+L304</f>
        <v>1000682.2300000001</v>
      </c>
      <c r="P304" s="11">
        <f t="shared" ref="P304:P327" si="50">+J304+M304</f>
        <v>103743.76999999999</v>
      </c>
      <c r="Q304" s="11">
        <f t="shared" ref="Q304:Q327" si="51">+K304+N304</f>
        <v>1104426</v>
      </c>
      <c r="R304" s="11">
        <f>VLOOKUP($F$300:$F$327,WS!$C$3:$Q$327,10,0)</f>
        <v>0</v>
      </c>
      <c r="S304" s="11">
        <f>VLOOKUP($F$300:$F$327,WS!$C$3:$Q$327,11,0)</f>
        <v>0</v>
      </c>
      <c r="T304" s="11">
        <f>VLOOKUP($F$300:$F$327,WS!$C$3:$Q$327,12,0)</f>
        <v>0</v>
      </c>
      <c r="U304" s="11">
        <f>VLOOKUP($F$300:$F$327,WS!$C$3:$Q$327,13,0)</f>
        <v>1000682.23</v>
      </c>
      <c r="V304" s="11">
        <f>VLOOKUP($F$300:$F$327,WS!$C$3:$Q$327,14,0)</f>
        <v>103743.77</v>
      </c>
      <c r="W304" s="11">
        <f>VLOOKUP($F$300:$F$327,WS!$C$3:$Q$327,15,0)</f>
        <v>1104426</v>
      </c>
      <c r="X304" s="11"/>
    </row>
    <row r="305" spans="1:24" ht="15.75" x14ac:dyDescent="0.25">
      <c r="A305" s="11">
        <v>3</v>
      </c>
      <c r="B305" s="29" t="s">
        <v>39</v>
      </c>
      <c r="C305" s="29" t="s">
        <v>40</v>
      </c>
      <c r="D305" s="29"/>
      <c r="E305" s="29" t="s">
        <v>226</v>
      </c>
      <c r="F305" s="11" t="s">
        <v>244</v>
      </c>
      <c r="G305" s="11" t="str">
        <f>VLOOKUP($F$300:$F$327,WS!$C$3:$Q$327,2,0)</f>
        <v>NORMAL</v>
      </c>
      <c r="H305" s="11">
        <f>VLOOKUP($F$300:$F$327,WS!$C$3:$Q$327,3,0)</f>
        <v>5113</v>
      </c>
      <c r="I305" s="11">
        <f>VLOOKUP($F$300:$F$327,WS!$C$3:$Q$327,4,0)</f>
        <v>1049019.47</v>
      </c>
      <c r="J305" s="11">
        <f>VLOOKUP($F$300:$F$327,WS!$C$3:$Q$327,5,0)</f>
        <v>76050.53</v>
      </c>
      <c r="K305" s="11">
        <f>VLOOKUP($F$300:$F$327,WS!$C$3:$Q$327,6,0)</f>
        <v>1125070</v>
      </c>
      <c r="L305" s="11">
        <f>VLOOKUP($F$300:$F$327,WS!$C$3:$Q$327,7,0)</f>
        <v>37858.46</v>
      </c>
      <c r="M305" s="11">
        <f>VLOOKUP($F$300:$F$327,WS!$C$3:$Q$327,8,0)</f>
        <v>15799.54</v>
      </c>
      <c r="N305" s="11">
        <f>VLOOKUP($F$300:$F$327,WS!$C$3:$Q$327,9,0)</f>
        <v>53658</v>
      </c>
      <c r="O305" s="11">
        <f t="shared" si="49"/>
        <v>1086877.93</v>
      </c>
      <c r="P305" s="11">
        <f t="shared" si="50"/>
        <v>91850.07</v>
      </c>
      <c r="Q305" s="11">
        <f t="shared" si="51"/>
        <v>1178728</v>
      </c>
      <c r="R305" s="11">
        <f>VLOOKUP($F$300:$F$327,WS!$C$3:$Q$327,10,0)</f>
        <v>0</v>
      </c>
      <c r="S305" s="11">
        <f>VLOOKUP($F$300:$F$327,WS!$C$3:$Q$327,11,0)</f>
        <v>0</v>
      </c>
      <c r="T305" s="11">
        <f>VLOOKUP($F$300:$F$327,WS!$C$3:$Q$327,12,0)</f>
        <v>0</v>
      </c>
      <c r="U305" s="11">
        <f>VLOOKUP($F$300:$F$327,WS!$C$3:$Q$327,13,0)</f>
        <v>1086877.93</v>
      </c>
      <c r="V305" s="11">
        <f>VLOOKUP($F$300:$F$327,WS!$C$3:$Q$327,14,0)</f>
        <v>91850.07</v>
      </c>
      <c r="W305" s="11">
        <f>VLOOKUP($F$300:$F$327,WS!$C$3:$Q$327,15,0)</f>
        <v>1178728</v>
      </c>
      <c r="X305" s="11"/>
    </row>
    <row r="306" spans="1:24" ht="15.75" x14ac:dyDescent="0.25">
      <c r="A306" s="11">
        <v>4</v>
      </c>
      <c r="B306" s="29" t="s">
        <v>39</v>
      </c>
      <c r="C306" s="29" t="s">
        <v>40</v>
      </c>
      <c r="D306" s="29"/>
      <c r="E306" s="29" t="s">
        <v>226</v>
      </c>
      <c r="F306" s="11" t="s">
        <v>245</v>
      </c>
      <c r="G306" s="11" t="str">
        <f>VLOOKUP($F$300:$F$327,WS!$C$3:$Q$327,2,0)</f>
        <v>IDLE/VACANT</v>
      </c>
      <c r="H306" s="11">
        <f>VLOOKUP($F$300:$F$327,WS!$C$3:$Q$327,3,0)</f>
        <v>0</v>
      </c>
      <c r="I306" s="11">
        <f>VLOOKUP($F$300:$F$327,WS!$C$3:$Q$327,4,0)</f>
        <v>104360.33</v>
      </c>
      <c r="J306" s="11">
        <f>VLOOKUP($F$300:$F$327,WS!$C$3:$Q$327,5,0)</f>
        <v>11777.67</v>
      </c>
      <c r="K306" s="11">
        <f>VLOOKUP($F$300:$F$327,WS!$C$3:$Q$327,6,0)</f>
        <v>116138</v>
      </c>
      <c r="L306" s="11">
        <f>VLOOKUP($F$300:$F$327,WS!$C$3:$Q$327,7,0)</f>
        <v>1312.73</v>
      </c>
      <c r="M306" s="11">
        <f>VLOOKUP($F$300:$F$327,WS!$C$3:$Q$327,8,0)</f>
        <v>1072.27</v>
      </c>
      <c r="N306" s="11">
        <f>VLOOKUP($F$300:$F$327,WS!$C$3:$Q$327,9,0)</f>
        <v>2385</v>
      </c>
      <c r="O306" s="11">
        <f t="shared" si="49"/>
        <v>105673.06</v>
      </c>
      <c r="P306" s="11">
        <f t="shared" si="50"/>
        <v>12849.94</v>
      </c>
      <c r="Q306" s="11">
        <f t="shared" si="51"/>
        <v>118523</v>
      </c>
      <c r="R306" s="11">
        <f>VLOOKUP($F$300:$F$327,WS!$C$3:$Q$327,10,0)</f>
        <v>0</v>
      </c>
      <c r="S306" s="11">
        <f>VLOOKUP($F$300:$F$327,WS!$C$3:$Q$327,11,0)</f>
        <v>0</v>
      </c>
      <c r="T306" s="11">
        <f>VLOOKUP($F$300:$F$327,WS!$C$3:$Q$327,12,0)</f>
        <v>0</v>
      </c>
      <c r="U306" s="11">
        <f>VLOOKUP($F$300:$F$327,WS!$C$3:$Q$327,13,0)</f>
        <v>105673.06</v>
      </c>
      <c r="V306" s="11">
        <f>VLOOKUP($F$300:$F$327,WS!$C$3:$Q$327,14,0)</f>
        <v>12849.94</v>
      </c>
      <c r="W306" s="11">
        <f>VLOOKUP($F$300:$F$327,WS!$C$3:$Q$327,15,0)</f>
        <v>118523</v>
      </c>
      <c r="X306" s="11"/>
    </row>
    <row r="307" spans="1:24" ht="15.75" x14ac:dyDescent="0.25">
      <c r="A307" s="11">
        <v>5</v>
      </c>
      <c r="B307" s="29" t="s">
        <v>39</v>
      </c>
      <c r="C307" s="29" t="s">
        <v>40</v>
      </c>
      <c r="D307" s="29"/>
      <c r="E307" s="29" t="s">
        <v>226</v>
      </c>
      <c r="F307" s="11" t="s">
        <v>249</v>
      </c>
      <c r="G307" s="11" t="str">
        <f>VLOOKUP($F$300:$F$327,WS!$C$3:$Q$327,2,0)</f>
        <v>IDLE/VACANT</v>
      </c>
      <c r="H307" s="11">
        <f>VLOOKUP($F$300:$F$327,WS!$C$3:$Q$327,3,0)</f>
        <v>0</v>
      </c>
      <c r="I307" s="11">
        <f>VLOOKUP($F$300:$F$327,WS!$C$3:$Q$327,4,0)</f>
        <v>6719.57</v>
      </c>
      <c r="J307" s="11">
        <f>VLOOKUP($F$300:$F$327,WS!$C$3:$Q$327,5,0)</f>
        <v>109.43</v>
      </c>
      <c r="K307" s="11">
        <f>VLOOKUP($F$300:$F$327,WS!$C$3:$Q$327,6,0)</f>
        <v>6829</v>
      </c>
      <c r="L307" s="11">
        <f>VLOOKUP($F$300:$F$327,WS!$C$3:$Q$327,7,0)</f>
        <v>1312.69</v>
      </c>
      <c r="M307" s="11">
        <f>VLOOKUP($F$300:$F$327,WS!$C$3:$Q$327,8,0)</f>
        <v>63.31</v>
      </c>
      <c r="N307" s="11">
        <f>VLOOKUP($F$300:$F$327,WS!$C$3:$Q$327,9,0)</f>
        <v>1376</v>
      </c>
      <c r="O307" s="11">
        <f t="shared" si="49"/>
        <v>8032.26</v>
      </c>
      <c r="P307" s="11">
        <f t="shared" si="50"/>
        <v>172.74</v>
      </c>
      <c r="Q307" s="11">
        <f t="shared" si="51"/>
        <v>8205</v>
      </c>
      <c r="R307" s="11">
        <f>VLOOKUP($F$300:$F$327,WS!$C$3:$Q$327,10,0)</f>
        <v>0</v>
      </c>
      <c r="S307" s="11">
        <f>VLOOKUP($F$300:$F$327,WS!$C$3:$Q$327,11,0)</f>
        <v>0</v>
      </c>
      <c r="T307" s="11">
        <f>VLOOKUP($F$300:$F$327,WS!$C$3:$Q$327,12,0)</f>
        <v>0</v>
      </c>
      <c r="U307" s="11">
        <f>VLOOKUP($F$300:$F$327,WS!$C$3:$Q$327,13,0)</f>
        <v>8032.26</v>
      </c>
      <c r="V307" s="11">
        <f>VLOOKUP($F$300:$F$327,WS!$C$3:$Q$327,14,0)</f>
        <v>172.74</v>
      </c>
      <c r="W307" s="11">
        <f>VLOOKUP($F$300:$F$327,WS!$C$3:$Q$327,15,0)</f>
        <v>8205</v>
      </c>
      <c r="X307" s="11"/>
    </row>
    <row r="308" spans="1:24" ht="15.75" x14ac:dyDescent="0.25">
      <c r="A308" s="11">
        <v>6</v>
      </c>
      <c r="B308" s="29" t="s">
        <v>39</v>
      </c>
      <c r="C308" s="29" t="s">
        <v>40</v>
      </c>
      <c r="D308" s="29"/>
      <c r="E308" s="29" t="s">
        <v>226</v>
      </c>
      <c r="F308" s="11" t="s">
        <v>248</v>
      </c>
      <c r="G308" s="11" t="str">
        <f>VLOOKUP($F$300:$F$327,WS!$C$3:$Q$327,2,0)</f>
        <v>NORMAL</v>
      </c>
      <c r="H308" s="11">
        <f>VLOOKUP($F$300:$F$327,WS!$C$3:$Q$327,3,0)</f>
        <v>2308</v>
      </c>
      <c r="I308" s="11">
        <f>VLOOKUP($F$300:$F$327,WS!$C$3:$Q$327,4,0)</f>
        <v>695791.67</v>
      </c>
      <c r="J308" s="11">
        <f>VLOOKUP($F$300:$F$327,WS!$C$3:$Q$327,5,0)</f>
        <v>35854.33</v>
      </c>
      <c r="K308" s="11">
        <f>VLOOKUP($F$300:$F$327,WS!$C$3:$Q$327,6,0)</f>
        <v>731646</v>
      </c>
      <c r="L308" s="11">
        <f>VLOOKUP($F$300:$F$327,WS!$C$3:$Q$327,7,0)</f>
        <v>18347.57</v>
      </c>
      <c r="M308" s="11">
        <f>VLOOKUP($F$300:$F$327,WS!$C$3:$Q$327,8,0)</f>
        <v>8272.43</v>
      </c>
      <c r="N308" s="11">
        <f>VLOOKUP($F$300:$F$327,WS!$C$3:$Q$327,9,0)</f>
        <v>26620</v>
      </c>
      <c r="O308" s="11">
        <f t="shared" si="49"/>
        <v>714139.24</v>
      </c>
      <c r="P308" s="11">
        <f t="shared" si="50"/>
        <v>44126.76</v>
      </c>
      <c r="Q308" s="11">
        <f t="shared" si="51"/>
        <v>758266</v>
      </c>
      <c r="R308" s="11">
        <f>VLOOKUP($F$300:$F$327,WS!$C$3:$Q$327,10,0)</f>
        <v>0</v>
      </c>
      <c r="S308" s="11">
        <f>VLOOKUP($F$300:$F$327,WS!$C$3:$Q$327,11,0)</f>
        <v>23216</v>
      </c>
      <c r="T308" s="11">
        <f>VLOOKUP($F$300:$F$327,WS!$C$3:$Q$327,12,0)</f>
        <v>23216</v>
      </c>
      <c r="U308" s="11">
        <f>VLOOKUP($F$300:$F$327,WS!$C$3:$Q$327,13,0)</f>
        <v>714139.24</v>
      </c>
      <c r="V308" s="11">
        <f>VLOOKUP($F$300:$F$327,WS!$C$3:$Q$327,14,0)</f>
        <v>20910.759999999998</v>
      </c>
      <c r="W308" s="11">
        <f>VLOOKUP($F$300:$F$327,WS!$C$3:$Q$327,15,0)</f>
        <v>735050</v>
      </c>
      <c r="X308" s="11"/>
    </row>
    <row r="309" spans="1:24" ht="15.75" x14ac:dyDescent="0.25">
      <c r="A309" s="11">
        <v>7</v>
      </c>
      <c r="B309" s="29" t="s">
        <v>39</v>
      </c>
      <c r="C309" s="29" t="s">
        <v>40</v>
      </c>
      <c r="D309" s="29"/>
      <c r="E309" s="29" t="s">
        <v>226</v>
      </c>
      <c r="F309" s="11" t="s">
        <v>250</v>
      </c>
      <c r="G309" s="11" t="str">
        <f>VLOOKUP($F$300:$F$327,WS!$C$3:$Q$327,2,0)</f>
        <v>NORMAL</v>
      </c>
      <c r="H309" s="11">
        <f>VLOOKUP($F$300:$F$327,WS!$C$3:$Q$327,3,0)</f>
        <v>449</v>
      </c>
      <c r="I309" s="11">
        <f>VLOOKUP($F$300:$F$327,WS!$C$3:$Q$327,4,0)</f>
        <v>171977.7</v>
      </c>
      <c r="J309" s="11">
        <f>VLOOKUP($F$300:$F$327,WS!$C$3:$Q$327,5,0)</f>
        <v>10506.3</v>
      </c>
      <c r="K309" s="11">
        <f>VLOOKUP($F$300:$F$327,WS!$C$3:$Q$327,6,0)</f>
        <v>182484</v>
      </c>
      <c r="L309" s="11">
        <f>VLOOKUP($F$300:$F$327,WS!$C$3:$Q$327,7,0)</f>
        <v>5175.9799999999996</v>
      </c>
      <c r="M309" s="11">
        <f>VLOOKUP($F$300:$F$327,WS!$C$3:$Q$327,8,0)</f>
        <v>1980.02</v>
      </c>
      <c r="N309" s="11">
        <f>VLOOKUP($F$300:$F$327,WS!$C$3:$Q$327,9,0)</f>
        <v>7156</v>
      </c>
      <c r="O309" s="11">
        <f t="shared" si="49"/>
        <v>177153.68000000002</v>
      </c>
      <c r="P309" s="11">
        <f t="shared" si="50"/>
        <v>12486.32</v>
      </c>
      <c r="Q309" s="11">
        <f t="shared" si="51"/>
        <v>189640</v>
      </c>
      <c r="R309" s="11">
        <f>VLOOKUP($F$300:$F$327,WS!$C$3:$Q$327,10,0)</f>
        <v>0</v>
      </c>
      <c r="S309" s="11">
        <f>VLOOKUP($F$300:$F$327,WS!$C$3:$Q$327,11,0)</f>
        <v>0</v>
      </c>
      <c r="T309" s="11">
        <f>VLOOKUP($F$300:$F$327,WS!$C$3:$Q$327,12,0)</f>
        <v>0</v>
      </c>
      <c r="U309" s="11">
        <f>VLOOKUP($F$300:$F$327,WS!$C$3:$Q$327,13,0)</f>
        <v>177153.68</v>
      </c>
      <c r="V309" s="11">
        <f>VLOOKUP($F$300:$F$327,WS!$C$3:$Q$327,14,0)</f>
        <v>12486.32</v>
      </c>
      <c r="W309" s="11">
        <f>VLOOKUP($F$300:$F$327,WS!$C$3:$Q$327,15,0)</f>
        <v>189640</v>
      </c>
      <c r="X309" s="11"/>
    </row>
    <row r="310" spans="1:24" ht="15.75" x14ac:dyDescent="0.25">
      <c r="A310" s="11">
        <v>8</v>
      </c>
      <c r="B310" s="29" t="s">
        <v>39</v>
      </c>
      <c r="C310" s="29" t="s">
        <v>40</v>
      </c>
      <c r="D310" s="29"/>
      <c r="E310" s="29" t="s">
        <v>226</v>
      </c>
      <c r="F310" s="11" t="s">
        <v>247</v>
      </c>
      <c r="G310" s="11" t="str">
        <f>VLOOKUP($F$300:$F$327,WS!$C$3:$Q$327,2,0)</f>
        <v>IDLE/VACANT</v>
      </c>
      <c r="H310" s="11">
        <f>VLOOKUP($F$300:$F$327,WS!$C$3:$Q$327,3,0)</f>
        <v>0</v>
      </c>
      <c r="I310" s="11">
        <f>VLOOKUP($F$300:$F$327,WS!$C$3:$Q$327,4,0)</f>
        <v>2075.1999999999998</v>
      </c>
      <c r="J310" s="11">
        <f>VLOOKUP($F$300:$F$327,WS!$C$3:$Q$327,5,0)</f>
        <v>6.8</v>
      </c>
      <c r="K310" s="11">
        <f>VLOOKUP($F$300:$F$327,WS!$C$3:$Q$327,6,0)</f>
        <v>2082</v>
      </c>
      <c r="L310" s="11">
        <f>VLOOKUP($F$300:$F$327,WS!$C$3:$Q$327,7,0)</f>
        <v>874.64</v>
      </c>
      <c r="M310" s="11">
        <f>VLOOKUP($F$300:$F$327,WS!$C$3:$Q$327,8,0)</f>
        <v>17.36</v>
      </c>
      <c r="N310" s="11">
        <f>VLOOKUP($F$300:$F$327,WS!$C$3:$Q$327,9,0)</f>
        <v>892</v>
      </c>
      <c r="O310" s="11">
        <f t="shared" si="49"/>
        <v>2949.8399999999997</v>
      </c>
      <c r="P310" s="11">
        <f t="shared" si="50"/>
        <v>24.16</v>
      </c>
      <c r="Q310" s="11">
        <f t="shared" si="51"/>
        <v>2974</v>
      </c>
      <c r="R310" s="11">
        <f>VLOOKUP($F$300:$F$327,WS!$C$3:$Q$327,10,0)</f>
        <v>0</v>
      </c>
      <c r="S310" s="11">
        <f>VLOOKUP($F$300:$F$327,WS!$C$3:$Q$327,11,0)</f>
        <v>0</v>
      </c>
      <c r="T310" s="11">
        <f>VLOOKUP($F$300:$F$327,WS!$C$3:$Q$327,12,0)</f>
        <v>0</v>
      </c>
      <c r="U310" s="11">
        <f>VLOOKUP($F$300:$F$327,WS!$C$3:$Q$327,13,0)</f>
        <v>2949.84</v>
      </c>
      <c r="V310" s="11">
        <f>VLOOKUP($F$300:$F$327,WS!$C$3:$Q$327,14,0)</f>
        <v>24.16</v>
      </c>
      <c r="W310" s="11">
        <f>VLOOKUP($F$300:$F$327,WS!$C$3:$Q$327,15,0)</f>
        <v>2974</v>
      </c>
      <c r="X310" s="11"/>
    </row>
    <row r="311" spans="1:24" ht="15.75" x14ac:dyDescent="0.25">
      <c r="A311" s="11">
        <v>9</v>
      </c>
      <c r="B311" s="29" t="s">
        <v>39</v>
      </c>
      <c r="C311" s="29" t="s">
        <v>40</v>
      </c>
      <c r="D311" s="29"/>
      <c r="E311" s="29" t="s">
        <v>226</v>
      </c>
      <c r="F311" s="11" t="s">
        <v>251</v>
      </c>
      <c r="G311" s="11" t="str">
        <f>VLOOKUP($F$300:$F$327,WS!$C$3:$Q$327,2,0)</f>
        <v>NORMAL</v>
      </c>
      <c r="H311" s="11">
        <f>VLOOKUP($F$300:$F$327,WS!$C$3:$Q$327,3,0)</f>
        <v>4514</v>
      </c>
      <c r="I311" s="11">
        <f>VLOOKUP($F$300:$F$327,WS!$C$3:$Q$327,4,0)</f>
        <v>443464.37</v>
      </c>
      <c r="J311" s="11">
        <f>VLOOKUP($F$300:$F$327,WS!$C$3:$Q$327,5,0)</f>
        <v>76516.63</v>
      </c>
      <c r="K311" s="11">
        <f>VLOOKUP($F$300:$F$327,WS!$C$3:$Q$327,6,0)</f>
        <v>519981</v>
      </c>
      <c r="L311" s="11">
        <f>VLOOKUP($F$300:$F$327,WS!$C$3:$Q$327,7,0)</f>
        <v>32820.28</v>
      </c>
      <c r="M311" s="11">
        <f>VLOOKUP($F$300:$F$327,WS!$C$3:$Q$327,8,0)</f>
        <v>8172.7199999999993</v>
      </c>
      <c r="N311" s="11">
        <f>VLOOKUP($F$300:$F$327,WS!$C$3:$Q$327,9,0)</f>
        <v>40993</v>
      </c>
      <c r="O311" s="11">
        <f t="shared" si="49"/>
        <v>476284.65</v>
      </c>
      <c r="P311" s="11">
        <f t="shared" si="50"/>
        <v>84689.35</v>
      </c>
      <c r="Q311" s="11">
        <f t="shared" si="51"/>
        <v>560974</v>
      </c>
      <c r="R311" s="11">
        <f>VLOOKUP($F$300:$F$327,WS!$C$3:$Q$327,10,0)</f>
        <v>0</v>
      </c>
      <c r="S311" s="11">
        <f>VLOOKUP($F$300:$F$327,WS!$C$3:$Q$327,11,0)</f>
        <v>0</v>
      </c>
      <c r="T311" s="11">
        <f>VLOOKUP($F$300:$F$327,WS!$C$3:$Q$327,12,0)</f>
        <v>0</v>
      </c>
      <c r="U311" s="11">
        <f>VLOOKUP($F$300:$F$327,WS!$C$3:$Q$327,13,0)</f>
        <v>476284.65</v>
      </c>
      <c r="V311" s="11">
        <f>VLOOKUP($F$300:$F$327,WS!$C$3:$Q$327,14,0)</f>
        <v>84689.35</v>
      </c>
      <c r="W311" s="11">
        <f>VLOOKUP($F$300:$F$327,WS!$C$3:$Q$327,15,0)</f>
        <v>560974</v>
      </c>
      <c r="X311" s="11"/>
    </row>
    <row r="312" spans="1:24" ht="15.75" x14ac:dyDescent="0.25">
      <c r="A312" s="11">
        <v>10</v>
      </c>
      <c r="B312" s="29" t="s">
        <v>39</v>
      </c>
      <c r="C312" s="29" t="s">
        <v>40</v>
      </c>
      <c r="D312" s="29"/>
      <c r="E312" s="29" t="s">
        <v>226</v>
      </c>
      <c r="F312" s="11" t="s">
        <v>242</v>
      </c>
      <c r="G312" s="11" t="str">
        <f>VLOOKUP($F$300:$F$327,WS!$C$3:$Q$327,2,0)</f>
        <v>NORMAL</v>
      </c>
      <c r="H312" s="11">
        <f>VLOOKUP($F$300:$F$327,WS!$C$3:$Q$327,3,0)</f>
        <v>501</v>
      </c>
      <c r="I312" s="11">
        <f>VLOOKUP($F$300:$F$327,WS!$C$3:$Q$327,4,0)</f>
        <v>72805.850000000006</v>
      </c>
      <c r="J312" s="11">
        <f>VLOOKUP($F$300:$F$327,WS!$C$3:$Q$327,5,0)</f>
        <v>3691.1499999999996</v>
      </c>
      <c r="K312" s="11">
        <f>VLOOKUP($F$300:$F$327,WS!$C$3:$Q$327,6,0)</f>
        <v>76497</v>
      </c>
      <c r="L312" s="11">
        <f>VLOOKUP($F$300:$F$327,WS!$C$3:$Q$327,7,0)</f>
        <v>5531.56</v>
      </c>
      <c r="M312" s="11">
        <f>VLOOKUP($F$300:$F$327,WS!$C$3:$Q$327,8,0)</f>
        <v>960.44</v>
      </c>
      <c r="N312" s="11">
        <f>VLOOKUP($F$300:$F$327,WS!$C$3:$Q$327,9,0)</f>
        <v>6492</v>
      </c>
      <c r="O312" s="11">
        <f t="shared" si="49"/>
        <v>78337.41</v>
      </c>
      <c r="P312" s="11">
        <f t="shared" si="50"/>
        <v>4651.59</v>
      </c>
      <c r="Q312" s="11">
        <f t="shared" si="51"/>
        <v>82989</v>
      </c>
      <c r="R312" s="11">
        <f>VLOOKUP($F$300:$F$327,WS!$C$3:$Q$327,10,0)</f>
        <v>22179.85</v>
      </c>
      <c r="S312" s="11">
        <f>VLOOKUP($F$300:$F$327,WS!$C$3:$Q$327,11,0)</f>
        <v>3691.1499999999996</v>
      </c>
      <c r="T312" s="11">
        <f>VLOOKUP($F$300:$F$327,WS!$C$3:$Q$327,12,0)</f>
        <v>25871</v>
      </c>
      <c r="U312" s="11">
        <f>VLOOKUP($F$300:$F$327,WS!$C$3:$Q$327,13,0)</f>
        <v>56157.56</v>
      </c>
      <c r="V312" s="11">
        <f>VLOOKUP($F$300:$F$327,WS!$C$3:$Q$327,14,0)</f>
        <v>960.44</v>
      </c>
      <c r="W312" s="11">
        <f>VLOOKUP($F$300:$F$327,WS!$C$3:$Q$327,15,0)</f>
        <v>57118</v>
      </c>
      <c r="X312" s="11"/>
    </row>
    <row r="313" spans="1:24" ht="15.75" x14ac:dyDescent="0.25">
      <c r="A313" s="11">
        <v>11</v>
      </c>
      <c r="B313" s="29" t="s">
        <v>39</v>
      </c>
      <c r="C313" s="29" t="s">
        <v>40</v>
      </c>
      <c r="D313" s="29"/>
      <c r="E313" s="29" t="s">
        <v>226</v>
      </c>
      <c r="F313" s="11" t="s">
        <v>243</v>
      </c>
      <c r="G313" s="11" t="str">
        <f>VLOOKUP($F$300:$F$327,WS!$C$3:$Q$327,2,0)</f>
        <v>NORMAL</v>
      </c>
      <c r="H313" s="11">
        <f>VLOOKUP($F$300:$F$327,WS!$C$3:$Q$327,3,0)</f>
        <v>1690</v>
      </c>
      <c r="I313" s="11">
        <f>VLOOKUP($F$300:$F$327,WS!$C$3:$Q$327,4,0)</f>
        <v>361788.47</v>
      </c>
      <c r="J313" s="11">
        <f>VLOOKUP($F$300:$F$327,WS!$C$3:$Q$327,5,0)</f>
        <v>26576.53</v>
      </c>
      <c r="K313" s="11">
        <f>VLOOKUP($F$300:$F$327,WS!$C$3:$Q$327,6,0)</f>
        <v>388365</v>
      </c>
      <c r="L313" s="11">
        <f>VLOOKUP($F$300:$F$327,WS!$C$3:$Q$327,7,0)</f>
        <v>14280.05</v>
      </c>
      <c r="M313" s="11">
        <f>VLOOKUP($F$300:$F$327,WS!$C$3:$Q$327,8,0)</f>
        <v>5425.95</v>
      </c>
      <c r="N313" s="11">
        <f>VLOOKUP($F$300:$F$327,WS!$C$3:$Q$327,9,0)</f>
        <v>19706</v>
      </c>
      <c r="O313" s="11">
        <f t="shared" si="49"/>
        <v>376068.51999999996</v>
      </c>
      <c r="P313" s="11">
        <f t="shared" si="50"/>
        <v>32002.48</v>
      </c>
      <c r="Q313" s="11">
        <f t="shared" si="51"/>
        <v>408071</v>
      </c>
      <c r="R313" s="11">
        <f>VLOOKUP($F$300:$F$327,WS!$C$3:$Q$327,10,0)</f>
        <v>0</v>
      </c>
      <c r="S313" s="11">
        <f>VLOOKUP($F$300:$F$327,WS!$C$3:$Q$327,11,0)</f>
        <v>20000</v>
      </c>
      <c r="T313" s="11">
        <f>VLOOKUP($F$300:$F$327,WS!$C$3:$Q$327,12,0)</f>
        <v>20000</v>
      </c>
      <c r="U313" s="11">
        <f>VLOOKUP($F$300:$F$327,WS!$C$3:$Q$327,13,0)</f>
        <v>376068.52</v>
      </c>
      <c r="V313" s="11">
        <f>VLOOKUP($F$300:$F$327,WS!$C$3:$Q$327,14,0)</f>
        <v>12002.48</v>
      </c>
      <c r="W313" s="11">
        <f>VLOOKUP($F$300:$F$327,WS!$C$3:$Q$327,15,0)</f>
        <v>388071</v>
      </c>
      <c r="X313" s="11"/>
    </row>
    <row r="314" spans="1:24" ht="15.75" x14ac:dyDescent="0.25">
      <c r="A314" s="11">
        <v>12</v>
      </c>
      <c r="B314" s="29" t="s">
        <v>39</v>
      </c>
      <c r="C314" s="29" t="s">
        <v>40</v>
      </c>
      <c r="D314" s="29"/>
      <c r="E314" s="29" t="s">
        <v>226</v>
      </c>
      <c r="F314" s="11" t="s">
        <v>229</v>
      </c>
      <c r="G314" s="11" t="str">
        <f>VLOOKUP($F$300:$F$327,WS!$C$3:$Q$327,2,0)</f>
        <v>NORMAL</v>
      </c>
      <c r="H314" s="11">
        <f>VLOOKUP($F$300:$F$327,WS!$C$3:$Q$327,3,0)</f>
        <v>24</v>
      </c>
      <c r="I314" s="11">
        <f>VLOOKUP($F$300:$F$327,WS!$C$3:$Q$327,4,0)</f>
        <v>62545.94</v>
      </c>
      <c r="J314" s="11">
        <f>VLOOKUP($F$300:$F$327,WS!$C$3:$Q$327,5,0)</f>
        <v>7921.0599999999995</v>
      </c>
      <c r="K314" s="11">
        <f>VLOOKUP($F$300:$F$327,WS!$C$3:$Q$327,6,0)</f>
        <v>70467</v>
      </c>
      <c r="L314" s="11">
        <f>VLOOKUP($F$300:$F$327,WS!$C$3:$Q$327,7,0)</f>
        <v>1826.88</v>
      </c>
      <c r="M314" s="11">
        <f>VLOOKUP($F$300:$F$327,WS!$C$3:$Q$327,8,0)</f>
        <v>668.12</v>
      </c>
      <c r="N314" s="11">
        <f>VLOOKUP($F$300:$F$327,WS!$C$3:$Q$327,9,0)</f>
        <v>2495</v>
      </c>
      <c r="O314" s="11">
        <f t="shared" si="49"/>
        <v>64372.82</v>
      </c>
      <c r="P314" s="11">
        <f t="shared" si="50"/>
        <v>8589.18</v>
      </c>
      <c r="Q314" s="11">
        <f t="shared" si="51"/>
        <v>72962</v>
      </c>
      <c r="R314" s="11">
        <f>VLOOKUP($F$300:$F$327,WS!$C$3:$Q$327,10,0)</f>
        <v>0</v>
      </c>
      <c r="S314" s="11">
        <f>VLOOKUP($F$300:$F$327,WS!$C$3:$Q$327,11,0)</f>
        <v>0</v>
      </c>
      <c r="T314" s="11">
        <f>VLOOKUP($F$300:$F$327,WS!$C$3:$Q$327,12,0)</f>
        <v>0</v>
      </c>
      <c r="U314" s="11">
        <f>VLOOKUP($F$300:$F$327,WS!$C$3:$Q$327,13,0)</f>
        <v>64372.82</v>
      </c>
      <c r="V314" s="11">
        <f>VLOOKUP($F$300:$F$327,WS!$C$3:$Q$327,14,0)</f>
        <v>8589.18</v>
      </c>
      <c r="W314" s="11">
        <f>VLOOKUP($F$300:$F$327,WS!$C$3:$Q$327,15,0)</f>
        <v>72962</v>
      </c>
      <c r="X314" s="11"/>
    </row>
    <row r="315" spans="1:24" ht="15.75" x14ac:dyDescent="0.25">
      <c r="A315" s="11">
        <v>13</v>
      </c>
      <c r="B315" s="29" t="s">
        <v>39</v>
      </c>
      <c r="C315" s="29" t="s">
        <v>40</v>
      </c>
      <c r="D315" s="29"/>
      <c r="E315" s="29" t="s">
        <v>226</v>
      </c>
      <c r="F315" s="11" t="s">
        <v>236</v>
      </c>
      <c r="G315" s="11" t="str">
        <f>VLOOKUP($F$300:$F$327,WS!$C$3:$Q$327,2,0)</f>
        <v>IDLE/VACANT</v>
      </c>
      <c r="H315" s="11">
        <f>VLOOKUP($F$300:$F$327,WS!$C$3:$Q$327,3,0)</f>
        <v>0</v>
      </c>
      <c r="I315" s="11">
        <f>VLOOKUP($F$300:$F$327,WS!$C$3:$Q$327,4,0)</f>
        <v>29790.51</v>
      </c>
      <c r="J315" s="11">
        <f>VLOOKUP($F$300:$F$327,WS!$C$3:$Q$327,5,0)</f>
        <v>6307.49</v>
      </c>
      <c r="K315" s="11">
        <f>VLOOKUP($F$300:$F$327,WS!$C$3:$Q$327,6,0)</f>
        <v>36098</v>
      </c>
      <c r="L315" s="11">
        <f>VLOOKUP($F$300:$F$327,WS!$C$3:$Q$327,7,0)</f>
        <v>1312.28</v>
      </c>
      <c r="M315" s="11">
        <f>VLOOKUP($F$300:$F$327,WS!$C$3:$Q$327,8,0)</f>
        <v>301.72000000000003</v>
      </c>
      <c r="N315" s="11">
        <f>VLOOKUP($F$300:$F$327,WS!$C$3:$Q$327,9,0)</f>
        <v>1614</v>
      </c>
      <c r="O315" s="11">
        <f t="shared" si="49"/>
        <v>31102.789999999997</v>
      </c>
      <c r="P315" s="11">
        <f t="shared" si="50"/>
        <v>6609.21</v>
      </c>
      <c r="Q315" s="11">
        <f t="shared" si="51"/>
        <v>37712</v>
      </c>
      <c r="R315" s="11">
        <f>VLOOKUP($F$300:$F$327,WS!$C$3:$Q$327,10,0)</f>
        <v>0</v>
      </c>
      <c r="S315" s="11">
        <f>VLOOKUP($F$300:$F$327,WS!$C$3:$Q$327,11,0)</f>
        <v>0</v>
      </c>
      <c r="T315" s="11">
        <f>VLOOKUP($F$300:$F$327,WS!$C$3:$Q$327,12,0)</f>
        <v>0</v>
      </c>
      <c r="U315" s="11">
        <f>VLOOKUP($F$300:$F$327,WS!$C$3:$Q$327,13,0)</f>
        <v>31102.79</v>
      </c>
      <c r="V315" s="11">
        <f>VLOOKUP($F$300:$F$327,WS!$C$3:$Q$327,14,0)</f>
        <v>6609.21</v>
      </c>
      <c r="W315" s="11">
        <f>VLOOKUP($F$300:$F$327,WS!$C$3:$Q$327,15,0)</f>
        <v>37712</v>
      </c>
      <c r="X315" s="11"/>
    </row>
    <row r="316" spans="1:24" ht="15.75" x14ac:dyDescent="0.25">
      <c r="A316" s="11">
        <v>14</v>
      </c>
      <c r="B316" s="29" t="s">
        <v>39</v>
      </c>
      <c r="C316" s="29" t="s">
        <v>40</v>
      </c>
      <c r="D316" s="29"/>
      <c r="E316" s="29" t="s">
        <v>226</v>
      </c>
      <c r="F316" s="11" t="s">
        <v>237</v>
      </c>
      <c r="G316" s="11" t="str">
        <f>VLOOKUP($F$300:$F$327,WS!$C$3:$Q$327,2,0)</f>
        <v>IDLE/VACANT</v>
      </c>
      <c r="H316" s="11">
        <f>VLOOKUP($F$300:$F$327,WS!$C$3:$Q$327,3,0)</f>
        <v>0</v>
      </c>
      <c r="I316" s="11">
        <f>VLOOKUP($F$300:$F$327,WS!$C$3:$Q$327,4,0)</f>
        <v>3517.5</v>
      </c>
      <c r="J316" s="11">
        <f>VLOOKUP($F$300:$F$327,WS!$C$3:$Q$327,5,0)</f>
        <v>11.5</v>
      </c>
      <c r="K316" s="11">
        <f>VLOOKUP($F$300:$F$327,WS!$C$3:$Q$327,6,0)</f>
        <v>3529</v>
      </c>
      <c r="L316" s="11">
        <f>VLOOKUP($F$300:$F$327,WS!$C$3:$Q$327,7,0)</f>
        <v>1487.59</v>
      </c>
      <c r="M316" s="11">
        <f>VLOOKUP($F$300:$F$327,WS!$C$3:$Q$327,8,0)</f>
        <v>29.41</v>
      </c>
      <c r="N316" s="11">
        <f>VLOOKUP($F$300:$F$327,WS!$C$3:$Q$327,9,0)</f>
        <v>1517</v>
      </c>
      <c r="O316" s="11">
        <f t="shared" si="49"/>
        <v>5005.09</v>
      </c>
      <c r="P316" s="11">
        <f t="shared" si="50"/>
        <v>40.909999999999997</v>
      </c>
      <c r="Q316" s="11">
        <f t="shared" si="51"/>
        <v>5046</v>
      </c>
      <c r="R316" s="11">
        <f>VLOOKUP($F$300:$F$327,WS!$C$3:$Q$327,10,0)</f>
        <v>0</v>
      </c>
      <c r="S316" s="11">
        <f>VLOOKUP($F$300:$F$327,WS!$C$3:$Q$327,11,0)</f>
        <v>0</v>
      </c>
      <c r="T316" s="11">
        <f>VLOOKUP($F$300:$F$327,WS!$C$3:$Q$327,12,0)</f>
        <v>0</v>
      </c>
      <c r="U316" s="11">
        <f>VLOOKUP($F$300:$F$327,WS!$C$3:$Q$327,13,0)</f>
        <v>5005.09</v>
      </c>
      <c r="V316" s="11">
        <f>VLOOKUP($F$300:$F$327,WS!$C$3:$Q$327,14,0)</f>
        <v>40.909999999999997</v>
      </c>
      <c r="W316" s="11">
        <f>VLOOKUP($F$300:$F$327,WS!$C$3:$Q$327,15,0)</f>
        <v>5046</v>
      </c>
      <c r="X316" s="11"/>
    </row>
    <row r="317" spans="1:24" ht="15.75" x14ac:dyDescent="0.25">
      <c r="A317" s="11">
        <v>15</v>
      </c>
      <c r="B317" s="29" t="s">
        <v>39</v>
      </c>
      <c r="C317" s="29" t="s">
        <v>40</v>
      </c>
      <c r="D317" s="29"/>
      <c r="E317" s="29" t="s">
        <v>226</v>
      </c>
      <c r="F317" s="11" t="s">
        <v>231</v>
      </c>
      <c r="G317" s="11" t="str">
        <f>VLOOKUP($F$300:$F$327,WS!$C$3:$Q$327,2,0)</f>
        <v>NORMAL</v>
      </c>
      <c r="H317" s="11">
        <f>VLOOKUP($F$300:$F$327,WS!$C$3:$Q$327,3,0)</f>
        <v>6045</v>
      </c>
      <c r="I317" s="11">
        <f>VLOOKUP($F$300:$F$327,WS!$C$3:$Q$327,4,0)</f>
        <v>547255.43000000005</v>
      </c>
      <c r="J317" s="11">
        <f>VLOOKUP($F$300:$F$327,WS!$C$3:$Q$327,5,0)</f>
        <v>44805.57</v>
      </c>
      <c r="K317" s="11">
        <f>VLOOKUP($F$300:$F$327,WS!$C$3:$Q$327,6,0)</f>
        <v>592061</v>
      </c>
      <c r="L317" s="11">
        <f>VLOOKUP($F$300:$F$327,WS!$C$3:$Q$327,7,0)</f>
        <v>42952.42</v>
      </c>
      <c r="M317" s="11">
        <f>VLOOKUP($F$300:$F$327,WS!$C$3:$Q$327,8,0)</f>
        <v>10007.58</v>
      </c>
      <c r="N317" s="11">
        <f>VLOOKUP($F$300:$F$327,WS!$C$3:$Q$327,9,0)</f>
        <v>52960</v>
      </c>
      <c r="O317" s="11">
        <f t="shared" si="49"/>
        <v>590207.85000000009</v>
      </c>
      <c r="P317" s="11">
        <f t="shared" si="50"/>
        <v>54813.15</v>
      </c>
      <c r="Q317" s="11">
        <f t="shared" si="51"/>
        <v>645021</v>
      </c>
      <c r="R317" s="11">
        <f>VLOOKUP($F$300:$F$327,WS!$C$3:$Q$327,10,0)</f>
        <v>0</v>
      </c>
      <c r="S317" s="11">
        <f>VLOOKUP($F$300:$F$327,WS!$C$3:$Q$327,11,0)</f>
        <v>0</v>
      </c>
      <c r="T317" s="11">
        <f>VLOOKUP($F$300:$F$327,WS!$C$3:$Q$327,12,0)</f>
        <v>0</v>
      </c>
      <c r="U317" s="11">
        <f>VLOOKUP($F$300:$F$327,WS!$C$3:$Q$327,13,0)</f>
        <v>590207.85</v>
      </c>
      <c r="V317" s="11">
        <f>VLOOKUP($F$300:$F$327,WS!$C$3:$Q$327,14,0)</f>
        <v>54813.15</v>
      </c>
      <c r="W317" s="11">
        <f>VLOOKUP($F$300:$F$327,WS!$C$3:$Q$327,15,0)</f>
        <v>645021</v>
      </c>
      <c r="X317" s="11"/>
    </row>
    <row r="318" spans="1:24" ht="15.75" x14ac:dyDescent="0.25">
      <c r="A318" s="11">
        <v>16</v>
      </c>
      <c r="B318" s="29" t="s">
        <v>39</v>
      </c>
      <c r="C318" s="29" t="s">
        <v>40</v>
      </c>
      <c r="D318" s="29"/>
      <c r="E318" s="29" t="s">
        <v>226</v>
      </c>
      <c r="F318" s="11" t="s">
        <v>239</v>
      </c>
      <c r="G318" s="11" t="str">
        <f>VLOOKUP($F$300:$F$327,WS!$C$3:$Q$327,2,0)</f>
        <v>IDLE/VACANT</v>
      </c>
      <c r="H318" s="11">
        <f>VLOOKUP($F$300:$F$327,WS!$C$3:$Q$327,3,0)</f>
        <v>0</v>
      </c>
      <c r="I318" s="11">
        <f>VLOOKUP($F$300:$F$327,WS!$C$3:$Q$327,4,0)</f>
        <v>20124.84</v>
      </c>
      <c r="J318" s="11">
        <f>VLOOKUP($F$300:$F$327,WS!$C$3:$Q$327,5,0)</f>
        <v>3712.16</v>
      </c>
      <c r="K318" s="11">
        <f>VLOOKUP($F$300:$F$327,WS!$C$3:$Q$327,6,0)</f>
        <v>23837</v>
      </c>
      <c r="L318" s="11">
        <f>VLOOKUP($F$300:$F$327,WS!$C$3:$Q$327,7,0)</f>
        <v>1023.6</v>
      </c>
      <c r="M318" s="11">
        <f>VLOOKUP($F$300:$F$327,WS!$C$3:$Q$327,8,0)</f>
        <v>238.4</v>
      </c>
      <c r="N318" s="11">
        <f>VLOOKUP($F$300:$F$327,WS!$C$3:$Q$327,9,0)</f>
        <v>1262</v>
      </c>
      <c r="O318" s="11">
        <f t="shared" si="49"/>
        <v>21148.44</v>
      </c>
      <c r="P318" s="11">
        <f t="shared" si="50"/>
        <v>3950.56</v>
      </c>
      <c r="Q318" s="11">
        <f t="shared" si="51"/>
        <v>25099</v>
      </c>
      <c r="R318" s="11">
        <f>VLOOKUP($F$300:$F$327,WS!$C$3:$Q$327,10,0)</f>
        <v>0</v>
      </c>
      <c r="S318" s="11">
        <f>VLOOKUP($F$300:$F$327,WS!$C$3:$Q$327,11,0)</f>
        <v>0</v>
      </c>
      <c r="T318" s="11">
        <f>VLOOKUP($F$300:$F$327,WS!$C$3:$Q$327,12,0)</f>
        <v>0</v>
      </c>
      <c r="U318" s="11">
        <f>VLOOKUP($F$300:$F$327,WS!$C$3:$Q$327,13,0)</f>
        <v>21148.44</v>
      </c>
      <c r="V318" s="11">
        <f>VLOOKUP($F$300:$F$327,WS!$C$3:$Q$327,14,0)</f>
        <v>3950.56</v>
      </c>
      <c r="W318" s="11">
        <f>VLOOKUP($F$300:$F$327,WS!$C$3:$Q$327,15,0)</f>
        <v>25099</v>
      </c>
      <c r="X318" s="11"/>
    </row>
    <row r="319" spans="1:24" ht="15.75" x14ac:dyDescent="0.25">
      <c r="A319" s="11">
        <v>17</v>
      </c>
      <c r="B319" s="29" t="s">
        <v>39</v>
      </c>
      <c r="C319" s="29" t="s">
        <v>40</v>
      </c>
      <c r="D319" s="29"/>
      <c r="E319" s="29" t="s">
        <v>226</v>
      </c>
      <c r="F319" s="11" t="s">
        <v>230</v>
      </c>
      <c r="G319" s="11" t="str">
        <f>VLOOKUP($F$300:$F$327,WS!$C$3:$Q$327,2,0)</f>
        <v>NORMAL</v>
      </c>
      <c r="H319" s="11">
        <f>VLOOKUP($F$300:$F$327,WS!$C$3:$Q$327,3,0)</f>
        <v>1163</v>
      </c>
      <c r="I319" s="11">
        <f>VLOOKUP($F$300:$F$327,WS!$C$3:$Q$327,4,0)</f>
        <v>222330.35</v>
      </c>
      <c r="J319" s="11">
        <f>VLOOKUP($F$300:$F$327,WS!$C$3:$Q$327,5,0)</f>
        <v>15729.650000000001</v>
      </c>
      <c r="K319" s="11">
        <f>VLOOKUP($F$300:$F$327,WS!$C$3:$Q$327,6,0)</f>
        <v>238060</v>
      </c>
      <c r="L319" s="11">
        <f>VLOOKUP($F$300:$F$327,WS!$C$3:$Q$327,7,0)</f>
        <v>11641.29</v>
      </c>
      <c r="M319" s="11">
        <f>VLOOKUP($F$300:$F$327,WS!$C$3:$Q$327,8,0)</f>
        <v>2841.71</v>
      </c>
      <c r="N319" s="11">
        <f>VLOOKUP($F$300:$F$327,WS!$C$3:$Q$327,9,0)</f>
        <v>14483</v>
      </c>
      <c r="O319" s="11">
        <f t="shared" si="49"/>
        <v>233971.64</v>
      </c>
      <c r="P319" s="11">
        <f t="shared" si="50"/>
        <v>18571.36</v>
      </c>
      <c r="Q319" s="11">
        <f t="shared" si="51"/>
        <v>252543</v>
      </c>
      <c r="R319" s="11">
        <f>VLOOKUP($F$300:$F$327,WS!$C$3:$Q$327,10,0)</f>
        <v>0</v>
      </c>
      <c r="S319" s="11">
        <f>VLOOKUP($F$300:$F$327,WS!$C$3:$Q$327,11,0)</f>
        <v>0</v>
      </c>
      <c r="T319" s="11">
        <f>VLOOKUP($F$300:$F$327,WS!$C$3:$Q$327,12,0)</f>
        <v>0</v>
      </c>
      <c r="U319" s="11">
        <f>VLOOKUP($F$300:$F$327,WS!$C$3:$Q$327,13,0)</f>
        <v>233971.64</v>
      </c>
      <c r="V319" s="11">
        <f>VLOOKUP($F$300:$F$327,WS!$C$3:$Q$327,14,0)</f>
        <v>18571.36</v>
      </c>
      <c r="W319" s="11">
        <f>VLOOKUP($F$300:$F$327,WS!$C$3:$Q$327,15,0)</f>
        <v>252543</v>
      </c>
      <c r="X319" s="11"/>
    </row>
    <row r="320" spans="1:24" ht="15.75" x14ac:dyDescent="0.25">
      <c r="A320" s="11">
        <v>18</v>
      </c>
      <c r="B320" s="29"/>
      <c r="C320" s="29"/>
      <c r="D320" s="29"/>
      <c r="E320" s="29" t="s">
        <v>226</v>
      </c>
      <c r="F320" s="11" t="s">
        <v>232</v>
      </c>
      <c r="G320" s="11" t="str">
        <f>VLOOKUP($F$300:$F$327,WS!$C$3:$Q$327,2,0)</f>
        <v>NORMAL</v>
      </c>
      <c r="H320" s="11">
        <f>VLOOKUP($F$300:$F$327,WS!$C$3:$Q$327,3,0)</f>
        <v>400</v>
      </c>
      <c r="I320" s="11">
        <f>VLOOKUP($F$300:$F$327,WS!$C$3:$Q$327,4,0)</f>
        <v>46519.43</v>
      </c>
      <c r="J320" s="11">
        <f>VLOOKUP($F$300:$F$327,WS!$C$3:$Q$327,5,0)</f>
        <v>6002.57</v>
      </c>
      <c r="K320" s="11">
        <f>VLOOKUP($F$300:$F$327,WS!$C$3:$Q$327,6,0)</f>
        <v>52522</v>
      </c>
      <c r="L320" s="11">
        <f>VLOOKUP($F$300:$F$327,WS!$C$3:$Q$327,7,0)</f>
        <v>4052.42</v>
      </c>
      <c r="M320" s="11">
        <f>VLOOKUP($F$300:$F$327,WS!$C$3:$Q$327,8,0)</f>
        <v>662.57999999999993</v>
      </c>
      <c r="N320" s="11">
        <f>VLOOKUP($F$300:$F$327,WS!$C$3:$Q$327,9,0)</f>
        <v>4715</v>
      </c>
      <c r="O320" s="11">
        <f t="shared" si="49"/>
        <v>50571.85</v>
      </c>
      <c r="P320" s="11">
        <f t="shared" si="50"/>
        <v>6665.15</v>
      </c>
      <c r="Q320" s="11">
        <f t="shared" si="51"/>
        <v>57237</v>
      </c>
      <c r="R320" s="11">
        <f>VLOOKUP($F$300:$F$327,WS!$C$3:$Q$327,10,0)</f>
        <v>0</v>
      </c>
      <c r="S320" s="11">
        <f>VLOOKUP($F$300:$F$327,WS!$C$3:$Q$327,11,0)</f>
        <v>0</v>
      </c>
      <c r="T320" s="11">
        <f>VLOOKUP($F$300:$F$327,WS!$C$3:$Q$327,12,0)</f>
        <v>0</v>
      </c>
      <c r="U320" s="11">
        <f>VLOOKUP($F$300:$F$327,WS!$C$3:$Q$327,13,0)</f>
        <v>50571.85</v>
      </c>
      <c r="V320" s="11">
        <f>VLOOKUP($F$300:$F$327,WS!$C$3:$Q$327,14,0)</f>
        <v>6665.15</v>
      </c>
      <c r="W320" s="11">
        <f>VLOOKUP($F$300:$F$327,WS!$C$3:$Q$327,15,0)</f>
        <v>57237</v>
      </c>
      <c r="X320" s="11"/>
    </row>
    <row r="321" spans="1:24" ht="15.75" x14ac:dyDescent="0.25">
      <c r="A321" s="11">
        <v>19</v>
      </c>
      <c r="B321" s="29"/>
      <c r="C321" s="29"/>
      <c r="D321" s="29"/>
      <c r="E321" s="29" t="s">
        <v>226</v>
      </c>
      <c r="F321" s="11" t="s">
        <v>240</v>
      </c>
      <c r="G321" s="11" t="str">
        <f>VLOOKUP($F$300:$F$327,WS!$C$3:$Q$327,2,0)</f>
        <v>NORMAL</v>
      </c>
      <c r="H321" s="11">
        <f>VLOOKUP($F$300:$F$327,WS!$C$3:$Q$327,3,0)</f>
        <v>979</v>
      </c>
      <c r="I321" s="11">
        <f>VLOOKUP($F$300:$F$327,WS!$C$3:$Q$327,4,0)</f>
        <v>277376.09000000003</v>
      </c>
      <c r="J321" s="11">
        <f>VLOOKUP($F$300:$F$327,WS!$C$3:$Q$327,5,0)</f>
        <v>15175.91</v>
      </c>
      <c r="K321" s="11">
        <f>VLOOKUP($F$300:$F$327,WS!$C$3:$Q$327,6,0)</f>
        <v>292552</v>
      </c>
      <c r="L321" s="11">
        <f>VLOOKUP($F$300:$F$327,WS!$C$3:$Q$327,7,0)</f>
        <v>9243.69</v>
      </c>
      <c r="M321" s="11">
        <f>VLOOKUP($F$300:$F$327,WS!$C$3:$Q$327,8,0)</f>
        <v>3351.31</v>
      </c>
      <c r="N321" s="11">
        <f>VLOOKUP($F$300:$F$327,WS!$C$3:$Q$327,9,0)</f>
        <v>12595</v>
      </c>
      <c r="O321" s="11">
        <f t="shared" si="49"/>
        <v>286619.78000000003</v>
      </c>
      <c r="P321" s="11">
        <f t="shared" si="50"/>
        <v>18527.22</v>
      </c>
      <c r="Q321" s="11">
        <f t="shared" si="51"/>
        <v>305147</v>
      </c>
      <c r="R321" s="11">
        <f>VLOOKUP($F$300:$F$327,WS!$C$3:$Q$327,10,0)</f>
        <v>4824.09</v>
      </c>
      <c r="S321" s="11">
        <f>VLOOKUP($F$300:$F$327,WS!$C$3:$Q$327,11,0)</f>
        <v>15175.91</v>
      </c>
      <c r="T321" s="11">
        <f>VLOOKUP($F$300:$F$327,WS!$C$3:$Q$327,12,0)</f>
        <v>20000</v>
      </c>
      <c r="U321" s="11">
        <f>VLOOKUP($F$300:$F$327,WS!$C$3:$Q$327,13,0)</f>
        <v>281795.69</v>
      </c>
      <c r="V321" s="11">
        <f>VLOOKUP($F$300:$F$327,WS!$C$3:$Q$327,14,0)</f>
        <v>3351.31</v>
      </c>
      <c r="W321" s="11">
        <f>VLOOKUP($F$300:$F$327,WS!$C$3:$Q$327,15,0)</f>
        <v>285147</v>
      </c>
      <c r="X321" s="11"/>
    </row>
    <row r="322" spans="1:24" ht="15.75" x14ac:dyDescent="0.25">
      <c r="A322" s="11">
        <v>20</v>
      </c>
      <c r="B322" s="29" t="s">
        <v>39</v>
      </c>
      <c r="C322" s="29" t="s">
        <v>40</v>
      </c>
      <c r="D322" s="29"/>
      <c r="E322" s="29" t="s">
        <v>226</v>
      </c>
      <c r="F322" s="11" t="s">
        <v>241</v>
      </c>
      <c r="G322" s="11" t="str">
        <f>VLOOKUP($F$300:$F$327,WS!$C$3:$Q$327,2,0)</f>
        <v>NORMAL</v>
      </c>
      <c r="H322" s="11">
        <f>VLOOKUP($F$300:$F$327,WS!$C$3:$Q$327,3,0)</f>
        <v>722</v>
      </c>
      <c r="I322" s="11">
        <f>VLOOKUP($F$300:$F$327,WS!$C$3:$Q$327,4,0)</f>
        <v>710284.12</v>
      </c>
      <c r="J322" s="11">
        <f>VLOOKUP($F$300:$F$327,WS!$C$3:$Q$327,5,0)</f>
        <v>60767.88</v>
      </c>
      <c r="K322" s="11">
        <f>VLOOKUP($F$300:$F$327,WS!$C$3:$Q$327,6,0)</f>
        <v>771052</v>
      </c>
      <c r="L322" s="11">
        <f>VLOOKUP($F$300:$F$327,WS!$C$3:$Q$327,7,0)</f>
        <v>7920.72</v>
      </c>
      <c r="M322" s="11">
        <f>VLOOKUP($F$300:$F$327,WS!$C$3:$Q$327,8,0)</f>
        <v>7830.2800000000007</v>
      </c>
      <c r="N322" s="11">
        <f>VLOOKUP($F$300:$F$327,WS!$C$3:$Q$327,9,0)</f>
        <v>15751</v>
      </c>
      <c r="O322" s="11">
        <f t="shared" si="49"/>
        <v>718204.84</v>
      </c>
      <c r="P322" s="11">
        <f t="shared" si="50"/>
        <v>68598.16</v>
      </c>
      <c r="Q322" s="11">
        <f t="shared" si="51"/>
        <v>786803</v>
      </c>
      <c r="R322" s="11">
        <f>VLOOKUP($F$300:$F$327,WS!$C$3:$Q$327,10,0)</f>
        <v>0</v>
      </c>
      <c r="S322" s="11">
        <f>VLOOKUP($F$300:$F$327,WS!$C$3:$Q$327,11,0)</f>
        <v>25000</v>
      </c>
      <c r="T322" s="11">
        <f>VLOOKUP($F$300:$F$327,WS!$C$3:$Q$327,12,0)</f>
        <v>25000</v>
      </c>
      <c r="U322" s="11">
        <f>VLOOKUP($F$300:$F$327,WS!$C$3:$Q$327,13,0)</f>
        <v>718204.84</v>
      </c>
      <c r="V322" s="11">
        <f>VLOOKUP($F$300:$F$327,WS!$C$3:$Q$327,14,0)</f>
        <v>43598.159999999996</v>
      </c>
      <c r="W322" s="11">
        <f>VLOOKUP($F$300:$F$327,WS!$C$3:$Q$327,15,0)</f>
        <v>761803</v>
      </c>
      <c r="X322" s="11"/>
    </row>
    <row r="323" spans="1:24" ht="15.75" x14ac:dyDescent="0.25">
      <c r="A323" s="11">
        <v>21</v>
      </c>
      <c r="B323" s="29" t="s">
        <v>39</v>
      </c>
      <c r="C323" s="29" t="s">
        <v>40</v>
      </c>
      <c r="D323" s="29"/>
      <c r="E323" s="29" t="s">
        <v>226</v>
      </c>
      <c r="F323" s="11" t="s">
        <v>235</v>
      </c>
      <c r="G323" s="11" t="str">
        <f>VLOOKUP($F$300:$F$327,WS!$C$3:$Q$327,2,0)</f>
        <v>NORMAL</v>
      </c>
      <c r="H323" s="11">
        <f>VLOOKUP($F$300:$F$327,WS!$C$3:$Q$327,3,0)</f>
        <v>1201</v>
      </c>
      <c r="I323" s="11">
        <f>VLOOKUP($F$300:$F$327,WS!$C$3:$Q$327,4,0)</f>
        <v>76761.33</v>
      </c>
      <c r="J323" s="11">
        <f>VLOOKUP($F$300:$F$327,WS!$C$3:$Q$327,5,0)</f>
        <v>11510.669999999998</v>
      </c>
      <c r="K323" s="11">
        <f>VLOOKUP($F$300:$F$327,WS!$C$3:$Q$327,6,0)</f>
        <v>88272</v>
      </c>
      <c r="L323" s="11">
        <f>VLOOKUP($F$300:$F$327,WS!$C$3:$Q$327,7,0)</f>
        <v>9801.7000000000007</v>
      </c>
      <c r="M323" s="11">
        <f>VLOOKUP($F$300:$F$327,WS!$C$3:$Q$327,8,0)</f>
        <v>1317.3</v>
      </c>
      <c r="N323" s="11">
        <f>VLOOKUP($F$300:$F$327,WS!$C$3:$Q$327,9,0)</f>
        <v>11119</v>
      </c>
      <c r="O323" s="11">
        <f t="shared" si="49"/>
        <v>86563.03</v>
      </c>
      <c r="P323" s="11">
        <f t="shared" si="50"/>
        <v>12827.969999999998</v>
      </c>
      <c r="Q323" s="11">
        <f t="shared" si="51"/>
        <v>99391</v>
      </c>
      <c r="R323" s="11">
        <f>VLOOKUP($F$300:$F$327,WS!$C$3:$Q$327,10,0)</f>
        <v>0</v>
      </c>
      <c r="S323" s="11">
        <f>VLOOKUP($F$300:$F$327,WS!$C$3:$Q$327,11,0)</f>
        <v>0</v>
      </c>
      <c r="T323" s="11">
        <f>VLOOKUP($F$300:$F$327,WS!$C$3:$Q$327,12,0)</f>
        <v>0</v>
      </c>
      <c r="U323" s="11">
        <f>VLOOKUP($F$300:$F$327,WS!$C$3:$Q$327,13,0)</f>
        <v>86563.03</v>
      </c>
      <c r="V323" s="11">
        <f>VLOOKUP($F$300:$F$327,WS!$C$3:$Q$327,14,0)</f>
        <v>12827.97</v>
      </c>
      <c r="W323" s="11">
        <f>VLOOKUP($F$300:$F$327,WS!$C$3:$Q$327,15,0)</f>
        <v>99391</v>
      </c>
      <c r="X323" s="11"/>
    </row>
    <row r="324" spans="1:24" ht="15.75" x14ac:dyDescent="0.25">
      <c r="A324" s="11">
        <v>22</v>
      </c>
      <c r="B324" s="29" t="s">
        <v>39</v>
      </c>
      <c r="C324" s="29" t="s">
        <v>40</v>
      </c>
      <c r="D324" s="29"/>
      <c r="E324" s="29" t="s">
        <v>226</v>
      </c>
      <c r="F324" s="11" t="s">
        <v>233</v>
      </c>
      <c r="G324" s="11" t="str">
        <f>VLOOKUP($F$300:$F$327,WS!$C$3:$Q$327,2,0)</f>
        <v>IDLE/VACANT</v>
      </c>
      <c r="H324" s="11">
        <f>VLOOKUP($F$300:$F$327,WS!$C$3:$Q$327,3,0)</f>
        <v>0</v>
      </c>
      <c r="I324" s="11">
        <f>VLOOKUP($F$300:$F$327,WS!$C$3:$Q$327,4,0)</f>
        <v>3731.78</v>
      </c>
      <c r="J324" s="11">
        <f>VLOOKUP($F$300:$F$327,WS!$C$3:$Q$327,5,0)</f>
        <v>12.22</v>
      </c>
      <c r="K324" s="11">
        <f>VLOOKUP($F$300:$F$327,WS!$C$3:$Q$327,6,0)</f>
        <v>3744</v>
      </c>
      <c r="L324" s="11">
        <f>VLOOKUP($F$300:$F$327,WS!$C$3:$Q$327,7,0)</f>
        <v>1574.79</v>
      </c>
      <c r="M324" s="11">
        <f>VLOOKUP($F$300:$F$327,WS!$C$3:$Q$327,8,0)</f>
        <v>31.21</v>
      </c>
      <c r="N324" s="11">
        <f>VLOOKUP($F$300:$F$327,WS!$C$3:$Q$327,9,0)</f>
        <v>1606</v>
      </c>
      <c r="O324" s="11">
        <f t="shared" si="49"/>
        <v>5306.57</v>
      </c>
      <c r="P324" s="11">
        <f t="shared" si="50"/>
        <v>43.43</v>
      </c>
      <c r="Q324" s="11">
        <f t="shared" si="51"/>
        <v>5350</v>
      </c>
      <c r="R324" s="11">
        <f>VLOOKUP($F$300:$F$327,WS!$C$3:$Q$327,10,0)</f>
        <v>0</v>
      </c>
      <c r="S324" s="11">
        <f>VLOOKUP($F$300:$F$327,WS!$C$3:$Q$327,11,0)</f>
        <v>0</v>
      </c>
      <c r="T324" s="11">
        <f>VLOOKUP($F$300:$F$327,WS!$C$3:$Q$327,12,0)</f>
        <v>0</v>
      </c>
      <c r="U324" s="11">
        <f>VLOOKUP($F$300:$F$327,WS!$C$3:$Q$327,13,0)</f>
        <v>5306.57</v>
      </c>
      <c r="V324" s="11">
        <f>VLOOKUP($F$300:$F$327,WS!$C$3:$Q$327,14,0)</f>
        <v>43.43</v>
      </c>
      <c r="W324" s="11">
        <f>VLOOKUP($F$300:$F$327,WS!$C$3:$Q$327,15,0)</f>
        <v>5350</v>
      </c>
      <c r="X324" s="11"/>
    </row>
    <row r="325" spans="1:24" ht="15.75" x14ac:dyDescent="0.25">
      <c r="A325" s="11">
        <v>23</v>
      </c>
      <c r="B325" s="29" t="s">
        <v>39</v>
      </c>
      <c r="C325" s="29" t="s">
        <v>40</v>
      </c>
      <c r="D325" s="29"/>
      <c r="E325" s="29" t="s">
        <v>226</v>
      </c>
      <c r="F325" s="11" t="s">
        <v>238</v>
      </c>
      <c r="G325" s="11" t="str">
        <f>VLOOKUP($F$300:$F$327,WS!$C$3:$Q$327,2,0)</f>
        <v>NORMAL</v>
      </c>
      <c r="H325" s="11">
        <f>VLOOKUP($F$300:$F$327,WS!$C$3:$Q$327,3,0)</f>
        <v>2823</v>
      </c>
      <c r="I325" s="11">
        <f>VLOOKUP($F$300:$F$327,WS!$C$3:$Q$327,4,0)</f>
        <v>233122.98</v>
      </c>
      <c r="J325" s="11">
        <f>VLOOKUP($F$300:$F$327,WS!$C$3:$Q$327,5,0)</f>
        <v>34426.020000000004</v>
      </c>
      <c r="K325" s="11">
        <f>VLOOKUP($F$300:$F$327,WS!$C$3:$Q$327,6,0)</f>
        <v>267549</v>
      </c>
      <c r="L325" s="11">
        <f>VLOOKUP($F$300:$F$327,WS!$C$3:$Q$327,7,0)</f>
        <v>20847.5</v>
      </c>
      <c r="M325" s="11">
        <f>VLOOKUP($F$300:$F$327,WS!$C$3:$Q$327,8,0)</f>
        <v>4480.5</v>
      </c>
      <c r="N325" s="11">
        <f>VLOOKUP($F$300:$F$327,WS!$C$3:$Q$327,9,0)</f>
        <v>25328</v>
      </c>
      <c r="O325" s="11">
        <f t="shared" si="49"/>
        <v>253970.48</v>
      </c>
      <c r="P325" s="11">
        <f t="shared" si="50"/>
        <v>38906.520000000004</v>
      </c>
      <c r="Q325" s="11">
        <f t="shared" si="51"/>
        <v>292877</v>
      </c>
      <c r="R325" s="11">
        <f>VLOOKUP($F$300:$F$327,WS!$C$3:$Q$327,10,0)</f>
        <v>0</v>
      </c>
      <c r="S325" s="11">
        <f>VLOOKUP($F$300:$F$327,WS!$C$3:$Q$327,11,0)</f>
        <v>0</v>
      </c>
      <c r="T325" s="11">
        <f>VLOOKUP($F$300:$F$327,WS!$C$3:$Q$327,12,0)</f>
        <v>0</v>
      </c>
      <c r="U325" s="11">
        <f>VLOOKUP($F$300:$F$327,WS!$C$3:$Q$327,13,0)</f>
        <v>253970.48</v>
      </c>
      <c r="V325" s="11">
        <f>VLOOKUP($F$300:$F$327,WS!$C$3:$Q$327,14,0)</f>
        <v>38906.520000000004</v>
      </c>
      <c r="W325" s="11">
        <f>VLOOKUP($F$300:$F$327,WS!$C$3:$Q$327,15,0)</f>
        <v>292877</v>
      </c>
      <c r="X325" s="11"/>
    </row>
    <row r="326" spans="1:24" ht="15.75" x14ac:dyDescent="0.25">
      <c r="A326" s="11">
        <v>24</v>
      </c>
      <c r="B326" s="29" t="s">
        <v>39</v>
      </c>
      <c r="C326" s="29" t="s">
        <v>40</v>
      </c>
      <c r="D326" s="29"/>
      <c r="E326" s="29" t="s">
        <v>226</v>
      </c>
      <c r="F326" s="11" t="s">
        <v>228</v>
      </c>
      <c r="G326" s="11" t="str">
        <f>VLOOKUP($F$300:$F$327,WS!$C$3:$Q$327,2,0)</f>
        <v>NORMAL</v>
      </c>
      <c r="H326" s="11">
        <f>VLOOKUP($F$300:$F$327,WS!$C$3:$Q$327,3,0)</f>
        <v>2049</v>
      </c>
      <c r="I326" s="11">
        <f>VLOOKUP($F$300:$F$327,WS!$C$3:$Q$327,4,0)</f>
        <v>543495.68000000005</v>
      </c>
      <c r="J326" s="11">
        <f>VLOOKUP($F$300:$F$327,WS!$C$3:$Q$327,5,0)</f>
        <v>90775.319999999992</v>
      </c>
      <c r="K326" s="11">
        <f>VLOOKUP($F$300:$F$327,WS!$C$3:$Q$327,6,0)</f>
        <v>634271</v>
      </c>
      <c r="L326" s="11">
        <f>VLOOKUP($F$300:$F$327,WS!$C$3:$Q$327,7,0)</f>
        <v>16288.93</v>
      </c>
      <c r="M326" s="11">
        <f>VLOOKUP($F$300:$F$327,WS!$C$3:$Q$327,8,0)</f>
        <v>7901.0700000000006</v>
      </c>
      <c r="N326" s="11">
        <f>VLOOKUP($F$300:$F$327,WS!$C$3:$Q$327,9,0)</f>
        <v>24190</v>
      </c>
      <c r="O326" s="11">
        <f t="shared" si="49"/>
        <v>559784.6100000001</v>
      </c>
      <c r="P326" s="11">
        <f t="shared" si="50"/>
        <v>98676.39</v>
      </c>
      <c r="Q326" s="11">
        <f t="shared" si="51"/>
        <v>658461</v>
      </c>
      <c r="R326" s="11">
        <f>VLOOKUP($F$300:$F$327,WS!$C$3:$Q$327,10,0)</f>
        <v>0</v>
      </c>
      <c r="S326" s="11">
        <f>VLOOKUP($F$300:$F$327,WS!$C$3:$Q$327,11,0)</f>
        <v>0</v>
      </c>
      <c r="T326" s="11">
        <f>VLOOKUP($F$300:$F$327,WS!$C$3:$Q$327,12,0)</f>
        <v>0</v>
      </c>
      <c r="U326" s="11">
        <f>VLOOKUP($F$300:$F$327,WS!$C$3:$Q$327,13,0)</f>
        <v>559784.61</v>
      </c>
      <c r="V326" s="11">
        <f>VLOOKUP($F$300:$F$327,WS!$C$3:$Q$327,14,0)</f>
        <v>98676.390000000014</v>
      </c>
      <c r="W326" s="11">
        <f>VLOOKUP($F$300:$F$327,WS!$C$3:$Q$327,15,0)</f>
        <v>658461</v>
      </c>
      <c r="X326" s="11"/>
    </row>
    <row r="327" spans="1:24" ht="15.75" x14ac:dyDescent="0.25">
      <c r="A327" s="11">
        <v>25</v>
      </c>
      <c r="B327" s="29" t="s">
        <v>39</v>
      </c>
      <c r="C327" s="29" t="s">
        <v>40</v>
      </c>
      <c r="D327" s="29"/>
      <c r="E327" s="29" t="s">
        <v>226</v>
      </c>
      <c r="F327" s="11" t="s">
        <v>234</v>
      </c>
      <c r="G327" s="11" t="str">
        <f>VLOOKUP($F$300:$F$327,WS!$C$3:$Q$327,2,0)</f>
        <v>IDLE/VACANT</v>
      </c>
      <c r="H327" s="11">
        <f>VLOOKUP($F$300:$F$327,WS!$C$3:$Q$327,3,0)</f>
        <v>0</v>
      </c>
      <c r="I327" s="11">
        <f>VLOOKUP($F$300:$F$327,WS!$C$3:$Q$327,4,0)</f>
        <v>2075.1999999999998</v>
      </c>
      <c r="J327" s="11">
        <f>VLOOKUP($F$300:$F$327,WS!$C$3:$Q$327,5,0)</f>
        <v>6.8</v>
      </c>
      <c r="K327" s="11">
        <f>VLOOKUP($F$300:$F$327,WS!$C$3:$Q$327,6,0)</f>
        <v>2082</v>
      </c>
      <c r="L327" s="11">
        <f>VLOOKUP($F$300:$F$327,WS!$C$3:$Q$327,7,0)</f>
        <v>874.64</v>
      </c>
      <c r="M327" s="11">
        <f>VLOOKUP($F$300:$F$327,WS!$C$3:$Q$327,8,0)</f>
        <v>17.36</v>
      </c>
      <c r="N327" s="11">
        <f>VLOOKUP($F$300:$F$327,WS!$C$3:$Q$327,9,0)</f>
        <v>892</v>
      </c>
      <c r="O327" s="11">
        <f t="shared" si="49"/>
        <v>2949.8399999999997</v>
      </c>
      <c r="P327" s="11">
        <f t="shared" si="50"/>
        <v>24.16</v>
      </c>
      <c r="Q327" s="11">
        <f t="shared" si="51"/>
        <v>2974</v>
      </c>
      <c r="R327" s="11">
        <f>VLOOKUP($F$300:$F$327,WS!$C$3:$Q$327,10,0)</f>
        <v>0</v>
      </c>
      <c r="S327" s="11">
        <f>VLOOKUP($F$300:$F$327,WS!$C$3:$Q$327,11,0)</f>
        <v>0</v>
      </c>
      <c r="T327" s="11">
        <f>VLOOKUP($F$300:$F$327,WS!$C$3:$Q$327,12,0)</f>
        <v>0</v>
      </c>
      <c r="U327" s="11">
        <f>VLOOKUP($F$300:$F$327,WS!$C$3:$Q$327,13,0)</f>
        <v>2949.84</v>
      </c>
      <c r="V327" s="11">
        <f>VLOOKUP($F$300:$F$327,WS!$C$3:$Q$327,14,0)</f>
        <v>24.16</v>
      </c>
      <c r="W327" s="11">
        <f>VLOOKUP($F$300:$F$327,WS!$C$3:$Q$327,15,0)</f>
        <v>2974</v>
      </c>
      <c r="X327" s="11"/>
    </row>
    <row r="328" spans="1:24" ht="15.75" x14ac:dyDescent="0.25">
      <c r="A328" s="147" t="s">
        <v>78</v>
      </c>
      <c r="B328" s="147"/>
      <c r="C328" s="147"/>
      <c r="D328" s="147"/>
      <c r="E328" s="147"/>
      <c r="F328" s="147"/>
      <c r="G328" s="11"/>
      <c r="H328" s="13">
        <f>SUM(H303:H327)</f>
        <v>36803</v>
      </c>
      <c r="I328" s="13">
        <f t="shared" ref="I328:W328" si="52">SUM(I303:I327)</f>
        <v>6785053.0199999996</v>
      </c>
      <c r="J328" s="13">
        <f t="shared" si="52"/>
        <v>637286.98</v>
      </c>
      <c r="K328" s="13">
        <f t="shared" si="52"/>
        <v>7422340</v>
      </c>
      <c r="L328" s="13">
        <f t="shared" si="52"/>
        <v>298767.65999999997</v>
      </c>
      <c r="M328" s="13">
        <f t="shared" si="52"/>
        <v>96145.340000000026</v>
      </c>
      <c r="N328" s="13">
        <f t="shared" si="52"/>
        <v>394913</v>
      </c>
      <c r="O328" s="13">
        <f t="shared" si="52"/>
        <v>7083820.6800000006</v>
      </c>
      <c r="P328" s="13">
        <f t="shared" si="52"/>
        <v>733432.32000000018</v>
      </c>
      <c r="Q328" s="13">
        <f t="shared" si="52"/>
        <v>7817253</v>
      </c>
      <c r="R328" s="13">
        <f t="shared" si="52"/>
        <v>38807.599999999991</v>
      </c>
      <c r="S328" s="13">
        <f t="shared" si="52"/>
        <v>95279.4</v>
      </c>
      <c r="T328" s="13">
        <f t="shared" si="52"/>
        <v>134087</v>
      </c>
      <c r="U328" s="13">
        <f t="shared" si="52"/>
        <v>7045013.080000001</v>
      </c>
      <c r="V328" s="13">
        <f t="shared" si="52"/>
        <v>638152.92000000004</v>
      </c>
      <c r="W328" s="13">
        <f t="shared" si="52"/>
        <v>7683166</v>
      </c>
      <c r="X328" s="13"/>
    </row>
    <row r="329" spans="1:24" ht="15.75" x14ac:dyDescent="0.25">
      <c r="A329" s="26"/>
      <c r="B329" s="26"/>
      <c r="C329" s="26"/>
      <c r="D329" s="26"/>
      <c r="E329" s="26"/>
      <c r="F329" s="26"/>
      <c r="G329" s="26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</row>
    <row r="330" spans="1:24" ht="15.75" x14ac:dyDescent="0.25">
      <c r="A330" s="26"/>
      <c r="B330" s="26"/>
      <c r="C330" s="26"/>
      <c r="D330" s="26"/>
      <c r="E330" s="26"/>
      <c r="F330" s="26"/>
      <c r="G330" s="26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</row>
    <row r="331" spans="1:24" ht="15.75" x14ac:dyDescent="0.25">
      <c r="A331" s="26"/>
      <c r="B331" s="26"/>
      <c r="C331" s="26"/>
      <c r="D331" s="26"/>
      <c r="E331" s="26"/>
      <c r="F331" s="26"/>
      <c r="G331" s="26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</row>
    <row r="332" spans="1:24" ht="15.75" x14ac:dyDescent="0.25">
      <c r="A332" s="26"/>
      <c r="B332" s="26"/>
      <c r="C332" s="26"/>
      <c r="D332" s="26"/>
      <c r="E332" s="26"/>
      <c r="F332" s="26"/>
      <c r="G332" s="26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</row>
    <row r="333" spans="1:24" ht="15.75" x14ac:dyDescent="0.25">
      <c r="A333" s="30"/>
      <c r="B333" s="30"/>
      <c r="C333" s="30"/>
      <c r="D333" s="142" t="s">
        <v>79</v>
      </c>
      <c r="E333" s="142"/>
      <c r="F333" s="142"/>
      <c r="G333" s="142"/>
      <c r="H333" s="142"/>
      <c r="I333" s="7"/>
      <c r="J333" s="14"/>
      <c r="K333" s="7"/>
      <c r="L333" s="7"/>
      <c r="M333" s="7"/>
      <c r="N333" s="7"/>
      <c r="O333" s="7"/>
      <c r="P333" s="7"/>
      <c r="Q333" s="7"/>
      <c r="R333" s="7"/>
      <c r="S333" s="7"/>
      <c r="T333" s="143" t="s">
        <v>80</v>
      </c>
      <c r="U333" s="143"/>
      <c r="V333" s="143"/>
      <c r="W333" s="143"/>
      <c r="X333" s="143"/>
    </row>
    <row r="334" spans="1:24" ht="15.75" x14ac:dyDescent="0.25">
      <c r="A334" s="30"/>
      <c r="B334" s="30"/>
      <c r="C334" s="30"/>
      <c r="D334" s="142" t="s">
        <v>81</v>
      </c>
      <c r="E334" s="142"/>
      <c r="F334" s="142"/>
      <c r="G334" s="142"/>
      <c r="H334" s="142"/>
      <c r="I334" s="7"/>
      <c r="J334" s="14"/>
      <c r="K334" s="7"/>
      <c r="L334" s="7"/>
      <c r="M334" s="7"/>
      <c r="N334" s="7"/>
      <c r="O334" s="7"/>
      <c r="P334" s="7"/>
      <c r="Q334" s="7"/>
      <c r="R334" s="7"/>
      <c r="S334" s="7"/>
      <c r="T334" s="143" t="s">
        <v>81</v>
      </c>
      <c r="U334" s="143"/>
      <c r="V334" s="143"/>
      <c r="W334" s="143"/>
      <c r="X334" s="143"/>
    </row>
    <row r="335" spans="1:24" ht="15.75" x14ac:dyDescent="0.25">
      <c r="A335" s="30"/>
      <c r="B335" s="30"/>
      <c r="C335" s="30"/>
      <c r="D335" s="25"/>
      <c r="E335" s="25"/>
      <c r="F335" s="25"/>
      <c r="G335" s="25"/>
      <c r="H335" s="25"/>
      <c r="I335" s="7"/>
      <c r="J335" s="14"/>
      <c r="K335" s="7"/>
      <c r="L335" s="7"/>
      <c r="M335" s="7"/>
      <c r="N335" s="7"/>
      <c r="O335" s="7"/>
      <c r="P335" s="7"/>
      <c r="Q335" s="7"/>
      <c r="R335" s="7"/>
      <c r="S335" s="7"/>
      <c r="T335" s="26"/>
      <c r="U335" s="26"/>
      <c r="V335" s="26"/>
      <c r="W335" s="26"/>
      <c r="X335" s="26"/>
    </row>
    <row r="336" spans="1:24" ht="16.5" thickBot="1" x14ac:dyDescent="0.3">
      <c r="A336" s="30"/>
      <c r="B336" s="30"/>
      <c r="C336" s="30"/>
      <c r="D336" s="25"/>
      <c r="E336" s="25"/>
      <c r="F336" s="25"/>
      <c r="G336" s="25"/>
      <c r="H336" s="25"/>
      <c r="I336" s="7"/>
      <c r="J336" s="14"/>
      <c r="K336" s="7"/>
      <c r="L336" s="7"/>
      <c r="M336" s="7"/>
      <c r="N336" s="7"/>
      <c r="O336" s="7"/>
      <c r="P336" s="7"/>
      <c r="Q336" s="7"/>
      <c r="R336" s="7"/>
      <c r="S336" s="7"/>
      <c r="T336" s="26"/>
      <c r="U336" s="26"/>
      <c r="V336" s="26"/>
      <c r="W336" s="26"/>
      <c r="X336" s="26"/>
    </row>
    <row r="337" spans="1:24" ht="24" thickBot="1" x14ac:dyDescent="0.4">
      <c r="A337" s="148" t="s">
        <v>1</v>
      </c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  <c r="T337" s="149"/>
      <c r="U337" s="149"/>
      <c r="V337" s="149"/>
      <c r="W337" s="149"/>
      <c r="X337" s="150"/>
    </row>
    <row r="338" spans="1:24" ht="18" x14ac:dyDescent="0.25">
      <c r="A338" s="151" t="s">
        <v>814</v>
      </c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</row>
    <row r="339" spans="1:24" ht="39" customHeight="1" x14ac:dyDescent="0.25">
      <c r="A339" s="152" t="s">
        <v>5</v>
      </c>
      <c r="B339" s="152" t="s">
        <v>6</v>
      </c>
      <c r="C339" s="152" t="s">
        <v>7</v>
      </c>
      <c r="D339" s="152" t="s">
        <v>8</v>
      </c>
      <c r="E339" s="152" t="s">
        <v>9</v>
      </c>
      <c r="F339" s="152" t="s">
        <v>10</v>
      </c>
      <c r="G339" s="152" t="s">
        <v>11</v>
      </c>
      <c r="H339" s="152" t="s">
        <v>12</v>
      </c>
      <c r="I339" s="144" t="s">
        <v>815</v>
      </c>
      <c r="J339" s="145"/>
      <c r="K339" s="146"/>
      <c r="L339" s="144" t="s">
        <v>816</v>
      </c>
      <c r="M339" s="145"/>
      <c r="N339" s="146"/>
      <c r="O339" s="144" t="s">
        <v>13</v>
      </c>
      <c r="P339" s="145"/>
      <c r="Q339" s="146"/>
      <c r="R339" s="144" t="s">
        <v>817</v>
      </c>
      <c r="S339" s="145"/>
      <c r="T339" s="146"/>
      <c r="U339" s="144" t="s">
        <v>818</v>
      </c>
      <c r="V339" s="145"/>
      <c r="W339" s="146"/>
      <c r="X339" s="9" t="s">
        <v>14</v>
      </c>
    </row>
    <row r="340" spans="1:24" ht="15.75" x14ac:dyDescent="0.25">
      <c r="A340" s="153"/>
      <c r="B340" s="153"/>
      <c r="C340" s="153"/>
      <c r="D340" s="153"/>
      <c r="E340" s="153"/>
      <c r="F340" s="153"/>
      <c r="G340" s="153"/>
      <c r="H340" s="153"/>
      <c r="I340" s="9" t="s">
        <v>15</v>
      </c>
      <c r="J340" s="9" t="s">
        <v>16</v>
      </c>
      <c r="K340" s="10" t="s">
        <v>17</v>
      </c>
      <c r="L340" s="9" t="s">
        <v>15</v>
      </c>
      <c r="M340" s="9" t="s">
        <v>16</v>
      </c>
      <c r="N340" s="10" t="s">
        <v>17</v>
      </c>
      <c r="O340" s="9" t="s">
        <v>15</v>
      </c>
      <c r="P340" s="9" t="s">
        <v>16</v>
      </c>
      <c r="Q340" s="9" t="s">
        <v>17</v>
      </c>
      <c r="R340" s="9" t="s">
        <v>15</v>
      </c>
      <c r="S340" s="9" t="s">
        <v>16</v>
      </c>
      <c r="T340" s="9" t="s">
        <v>17</v>
      </c>
      <c r="U340" s="9" t="s">
        <v>15</v>
      </c>
      <c r="V340" s="9" t="s">
        <v>16</v>
      </c>
      <c r="W340" s="10" t="s">
        <v>17</v>
      </c>
      <c r="X340" s="9"/>
    </row>
    <row r="341" spans="1:24" ht="15.75" x14ac:dyDescent="0.25">
      <c r="A341" s="9" t="s">
        <v>18</v>
      </c>
      <c r="B341" s="9" t="s">
        <v>19</v>
      </c>
      <c r="C341" s="9" t="s">
        <v>20</v>
      </c>
      <c r="D341" s="9" t="s">
        <v>21</v>
      </c>
      <c r="E341" s="9" t="s">
        <v>22</v>
      </c>
      <c r="F341" s="9" t="s">
        <v>23</v>
      </c>
      <c r="G341" s="9"/>
      <c r="H341" s="9"/>
      <c r="I341" s="9" t="s">
        <v>24</v>
      </c>
      <c r="J341" s="9" t="s">
        <v>25</v>
      </c>
      <c r="K341" s="10" t="s">
        <v>26</v>
      </c>
      <c r="L341" s="9" t="s">
        <v>27</v>
      </c>
      <c r="M341" s="9" t="s">
        <v>28</v>
      </c>
      <c r="N341" s="10" t="s">
        <v>29</v>
      </c>
      <c r="O341" s="9" t="s">
        <v>30</v>
      </c>
      <c r="P341" s="9" t="s">
        <v>31</v>
      </c>
      <c r="Q341" s="9" t="s">
        <v>32</v>
      </c>
      <c r="R341" s="9" t="s">
        <v>33</v>
      </c>
      <c r="S341" s="9" t="s">
        <v>34</v>
      </c>
      <c r="T341" s="9" t="s">
        <v>35</v>
      </c>
      <c r="U341" s="9" t="s">
        <v>36</v>
      </c>
      <c r="V341" s="9" t="s">
        <v>37</v>
      </c>
      <c r="W341" s="10" t="s">
        <v>38</v>
      </c>
      <c r="X341" s="9"/>
    </row>
    <row r="342" spans="1:24" ht="15.75" x14ac:dyDescent="0.25">
      <c r="A342" s="11">
        <v>1</v>
      </c>
      <c r="B342" s="29" t="s">
        <v>39</v>
      </c>
      <c r="C342" s="29" t="s">
        <v>40</v>
      </c>
      <c r="D342" s="29">
        <v>50</v>
      </c>
      <c r="E342" s="29" t="s">
        <v>252</v>
      </c>
      <c r="F342" s="11" t="s">
        <v>267</v>
      </c>
      <c r="G342" s="11" t="str">
        <f>VLOOKUP($F$339:$F$365,WS!$C$3:$Q$327,2,0)</f>
        <v>NORMAL</v>
      </c>
      <c r="H342" s="11">
        <f>VLOOKUP($F$339:$F$365,WS!$C$3:$Q$327,3,0)</f>
        <v>531</v>
      </c>
      <c r="I342" s="11">
        <f>VLOOKUP($F$339:$F$365,WS!$C$3:$Q$327,4,0)</f>
        <v>17213.97</v>
      </c>
      <c r="J342" s="11">
        <f>VLOOKUP($F$339:$F$365,WS!$C$3:$Q$327,5,0)</f>
        <v>662.03</v>
      </c>
      <c r="K342" s="11">
        <f>VLOOKUP($F$339:$F$365,WS!$C$3:$Q$327,6,0)</f>
        <v>17876</v>
      </c>
      <c r="L342" s="11">
        <f>VLOOKUP($F$339:$F$365,WS!$C$3:$Q$327,7,0)</f>
        <v>5149.55</v>
      </c>
      <c r="M342" s="11">
        <f>VLOOKUP($F$339:$F$365,WS!$C$3:$Q$327,8,0)</f>
        <v>344.45</v>
      </c>
      <c r="N342" s="11">
        <f>VLOOKUP($F$339:$F$365,WS!$C$3:$Q$327,9,0)</f>
        <v>5494</v>
      </c>
      <c r="O342" s="11">
        <f>+I342+L342</f>
        <v>22363.52</v>
      </c>
      <c r="P342" s="11">
        <f>+J342+M342</f>
        <v>1006.48</v>
      </c>
      <c r="Q342" s="11">
        <f>+K342+N342</f>
        <v>23370</v>
      </c>
      <c r="R342" s="11">
        <f>VLOOKUP($F$339:$F$365,WS!$C$3:$Q$327,10,0)</f>
        <v>22363.52</v>
      </c>
      <c r="S342" s="11">
        <f>VLOOKUP($F$339:$F$365,WS!$C$3:$Q$327,11,0)</f>
        <v>1006.48</v>
      </c>
      <c r="T342" s="11">
        <f>VLOOKUP($F$339:$F$365,WS!$C$3:$Q$327,12,0)</f>
        <v>23370</v>
      </c>
      <c r="U342" s="11">
        <f>VLOOKUP($F$339:$F$365,WS!$C$3:$Q$327,13,0)</f>
        <v>0</v>
      </c>
      <c r="V342" s="11">
        <f>VLOOKUP($F$339:$F$365,WS!$C$3:$Q$327,14,0)</f>
        <v>0</v>
      </c>
      <c r="W342" s="11">
        <f>VLOOKUP($F$339:$F$365,WS!$C$3:$Q$327,15,0)</f>
        <v>0</v>
      </c>
      <c r="X342" s="11"/>
    </row>
    <row r="343" spans="1:24" ht="15.75" x14ac:dyDescent="0.25">
      <c r="A343" s="11">
        <v>2</v>
      </c>
      <c r="B343" s="29" t="s">
        <v>39</v>
      </c>
      <c r="C343" s="29" t="s">
        <v>40</v>
      </c>
      <c r="D343" s="29">
        <v>50</v>
      </c>
      <c r="E343" s="29" t="s">
        <v>252</v>
      </c>
      <c r="F343" s="11" t="s">
        <v>272</v>
      </c>
      <c r="G343" s="11" t="str">
        <f>VLOOKUP($F$339:$F$365,WS!$C$3:$Q$327,2,0)</f>
        <v>NORMAL</v>
      </c>
      <c r="H343" s="11">
        <f>VLOOKUP($F$339:$F$365,WS!$C$3:$Q$327,3,0)</f>
        <v>1041</v>
      </c>
      <c r="I343" s="11">
        <f>VLOOKUP($F$339:$F$365,WS!$C$3:$Q$327,4,0)</f>
        <v>272099.88</v>
      </c>
      <c r="J343" s="11">
        <f>VLOOKUP($F$339:$F$365,WS!$C$3:$Q$327,5,0)</f>
        <v>34813.120000000003</v>
      </c>
      <c r="K343" s="11">
        <f>VLOOKUP($F$339:$F$365,WS!$C$3:$Q$327,6,0)</f>
        <v>306913</v>
      </c>
      <c r="L343" s="11">
        <f>VLOOKUP($F$339:$F$365,WS!$C$3:$Q$327,7,0)</f>
        <v>10566.5</v>
      </c>
      <c r="M343" s="11">
        <f>VLOOKUP($F$339:$F$365,WS!$C$3:$Q$327,8,0)</f>
        <v>1847.5</v>
      </c>
      <c r="N343" s="11">
        <f>VLOOKUP($F$339:$F$365,WS!$C$3:$Q$327,9,0)</f>
        <v>12414</v>
      </c>
      <c r="O343" s="11">
        <f t="shared" ref="O343:O365" si="53">+I343+L343</f>
        <v>282666.38</v>
      </c>
      <c r="P343" s="11">
        <f t="shared" ref="P343:P365" si="54">+J343+M343</f>
        <v>36660.620000000003</v>
      </c>
      <c r="Q343" s="11">
        <f t="shared" ref="Q343:Q365" si="55">+K343+N343</f>
        <v>319327</v>
      </c>
      <c r="R343" s="11">
        <f>VLOOKUP($F$339:$F$365,WS!$C$3:$Q$327,10,0)</f>
        <v>0</v>
      </c>
      <c r="S343" s="11">
        <f>VLOOKUP($F$339:$F$365,WS!$C$3:$Q$327,11,0)</f>
        <v>0</v>
      </c>
      <c r="T343" s="11">
        <f>VLOOKUP($F$339:$F$365,WS!$C$3:$Q$327,12,0)</f>
        <v>0</v>
      </c>
      <c r="U343" s="11">
        <f>VLOOKUP($F$339:$F$365,WS!$C$3:$Q$327,13,0)</f>
        <v>282666.38</v>
      </c>
      <c r="V343" s="11">
        <f>VLOOKUP($F$339:$F$365,WS!$C$3:$Q$327,14,0)</f>
        <v>36660.620000000003</v>
      </c>
      <c r="W343" s="11">
        <f>VLOOKUP($F$339:$F$365,WS!$C$3:$Q$327,15,0)</f>
        <v>319327</v>
      </c>
      <c r="X343" s="11"/>
    </row>
    <row r="344" spans="1:24" ht="15.75" x14ac:dyDescent="0.25">
      <c r="A344" s="11">
        <v>3</v>
      </c>
      <c r="B344" s="29" t="s">
        <v>39</v>
      </c>
      <c r="C344" s="29" t="s">
        <v>40</v>
      </c>
      <c r="D344" s="29">
        <v>50</v>
      </c>
      <c r="E344" s="29" t="s">
        <v>252</v>
      </c>
      <c r="F344" s="11" t="s">
        <v>270</v>
      </c>
      <c r="G344" s="11" t="str">
        <f>VLOOKUP($F$339:$F$365,WS!$C$3:$Q$327,2,0)</f>
        <v>NORMAL</v>
      </c>
      <c r="H344" s="11">
        <f>VLOOKUP($F$339:$F$365,WS!$C$3:$Q$327,3,0)</f>
        <v>913</v>
      </c>
      <c r="I344" s="11">
        <f>VLOOKUP($F$339:$F$365,WS!$C$3:$Q$327,4,0)</f>
        <v>215718.66</v>
      </c>
      <c r="J344" s="11">
        <f>VLOOKUP($F$339:$F$365,WS!$C$3:$Q$327,5,0)</f>
        <v>2847.34</v>
      </c>
      <c r="K344" s="11">
        <f>VLOOKUP($F$339:$F$365,WS!$C$3:$Q$327,6,0)</f>
        <v>218566</v>
      </c>
      <c r="L344" s="11">
        <f>VLOOKUP($F$339:$F$365,WS!$C$3:$Q$327,7,0)</f>
        <v>7749.73</v>
      </c>
      <c r="M344" s="11">
        <f>VLOOKUP($F$339:$F$365,WS!$C$3:$Q$327,8,0)</f>
        <v>1342.27</v>
      </c>
      <c r="N344" s="11">
        <f>VLOOKUP($F$339:$F$365,WS!$C$3:$Q$327,9,0)</f>
        <v>9092</v>
      </c>
      <c r="O344" s="11">
        <f t="shared" si="53"/>
        <v>223468.39</v>
      </c>
      <c r="P344" s="11">
        <f t="shared" si="54"/>
        <v>4189.6100000000006</v>
      </c>
      <c r="Q344" s="11">
        <f t="shared" si="55"/>
        <v>227658</v>
      </c>
      <c r="R344" s="11">
        <f>VLOOKUP($F$339:$F$365,WS!$C$3:$Q$327,10,0)</f>
        <v>0</v>
      </c>
      <c r="S344" s="11">
        <f>VLOOKUP($F$339:$F$365,WS!$C$3:$Q$327,11,0)</f>
        <v>0</v>
      </c>
      <c r="T344" s="11">
        <f>VLOOKUP($F$339:$F$365,WS!$C$3:$Q$327,12,0)</f>
        <v>0</v>
      </c>
      <c r="U344" s="11">
        <f>VLOOKUP($F$339:$F$365,WS!$C$3:$Q$327,13,0)</f>
        <v>223468.39</v>
      </c>
      <c r="V344" s="11">
        <f>VLOOKUP($F$339:$F$365,WS!$C$3:$Q$327,14,0)</f>
        <v>4189.6099999999997</v>
      </c>
      <c r="W344" s="11">
        <f>VLOOKUP($F$339:$F$365,WS!$C$3:$Q$327,15,0)</f>
        <v>227658</v>
      </c>
      <c r="X344" s="11"/>
    </row>
    <row r="345" spans="1:24" ht="15.75" x14ac:dyDescent="0.25">
      <c r="A345" s="11">
        <v>4</v>
      </c>
      <c r="B345" s="29" t="s">
        <v>39</v>
      </c>
      <c r="C345" s="29" t="s">
        <v>40</v>
      </c>
      <c r="D345" s="29">
        <v>50</v>
      </c>
      <c r="E345" s="29" t="s">
        <v>252</v>
      </c>
      <c r="F345" s="11" t="s">
        <v>271</v>
      </c>
      <c r="G345" s="11" t="str">
        <f>VLOOKUP($F$339:$F$365,WS!$C$3:$Q$327,2,0)</f>
        <v>IDLE/VACANT</v>
      </c>
      <c r="H345" s="11">
        <f>VLOOKUP($F$339:$F$365,WS!$C$3:$Q$327,3,0)</f>
        <v>0</v>
      </c>
      <c r="I345" s="11">
        <f>VLOOKUP($F$339:$F$365,WS!$C$3:$Q$327,4,0)</f>
        <v>-455.49</v>
      </c>
      <c r="J345" s="11">
        <f>VLOOKUP($F$339:$F$365,WS!$C$3:$Q$327,5,0)</f>
        <v>275.49</v>
      </c>
      <c r="K345" s="11">
        <f>VLOOKUP($F$339:$F$365,WS!$C$3:$Q$327,6,0)</f>
        <v>-180</v>
      </c>
      <c r="L345" s="11">
        <f>VLOOKUP($F$339:$F$365,WS!$C$3:$Q$327,7,0)</f>
        <v>1536</v>
      </c>
      <c r="M345" s="11">
        <f>VLOOKUP($F$339:$F$365,WS!$C$3:$Q$327,8,0)</f>
        <v>0</v>
      </c>
      <c r="N345" s="11">
        <f>VLOOKUP($F$339:$F$365,WS!$C$3:$Q$327,9,0)</f>
        <v>1536</v>
      </c>
      <c r="O345" s="11">
        <f t="shared" si="53"/>
        <v>1080.51</v>
      </c>
      <c r="P345" s="11">
        <f t="shared" si="54"/>
        <v>275.49</v>
      </c>
      <c r="Q345" s="11">
        <f t="shared" si="55"/>
        <v>1356</v>
      </c>
      <c r="R345" s="11">
        <f>VLOOKUP($F$339:$F$365,WS!$C$3:$Q$327,10,0)</f>
        <v>1080.51</v>
      </c>
      <c r="S345" s="11">
        <f>VLOOKUP($F$339:$F$365,WS!$C$3:$Q$327,11,0)</f>
        <v>275.49</v>
      </c>
      <c r="T345" s="11">
        <f>VLOOKUP($F$339:$F$365,WS!$C$3:$Q$327,12,0)</f>
        <v>1356</v>
      </c>
      <c r="U345" s="11">
        <f>VLOOKUP($F$339:$F$365,WS!$C$3:$Q$327,13,0)</f>
        <v>0</v>
      </c>
      <c r="V345" s="11">
        <f>VLOOKUP($F$339:$F$365,WS!$C$3:$Q$327,14,0)</f>
        <v>0</v>
      </c>
      <c r="W345" s="11">
        <f>VLOOKUP($F$339:$F$365,WS!$C$3:$Q$327,15,0)</f>
        <v>0</v>
      </c>
      <c r="X345" s="11"/>
    </row>
    <row r="346" spans="1:24" ht="15.75" x14ac:dyDescent="0.25">
      <c r="A346" s="11">
        <v>5</v>
      </c>
      <c r="B346" s="29" t="s">
        <v>39</v>
      </c>
      <c r="C346" s="29" t="s">
        <v>40</v>
      </c>
      <c r="D346" s="29">
        <v>50</v>
      </c>
      <c r="E346" s="29" t="s">
        <v>252</v>
      </c>
      <c r="F346" s="11" t="s">
        <v>273</v>
      </c>
      <c r="G346" s="11" t="str">
        <f>VLOOKUP($F$339:$F$365,WS!$C$3:$Q$327,2,0)</f>
        <v>NORMAL</v>
      </c>
      <c r="H346" s="11">
        <f>VLOOKUP($F$339:$F$365,WS!$C$3:$Q$327,3,0)</f>
        <v>51</v>
      </c>
      <c r="I346" s="11">
        <f>VLOOKUP($F$339:$F$365,WS!$C$3:$Q$327,4,0)</f>
        <v>0</v>
      </c>
      <c r="J346" s="11">
        <f>VLOOKUP($F$339:$F$365,WS!$C$3:$Q$327,5,0)</f>
        <v>0</v>
      </c>
      <c r="K346" s="11">
        <f>VLOOKUP($F$339:$F$365,WS!$C$3:$Q$327,6,0)</f>
        <v>0</v>
      </c>
      <c r="L346" s="11">
        <f>VLOOKUP($F$339:$F$365,WS!$C$3:$Q$327,7,0)</f>
        <v>961.76</v>
      </c>
      <c r="M346" s="11">
        <f>VLOOKUP($F$339:$F$365,WS!$C$3:$Q$327,8,0)</f>
        <v>25.24</v>
      </c>
      <c r="N346" s="11">
        <f>VLOOKUP($F$339:$F$365,WS!$C$3:$Q$327,9,0)</f>
        <v>987</v>
      </c>
      <c r="O346" s="11">
        <f t="shared" si="53"/>
        <v>961.76</v>
      </c>
      <c r="P346" s="11">
        <f t="shared" si="54"/>
        <v>25.24</v>
      </c>
      <c r="Q346" s="11">
        <f t="shared" si="55"/>
        <v>987</v>
      </c>
      <c r="R346" s="11">
        <f>VLOOKUP($F$339:$F$365,WS!$C$3:$Q$327,10,0)</f>
        <v>961.76</v>
      </c>
      <c r="S346" s="11">
        <f>VLOOKUP($F$339:$F$365,WS!$C$3:$Q$327,11,0)</f>
        <v>25.24</v>
      </c>
      <c r="T346" s="11">
        <f>VLOOKUP($F$339:$F$365,WS!$C$3:$Q$327,12,0)</f>
        <v>987</v>
      </c>
      <c r="U346" s="11">
        <f>VLOOKUP($F$339:$F$365,WS!$C$3:$Q$327,13,0)</f>
        <v>0</v>
      </c>
      <c r="V346" s="11">
        <f>VLOOKUP($F$339:$F$365,WS!$C$3:$Q$327,14,0)</f>
        <v>0</v>
      </c>
      <c r="W346" s="11">
        <f>VLOOKUP($F$339:$F$365,WS!$C$3:$Q$327,15,0)</f>
        <v>0</v>
      </c>
      <c r="X346" s="11"/>
    </row>
    <row r="347" spans="1:24" ht="15.75" x14ac:dyDescent="0.25">
      <c r="A347" s="11">
        <v>6</v>
      </c>
      <c r="B347" s="29" t="s">
        <v>39</v>
      </c>
      <c r="C347" s="29" t="s">
        <v>40</v>
      </c>
      <c r="D347" s="29">
        <v>50</v>
      </c>
      <c r="E347" s="29" t="s">
        <v>252</v>
      </c>
      <c r="F347" s="11" t="s">
        <v>274</v>
      </c>
      <c r="G347" s="11" t="str">
        <f>VLOOKUP($F$339:$F$365,WS!$C$3:$Q$327,2,0)</f>
        <v>NORMAL</v>
      </c>
      <c r="H347" s="11">
        <f>VLOOKUP($F$339:$F$365,WS!$C$3:$Q$327,3,0)</f>
        <v>384</v>
      </c>
      <c r="I347" s="11">
        <f>VLOOKUP($F$339:$F$365,WS!$C$3:$Q$327,4,0)</f>
        <v>517054.64</v>
      </c>
      <c r="J347" s="11">
        <f>VLOOKUP($F$339:$F$365,WS!$C$3:$Q$327,5,0)</f>
        <v>55577.36</v>
      </c>
      <c r="K347" s="11">
        <f>VLOOKUP($F$339:$F$365,WS!$C$3:$Q$327,6,0)</f>
        <v>572632</v>
      </c>
      <c r="L347" s="11">
        <f>VLOOKUP($F$339:$F$365,WS!$C$3:$Q$327,7,0)</f>
        <v>3680.78</v>
      </c>
      <c r="M347" s="11">
        <f>VLOOKUP($F$339:$F$365,WS!$C$3:$Q$327,8,0)</f>
        <v>2671.22</v>
      </c>
      <c r="N347" s="11">
        <f>VLOOKUP($F$339:$F$365,WS!$C$3:$Q$327,9,0)</f>
        <v>6352</v>
      </c>
      <c r="O347" s="11">
        <f t="shared" si="53"/>
        <v>520735.42000000004</v>
      </c>
      <c r="P347" s="11">
        <f t="shared" si="54"/>
        <v>58248.58</v>
      </c>
      <c r="Q347" s="11">
        <f t="shared" si="55"/>
        <v>578984</v>
      </c>
      <c r="R347" s="11">
        <f>VLOOKUP($F$339:$F$365,WS!$C$3:$Q$327,10,0)</f>
        <v>0</v>
      </c>
      <c r="S347" s="11">
        <f>VLOOKUP($F$339:$F$365,WS!$C$3:$Q$327,11,0)</f>
        <v>0</v>
      </c>
      <c r="T347" s="11">
        <f>VLOOKUP($F$339:$F$365,WS!$C$3:$Q$327,12,0)</f>
        <v>0</v>
      </c>
      <c r="U347" s="11">
        <f>VLOOKUP($F$339:$F$365,WS!$C$3:$Q$327,13,0)</f>
        <v>520735.42</v>
      </c>
      <c r="V347" s="11">
        <f>VLOOKUP($F$339:$F$365,WS!$C$3:$Q$327,14,0)</f>
        <v>58248.58</v>
      </c>
      <c r="W347" s="11">
        <f>VLOOKUP($F$339:$F$365,WS!$C$3:$Q$327,15,0)</f>
        <v>578984</v>
      </c>
      <c r="X347" s="11"/>
    </row>
    <row r="348" spans="1:24" ht="15.75" x14ac:dyDescent="0.25">
      <c r="A348" s="11">
        <v>7</v>
      </c>
      <c r="B348" s="29" t="s">
        <v>39</v>
      </c>
      <c r="C348" s="29" t="s">
        <v>40</v>
      </c>
      <c r="D348" s="29">
        <v>50</v>
      </c>
      <c r="E348" s="29" t="s">
        <v>252</v>
      </c>
      <c r="F348" s="11" t="s">
        <v>276</v>
      </c>
      <c r="G348" s="11" t="str">
        <f>VLOOKUP($F$339:$F$365,WS!$C$3:$Q$327,2,0)</f>
        <v>NORMAL</v>
      </c>
      <c r="H348" s="11">
        <f>VLOOKUP($F$339:$F$365,WS!$C$3:$Q$327,3,0)</f>
        <v>441</v>
      </c>
      <c r="I348" s="11">
        <f>VLOOKUP($F$339:$F$365,WS!$C$3:$Q$327,4,0)</f>
        <v>0</v>
      </c>
      <c r="J348" s="11">
        <f>VLOOKUP($F$339:$F$365,WS!$C$3:$Q$327,5,0)</f>
        <v>0</v>
      </c>
      <c r="K348" s="11">
        <f>VLOOKUP($F$339:$F$365,WS!$C$3:$Q$327,6,0)</f>
        <v>0</v>
      </c>
      <c r="L348" s="11">
        <f>VLOOKUP($F$339:$F$365,WS!$C$3:$Q$327,7,0)</f>
        <v>3697.7</v>
      </c>
      <c r="M348" s="11">
        <f>VLOOKUP($F$339:$F$365,WS!$C$3:$Q$327,8,0)</f>
        <v>218.3</v>
      </c>
      <c r="N348" s="11">
        <f>VLOOKUP($F$339:$F$365,WS!$C$3:$Q$327,9,0)</f>
        <v>3916</v>
      </c>
      <c r="O348" s="11">
        <f t="shared" si="53"/>
        <v>3697.7</v>
      </c>
      <c r="P348" s="11">
        <f t="shared" si="54"/>
        <v>218.3</v>
      </c>
      <c r="Q348" s="11">
        <f t="shared" si="55"/>
        <v>3916</v>
      </c>
      <c r="R348" s="11">
        <f>VLOOKUP($F$339:$F$365,WS!$C$3:$Q$327,10,0)</f>
        <v>3697.7</v>
      </c>
      <c r="S348" s="11">
        <f>VLOOKUP($F$339:$F$365,WS!$C$3:$Q$327,11,0)</f>
        <v>218.3</v>
      </c>
      <c r="T348" s="11">
        <f>VLOOKUP($F$339:$F$365,WS!$C$3:$Q$327,12,0)</f>
        <v>3916</v>
      </c>
      <c r="U348" s="11">
        <f>VLOOKUP($F$339:$F$365,WS!$C$3:$Q$327,13,0)</f>
        <v>0</v>
      </c>
      <c r="V348" s="11">
        <f>VLOOKUP($F$339:$F$365,WS!$C$3:$Q$327,14,0)</f>
        <v>0</v>
      </c>
      <c r="W348" s="11">
        <f>VLOOKUP($F$339:$F$365,WS!$C$3:$Q$327,15,0)</f>
        <v>0</v>
      </c>
      <c r="X348" s="11"/>
    </row>
    <row r="349" spans="1:24" ht="15.75" x14ac:dyDescent="0.25">
      <c r="A349" s="11">
        <v>8</v>
      </c>
      <c r="B349" s="29" t="s">
        <v>39</v>
      </c>
      <c r="C349" s="29" t="s">
        <v>40</v>
      </c>
      <c r="D349" s="29">
        <v>50</v>
      </c>
      <c r="E349" s="29" t="s">
        <v>252</v>
      </c>
      <c r="F349" s="11" t="s">
        <v>275</v>
      </c>
      <c r="G349" s="11" t="str">
        <f>VLOOKUP($F$339:$F$365,WS!$C$3:$Q$327,2,0)</f>
        <v>IDLE/VACANT</v>
      </c>
      <c r="H349" s="11">
        <f>VLOOKUP($F$339:$F$365,WS!$C$3:$Q$327,3,0)</f>
        <v>0</v>
      </c>
      <c r="I349" s="11">
        <f>VLOOKUP($F$339:$F$365,WS!$C$3:$Q$327,4,0)</f>
        <v>5114.37</v>
      </c>
      <c r="J349" s="11">
        <f>VLOOKUP($F$339:$F$365,WS!$C$3:$Q$327,5,0)</f>
        <v>100.63</v>
      </c>
      <c r="K349" s="11">
        <f>VLOOKUP($F$339:$F$365,WS!$C$3:$Q$327,6,0)</f>
        <v>5215</v>
      </c>
      <c r="L349" s="11">
        <f>VLOOKUP($F$339:$F$365,WS!$C$3:$Q$327,7,0)</f>
        <v>1023.71</v>
      </c>
      <c r="M349" s="11">
        <f>VLOOKUP($F$339:$F$365,WS!$C$3:$Q$327,8,0)</f>
        <v>57.29</v>
      </c>
      <c r="N349" s="11">
        <f>VLOOKUP($F$339:$F$365,WS!$C$3:$Q$327,9,0)</f>
        <v>1081</v>
      </c>
      <c r="O349" s="11">
        <f t="shared" si="53"/>
        <v>6138.08</v>
      </c>
      <c r="P349" s="11">
        <f t="shared" si="54"/>
        <v>157.91999999999999</v>
      </c>
      <c r="Q349" s="11">
        <f t="shared" si="55"/>
        <v>6296</v>
      </c>
      <c r="R349" s="11">
        <f>VLOOKUP($F$339:$F$365,WS!$C$3:$Q$327,10,0)</f>
        <v>0</v>
      </c>
      <c r="S349" s="11">
        <f>VLOOKUP($F$339:$F$365,WS!$C$3:$Q$327,11,0)</f>
        <v>0</v>
      </c>
      <c r="T349" s="11">
        <f>VLOOKUP($F$339:$F$365,WS!$C$3:$Q$327,12,0)</f>
        <v>0</v>
      </c>
      <c r="U349" s="11">
        <f>VLOOKUP($F$339:$F$365,WS!$C$3:$Q$327,13,0)</f>
        <v>6138.08</v>
      </c>
      <c r="V349" s="11">
        <f>VLOOKUP($F$339:$F$365,WS!$C$3:$Q$327,14,0)</f>
        <v>157.91999999999999</v>
      </c>
      <c r="W349" s="11">
        <f>VLOOKUP($F$339:$F$365,WS!$C$3:$Q$327,15,0)</f>
        <v>6296</v>
      </c>
      <c r="X349" s="11"/>
    </row>
    <row r="350" spans="1:24" ht="15.75" x14ac:dyDescent="0.25">
      <c r="A350" s="11">
        <v>9</v>
      </c>
      <c r="B350" s="29" t="s">
        <v>39</v>
      </c>
      <c r="C350" s="29" t="s">
        <v>40</v>
      </c>
      <c r="D350" s="29">
        <v>50</v>
      </c>
      <c r="E350" s="29" t="s">
        <v>252</v>
      </c>
      <c r="F350" s="11" t="s">
        <v>268</v>
      </c>
      <c r="G350" s="11" t="str">
        <f>VLOOKUP($F$339:$F$365,WS!$C$3:$Q$327,2,0)</f>
        <v>NORMAL</v>
      </c>
      <c r="H350" s="11">
        <f>VLOOKUP($F$339:$F$365,WS!$C$3:$Q$327,3,0)</f>
        <v>2168</v>
      </c>
      <c r="I350" s="11">
        <f>VLOOKUP($F$339:$F$365,WS!$C$3:$Q$327,4,0)</f>
        <v>343967.8</v>
      </c>
      <c r="J350" s="11">
        <f>VLOOKUP($F$339:$F$365,WS!$C$3:$Q$327,5,0)</f>
        <v>25124.2</v>
      </c>
      <c r="K350" s="11">
        <f>VLOOKUP($F$339:$F$365,WS!$C$3:$Q$327,6,0)</f>
        <v>369092</v>
      </c>
      <c r="L350" s="11">
        <f>VLOOKUP($F$339:$F$365,WS!$C$3:$Q$327,7,0)</f>
        <v>16905.759999999998</v>
      </c>
      <c r="M350" s="11">
        <f>VLOOKUP($F$339:$F$365,WS!$C$3:$Q$327,8,0)</f>
        <v>2741.24</v>
      </c>
      <c r="N350" s="11">
        <f>VLOOKUP($F$339:$F$365,WS!$C$3:$Q$327,9,0)</f>
        <v>19647</v>
      </c>
      <c r="O350" s="11">
        <f t="shared" si="53"/>
        <v>360873.56</v>
      </c>
      <c r="P350" s="11">
        <f t="shared" si="54"/>
        <v>27865.440000000002</v>
      </c>
      <c r="Q350" s="11">
        <f t="shared" si="55"/>
        <v>388739</v>
      </c>
      <c r="R350" s="11">
        <f>VLOOKUP($F$339:$F$365,WS!$C$3:$Q$327,10,0)</f>
        <v>0</v>
      </c>
      <c r="S350" s="11">
        <f>VLOOKUP($F$339:$F$365,WS!$C$3:$Q$327,11,0)</f>
        <v>0</v>
      </c>
      <c r="T350" s="11">
        <f>VLOOKUP($F$339:$F$365,WS!$C$3:$Q$327,12,0)</f>
        <v>0</v>
      </c>
      <c r="U350" s="11">
        <f>VLOOKUP($F$339:$F$365,WS!$C$3:$Q$327,13,0)</f>
        <v>360873.56</v>
      </c>
      <c r="V350" s="11">
        <f>VLOOKUP($F$339:$F$365,WS!$C$3:$Q$327,14,0)</f>
        <v>27865.440000000002</v>
      </c>
      <c r="W350" s="11">
        <f>VLOOKUP($F$339:$F$365,WS!$C$3:$Q$327,15,0)</f>
        <v>388739</v>
      </c>
      <c r="X350" s="11"/>
    </row>
    <row r="351" spans="1:24" ht="15.75" x14ac:dyDescent="0.25">
      <c r="A351" s="11">
        <v>10</v>
      </c>
      <c r="B351" s="29" t="s">
        <v>39</v>
      </c>
      <c r="C351" s="29" t="s">
        <v>40</v>
      </c>
      <c r="D351" s="29">
        <v>50</v>
      </c>
      <c r="E351" s="29" t="s">
        <v>252</v>
      </c>
      <c r="F351" s="11" t="s">
        <v>269</v>
      </c>
      <c r="G351" s="11" t="str">
        <f>VLOOKUP($F$339:$F$365,WS!$C$3:$Q$327,2,0)</f>
        <v>NORMAL</v>
      </c>
      <c r="H351" s="11">
        <f>VLOOKUP($F$339:$F$365,WS!$C$3:$Q$327,3,0)</f>
        <v>603</v>
      </c>
      <c r="I351" s="11">
        <f>VLOOKUP($F$339:$F$365,WS!$C$3:$Q$327,4,0)</f>
        <v>195659.23</v>
      </c>
      <c r="J351" s="11">
        <f>VLOOKUP($F$339:$F$365,WS!$C$3:$Q$327,5,0)</f>
        <v>2515.77</v>
      </c>
      <c r="K351" s="11">
        <f>VLOOKUP($F$339:$F$365,WS!$C$3:$Q$327,6,0)</f>
        <v>198175</v>
      </c>
      <c r="L351" s="11">
        <f>VLOOKUP($F$339:$F$365,WS!$C$3:$Q$327,7,0)</f>
        <v>5530.76</v>
      </c>
      <c r="M351" s="11">
        <f>VLOOKUP($F$339:$F$365,WS!$C$3:$Q$327,8,0)</f>
        <v>1026.24</v>
      </c>
      <c r="N351" s="11">
        <f>VLOOKUP($F$339:$F$365,WS!$C$3:$Q$327,9,0)</f>
        <v>6557</v>
      </c>
      <c r="O351" s="11">
        <f t="shared" si="53"/>
        <v>201189.99000000002</v>
      </c>
      <c r="P351" s="11">
        <f t="shared" si="54"/>
        <v>3542.01</v>
      </c>
      <c r="Q351" s="11">
        <f t="shared" si="55"/>
        <v>204732</v>
      </c>
      <c r="R351" s="11">
        <f>VLOOKUP($F$339:$F$365,WS!$C$3:$Q$327,10,0)</f>
        <v>0</v>
      </c>
      <c r="S351" s="11">
        <f>VLOOKUP($F$339:$F$365,WS!$C$3:$Q$327,11,0)</f>
        <v>0</v>
      </c>
      <c r="T351" s="11">
        <f>VLOOKUP($F$339:$F$365,WS!$C$3:$Q$327,12,0)</f>
        <v>0</v>
      </c>
      <c r="U351" s="11">
        <f>VLOOKUP($F$339:$F$365,WS!$C$3:$Q$327,13,0)</f>
        <v>201189.99</v>
      </c>
      <c r="V351" s="11">
        <f>VLOOKUP($F$339:$F$365,WS!$C$3:$Q$327,14,0)</f>
        <v>3542.0099999999998</v>
      </c>
      <c r="W351" s="11">
        <f>VLOOKUP($F$339:$F$365,WS!$C$3:$Q$327,15,0)</f>
        <v>204732</v>
      </c>
      <c r="X351" s="11"/>
    </row>
    <row r="352" spans="1:24" ht="15.75" x14ac:dyDescent="0.25">
      <c r="A352" s="11">
        <v>11</v>
      </c>
      <c r="B352" s="29" t="s">
        <v>39</v>
      </c>
      <c r="C352" s="29" t="s">
        <v>40</v>
      </c>
      <c r="D352" s="29">
        <v>50</v>
      </c>
      <c r="E352" s="29" t="s">
        <v>252</v>
      </c>
      <c r="F352" s="11" t="s">
        <v>257</v>
      </c>
      <c r="G352" s="11" t="str">
        <f>VLOOKUP($F$339:$F$365,WS!$C$3:$Q$327,2,0)</f>
        <v>NORMAL</v>
      </c>
      <c r="H352" s="11">
        <f>VLOOKUP($F$339:$F$365,WS!$C$3:$Q$327,3,0)</f>
        <v>843</v>
      </c>
      <c r="I352" s="11">
        <f>VLOOKUP($F$339:$F$365,WS!$C$3:$Q$327,4,0)</f>
        <v>28814.91</v>
      </c>
      <c r="J352" s="11">
        <f>VLOOKUP($F$339:$F$365,WS!$C$3:$Q$327,5,0)</f>
        <v>2139.09</v>
      </c>
      <c r="K352" s="11">
        <f>VLOOKUP($F$339:$F$365,WS!$C$3:$Q$327,6,0)</f>
        <v>30954</v>
      </c>
      <c r="L352" s="11">
        <f>VLOOKUP($F$339:$F$365,WS!$C$3:$Q$327,7,0)</f>
        <v>8397.5</v>
      </c>
      <c r="M352" s="11">
        <f>VLOOKUP($F$339:$F$365,WS!$C$3:$Q$327,8,0)</f>
        <v>828.5</v>
      </c>
      <c r="N352" s="11">
        <f>VLOOKUP($F$339:$F$365,WS!$C$3:$Q$327,9,0)</f>
        <v>9226</v>
      </c>
      <c r="O352" s="11">
        <f t="shared" si="53"/>
        <v>37212.410000000003</v>
      </c>
      <c r="P352" s="11">
        <f t="shared" si="54"/>
        <v>2967.59</v>
      </c>
      <c r="Q352" s="11">
        <f t="shared" si="55"/>
        <v>40180</v>
      </c>
      <c r="R352" s="11">
        <f>VLOOKUP($F$339:$F$365,WS!$C$3:$Q$327,10,0)</f>
        <v>37212.410000000003</v>
      </c>
      <c r="S352" s="11">
        <f>VLOOKUP($F$339:$F$365,WS!$C$3:$Q$327,11,0)</f>
        <v>2967.59</v>
      </c>
      <c r="T352" s="11">
        <f>VLOOKUP($F$339:$F$365,WS!$C$3:$Q$327,12,0)</f>
        <v>40180</v>
      </c>
      <c r="U352" s="11">
        <f>VLOOKUP($F$339:$F$365,WS!$C$3:$Q$327,13,0)</f>
        <v>0</v>
      </c>
      <c r="V352" s="11">
        <f>VLOOKUP($F$339:$F$365,WS!$C$3:$Q$327,14,0)</f>
        <v>0</v>
      </c>
      <c r="W352" s="11">
        <f>VLOOKUP($F$339:$F$365,WS!$C$3:$Q$327,15,0)</f>
        <v>0</v>
      </c>
      <c r="X352" s="11"/>
    </row>
    <row r="353" spans="1:24" ht="15.75" x14ac:dyDescent="0.25">
      <c r="A353" s="11">
        <v>12</v>
      </c>
      <c r="B353" s="29" t="s">
        <v>39</v>
      </c>
      <c r="C353" s="29" t="s">
        <v>40</v>
      </c>
      <c r="D353" s="29">
        <v>50</v>
      </c>
      <c r="E353" s="29" t="s">
        <v>252</v>
      </c>
      <c r="F353" s="11" t="s">
        <v>255</v>
      </c>
      <c r="G353" s="11" t="str">
        <f>VLOOKUP($F$339:$F$365,WS!$C$3:$Q$327,2,0)</f>
        <v>NORMAL</v>
      </c>
      <c r="H353" s="11">
        <f>VLOOKUP($F$339:$F$365,WS!$C$3:$Q$327,3,0)</f>
        <v>1248</v>
      </c>
      <c r="I353" s="11">
        <f>VLOOKUP($F$339:$F$365,WS!$C$3:$Q$327,4,0)</f>
        <v>53800.9</v>
      </c>
      <c r="J353" s="11">
        <f>VLOOKUP($F$339:$F$365,WS!$C$3:$Q$327,5,0)</f>
        <v>4579.1000000000004</v>
      </c>
      <c r="K353" s="11">
        <f>VLOOKUP($F$339:$F$365,WS!$C$3:$Q$327,6,0)</f>
        <v>58380</v>
      </c>
      <c r="L353" s="11">
        <f>VLOOKUP($F$339:$F$365,WS!$C$3:$Q$327,7,0)</f>
        <v>11053.45</v>
      </c>
      <c r="M353" s="11">
        <f>VLOOKUP($F$339:$F$365,WS!$C$3:$Q$327,8,0)</f>
        <v>1245.55</v>
      </c>
      <c r="N353" s="11">
        <f>VLOOKUP($F$339:$F$365,WS!$C$3:$Q$327,9,0)</f>
        <v>12299</v>
      </c>
      <c r="O353" s="11">
        <f t="shared" si="53"/>
        <v>64854.350000000006</v>
      </c>
      <c r="P353" s="11">
        <f t="shared" si="54"/>
        <v>5824.6500000000005</v>
      </c>
      <c r="Q353" s="11">
        <f t="shared" si="55"/>
        <v>70679</v>
      </c>
      <c r="R353" s="11">
        <f>VLOOKUP($F$339:$F$365,WS!$C$3:$Q$327,10,0)</f>
        <v>26099.9</v>
      </c>
      <c r="S353" s="11">
        <f>VLOOKUP($F$339:$F$365,WS!$C$3:$Q$327,11,0)</f>
        <v>4579.1000000000004</v>
      </c>
      <c r="T353" s="11">
        <f>VLOOKUP($F$339:$F$365,WS!$C$3:$Q$327,12,0)</f>
        <v>30679</v>
      </c>
      <c r="U353" s="11">
        <f>VLOOKUP($F$339:$F$365,WS!$C$3:$Q$327,13,0)</f>
        <v>38754.449999999997</v>
      </c>
      <c r="V353" s="11">
        <f>VLOOKUP($F$339:$F$365,WS!$C$3:$Q$327,14,0)</f>
        <v>1245.55</v>
      </c>
      <c r="W353" s="11">
        <f>VLOOKUP($F$339:$F$365,WS!$C$3:$Q$327,15,0)</f>
        <v>40000</v>
      </c>
      <c r="X353" s="11"/>
    </row>
    <row r="354" spans="1:24" ht="15.75" x14ac:dyDescent="0.25">
      <c r="A354" s="11">
        <v>13</v>
      </c>
      <c r="B354" s="29" t="s">
        <v>39</v>
      </c>
      <c r="C354" s="29" t="s">
        <v>40</v>
      </c>
      <c r="D354" s="29">
        <v>50</v>
      </c>
      <c r="E354" s="29" t="s">
        <v>252</v>
      </c>
      <c r="F354" s="11" t="s">
        <v>258</v>
      </c>
      <c r="G354" s="11" t="str">
        <f>VLOOKUP($F$339:$F$365,WS!$C$3:$Q$327,2,0)</f>
        <v>NORMAL</v>
      </c>
      <c r="H354" s="11">
        <f>VLOOKUP($F$339:$F$365,WS!$C$3:$Q$327,3,0)</f>
        <v>480</v>
      </c>
      <c r="I354" s="11">
        <f>VLOOKUP($F$339:$F$365,WS!$C$3:$Q$327,4,0)</f>
        <v>20499.79</v>
      </c>
      <c r="J354" s="11">
        <f>VLOOKUP($F$339:$F$365,WS!$C$3:$Q$327,5,0)</f>
        <v>1374.21</v>
      </c>
      <c r="K354" s="11">
        <f>VLOOKUP($F$339:$F$365,WS!$C$3:$Q$327,6,0)</f>
        <v>21874</v>
      </c>
      <c r="L354" s="11">
        <f>VLOOKUP($F$339:$F$365,WS!$C$3:$Q$327,7,0)</f>
        <v>5519.36</v>
      </c>
      <c r="M354" s="11">
        <f>VLOOKUP($F$339:$F$365,WS!$C$3:$Q$327,8,0)</f>
        <v>473.64</v>
      </c>
      <c r="N354" s="11">
        <f>VLOOKUP($F$339:$F$365,WS!$C$3:$Q$327,9,0)</f>
        <v>5993</v>
      </c>
      <c r="O354" s="11">
        <f t="shared" si="53"/>
        <v>26019.15</v>
      </c>
      <c r="P354" s="11">
        <f t="shared" si="54"/>
        <v>1847.85</v>
      </c>
      <c r="Q354" s="11">
        <f t="shared" si="55"/>
        <v>27867</v>
      </c>
      <c r="R354" s="11">
        <f>VLOOKUP($F$339:$F$365,WS!$C$3:$Q$327,10,0)</f>
        <v>26019.15</v>
      </c>
      <c r="S354" s="11">
        <f>VLOOKUP($F$339:$F$365,WS!$C$3:$Q$327,11,0)</f>
        <v>1847.85</v>
      </c>
      <c r="T354" s="11">
        <f>VLOOKUP($F$339:$F$365,WS!$C$3:$Q$327,12,0)</f>
        <v>27867</v>
      </c>
      <c r="U354" s="11">
        <f>VLOOKUP($F$339:$F$365,WS!$C$3:$Q$327,13,0)</f>
        <v>0</v>
      </c>
      <c r="V354" s="11">
        <f>VLOOKUP($F$339:$F$365,WS!$C$3:$Q$327,14,0)</f>
        <v>0</v>
      </c>
      <c r="W354" s="11">
        <f>VLOOKUP($F$339:$F$365,WS!$C$3:$Q$327,15,0)</f>
        <v>0</v>
      </c>
      <c r="X354" s="11"/>
    </row>
    <row r="355" spans="1:24" ht="15.75" x14ac:dyDescent="0.25">
      <c r="A355" s="11">
        <v>14</v>
      </c>
      <c r="B355" s="29" t="s">
        <v>39</v>
      </c>
      <c r="C355" s="29" t="s">
        <v>40</v>
      </c>
      <c r="D355" s="29">
        <v>50</v>
      </c>
      <c r="E355" s="29" t="s">
        <v>252</v>
      </c>
      <c r="F355" s="11" t="s">
        <v>260</v>
      </c>
      <c r="G355" s="11" t="str">
        <f>VLOOKUP($F$339:$F$365,WS!$C$3:$Q$327,2,0)</f>
        <v>NORMAL</v>
      </c>
      <c r="H355" s="11">
        <f>VLOOKUP($F$339:$F$365,WS!$C$3:$Q$327,3,0)</f>
        <v>350</v>
      </c>
      <c r="I355" s="11">
        <f>VLOOKUP($F$339:$F$365,WS!$C$3:$Q$327,4,0)</f>
        <v>16220.02</v>
      </c>
      <c r="J355" s="11">
        <f>VLOOKUP($F$339:$F$365,WS!$C$3:$Q$327,5,0)</f>
        <v>1098.98</v>
      </c>
      <c r="K355" s="11">
        <f>VLOOKUP($F$339:$F$365,WS!$C$3:$Q$327,6,0)</f>
        <v>17319</v>
      </c>
      <c r="L355" s="11">
        <f>VLOOKUP($F$339:$F$365,WS!$C$3:$Q$327,7,0)</f>
        <v>3713.23</v>
      </c>
      <c r="M355" s="11">
        <f>VLOOKUP($F$339:$F$365,WS!$C$3:$Q$327,8,0)</f>
        <v>361.77</v>
      </c>
      <c r="N355" s="11">
        <f>VLOOKUP($F$339:$F$365,WS!$C$3:$Q$327,9,0)</f>
        <v>4075</v>
      </c>
      <c r="O355" s="11">
        <f t="shared" si="53"/>
        <v>19933.25</v>
      </c>
      <c r="P355" s="11">
        <f t="shared" si="54"/>
        <v>1460.75</v>
      </c>
      <c r="Q355" s="11">
        <f t="shared" si="55"/>
        <v>21394</v>
      </c>
      <c r="R355" s="11">
        <f>VLOOKUP($F$339:$F$365,WS!$C$3:$Q$327,10,0)</f>
        <v>19933.25</v>
      </c>
      <c r="S355" s="11">
        <f>VLOOKUP($F$339:$F$365,WS!$C$3:$Q$327,11,0)</f>
        <v>1460.75</v>
      </c>
      <c r="T355" s="11">
        <f>VLOOKUP($F$339:$F$365,WS!$C$3:$Q$327,12,0)</f>
        <v>21394</v>
      </c>
      <c r="U355" s="11">
        <f>VLOOKUP($F$339:$F$365,WS!$C$3:$Q$327,13,0)</f>
        <v>0</v>
      </c>
      <c r="V355" s="11">
        <f>VLOOKUP($F$339:$F$365,WS!$C$3:$Q$327,14,0)</f>
        <v>0</v>
      </c>
      <c r="W355" s="11">
        <f>VLOOKUP($F$339:$F$365,WS!$C$3:$Q$327,15,0)</f>
        <v>0</v>
      </c>
      <c r="X355" s="11"/>
    </row>
    <row r="356" spans="1:24" ht="15.75" x14ac:dyDescent="0.25">
      <c r="A356" s="11">
        <v>15</v>
      </c>
      <c r="B356" s="29" t="s">
        <v>39</v>
      </c>
      <c r="C356" s="29" t="s">
        <v>40</v>
      </c>
      <c r="D356" s="29">
        <v>50</v>
      </c>
      <c r="E356" s="29" t="s">
        <v>252</v>
      </c>
      <c r="F356" s="11" t="s">
        <v>263</v>
      </c>
      <c r="G356" s="11" t="str">
        <f>VLOOKUP($F$339:$F$365,WS!$C$3:$Q$327,2,0)</f>
        <v>IDLE/VACANT</v>
      </c>
      <c r="H356" s="11">
        <f>VLOOKUP($F$339:$F$365,WS!$C$3:$Q$327,3,0)</f>
        <v>0</v>
      </c>
      <c r="I356" s="11">
        <f>VLOOKUP($F$339:$F$365,WS!$C$3:$Q$327,4,0)</f>
        <v>6627.15</v>
      </c>
      <c r="J356" s="11">
        <f>VLOOKUP($F$339:$F$365,WS!$C$3:$Q$327,5,0)</f>
        <v>648.85</v>
      </c>
      <c r="K356" s="11">
        <f>VLOOKUP($F$339:$F$365,WS!$C$3:$Q$327,6,0)</f>
        <v>7276</v>
      </c>
      <c r="L356" s="11">
        <f>VLOOKUP($F$339:$F$365,WS!$C$3:$Q$327,7,0)</f>
        <v>1023.56</v>
      </c>
      <c r="M356" s="11">
        <f>VLOOKUP($F$339:$F$365,WS!$C$3:$Q$327,8,0)</f>
        <v>75.44</v>
      </c>
      <c r="N356" s="11">
        <f>VLOOKUP($F$339:$F$365,WS!$C$3:$Q$327,9,0)</f>
        <v>1099</v>
      </c>
      <c r="O356" s="11">
        <f t="shared" si="53"/>
        <v>7650.7099999999991</v>
      </c>
      <c r="P356" s="11">
        <f t="shared" si="54"/>
        <v>724.29</v>
      </c>
      <c r="Q356" s="11">
        <f t="shared" si="55"/>
        <v>8375</v>
      </c>
      <c r="R356" s="11">
        <f>VLOOKUP($F$339:$F$365,WS!$C$3:$Q$327,10,0)</f>
        <v>0</v>
      </c>
      <c r="S356" s="11">
        <f>VLOOKUP($F$339:$F$365,WS!$C$3:$Q$327,11,0)</f>
        <v>0</v>
      </c>
      <c r="T356" s="11">
        <f>VLOOKUP($F$339:$F$365,WS!$C$3:$Q$327,12,0)</f>
        <v>0</v>
      </c>
      <c r="U356" s="11">
        <f>VLOOKUP($F$339:$F$365,WS!$C$3:$Q$327,13,0)</f>
        <v>7650.71</v>
      </c>
      <c r="V356" s="11">
        <f>VLOOKUP($F$339:$F$365,WS!$C$3:$Q$327,14,0)</f>
        <v>724.29</v>
      </c>
      <c r="W356" s="11">
        <f>VLOOKUP($F$339:$F$365,WS!$C$3:$Q$327,15,0)</f>
        <v>8375</v>
      </c>
      <c r="X356" s="11"/>
    </row>
    <row r="357" spans="1:24" ht="15.75" x14ac:dyDescent="0.25">
      <c r="A357" s="11">
        <v>16</v>
      </c>
      <c r="B357" s="29" t="s">
        <v>39</v>
      </c>
      <c r="C357" s="29" t="s">
        <v>40</v>
      </c>
      <c r="D357" s="29">
        <v>50</v>
      </c>
      <c r="E357" s="29" t="s">
        <v>252</v>
      </c>
      <c r="F357" s="11" t="s">
        <v>265</v>
      </c>
      <c r="G357" s="11" t="str">
        <f>VLOOKUP($F$339:$F$365,WS!$C$3:$Q$327,2,0)</f>
        <v>IDLE/VACANT</v>
      </c>
      <c r="H357" s="11">
        <f>VLOOKUP($F$339:$F$365,WS!$C$3:$Q$327,3,0)</f>
        <v>0</v>
      </c>
      <c r="I357" s="11">
        <f>VLOOKUP($F$339:$F$365,WS!$C$3:$Q$327,4,0)</f>
        <v>6040.79</v>
      </c>
      <c r="J357" s="11">
        <f>VLOOKUP($F$339:$F$365,WS!$C$3:$Q$327,5,0)</f>
        <v>74.209999999999994</v>
      </c>
      <c r="K357" s="11">
        <f>VLOOKUP($F$339:$F$365,WS!$C$3:$Q$327,6,0)</f>
        <v>6115</v>
      </c>
      <c r="L357" s="11">
        <f>VLOOKUP($F$339:$F$365,WS!$C$3:$Q$327,7,0)</f>
        <v>1535.64</v>
      </c>
      <c r="M357" s="11">
        <f>VLOOKUP($F$339:$F$365,WS!$C$3:$Q$327,8,0)</f>
        <v>66.36</v>
      </c>
      <c r="N357" s="11">
        <f>VLOOKUP($F$339:$F$365,WS!$C$3:$Q$327,9,0)</f>
        <v>1602</v>
      </c>
      <c r="O357" s="11">
        <f t="shared" si="53"/>
        <v>7576.43</v>
      </c>
      <c r="P357" s="11">
        <f t="shared" si="54"/>
        <v>140.57</v>
      </c>
      <c r="Q357" s="11">
        <f t="shared" si="55"/>
        <v>7717</v>
      </c>
      <c r="R357" s="11">
        <f>VLOOKUP($F$339:$F$365,WS!$C$3:$Q$327,10,0)</f>
        <v>7576.43</v>
      </c>
      <c r="S357" s="11">
        <f>VLOOKUP($F$339:$F$365,WS!$C$3:$Q$327,11,0)</f>
        <v>140.57</v>
      </c>
      <c r="T357" s="11">
        <f>VLOOKUP($F$339:$F$365,WS!$C$3:$Q$327,12,0)</f>
        <v>7717</v>
      </c>
      <c r="U357" s="11">
        <f>VLOOKUP($F$339:$F$365,WS!$C$3:$Q$327,13,0)</f>
        <v>0</v>
      </c>
      <c r="V357" s="11">
        <f>VLOOKUP($F$339:$F$365,WS!$C$3:$Q$327,14,0)</f>
        <v>0</v>
      </c>
      <c r="W357" s="11">
        <f>VLOOKUP($F$339:$F$365,WS!$C$3:$Q$327,15,0)</f>
        <v>0</v>
      </c>
      <c r="X357" s="11"/>
    </row>
    <row r="358" spans="1:24" ht="15.75" x14ac:dyDescent="0.25">
      <c r="A358" s="11">
        <v>17</v>
      </c>
      <c r="B358" s="29" t="s">
        <v>39</v>
      </c>
      <c r="C358" s="29" t="s">
        <v>40</v>
      </c>
      <c r="D358" s="29">
        <v>50</v>
      </c>
      <c r="E358" s="29" t="s">
        <v>252</v>
      </c>
      <c r="F358" s="11" t="s">
        <v>264</v>
      </c>
      <c r="G358" s="11" t="str">
        <f>VLOOKUP($F$339:$F$365,WS!$C$3:$Q$327,2,0)</f>
        <v>NORMAL</v>
      </c>
      <c r="H358" s="11">
        <f>VLOOKUP($F$339:$F$365,WS!$C$3:$Q$327,3,0)</f>
        <v>193</v>
      </c>
      <c r="I358" s="11">
        <f>VLOOKUP($F$339:$F$365,WS!$C$3:$Q$327,4,0)</f>
        <v>97487.74</v>
      </c>
      <c r="J358" s="11">
        <f>VLOOKUP($F$339:$F$365,WS!$C$3:$Q$327,5,0)</f>
        <v>29302.26</v>
      </c>
      <c r="K358" s="11">
        <f>VLOOKUP($F$339:$F$365,WS!$C$3:$Q$327,6,0)</f>
        <v>126790</v>
      </c>
      <c r="L358" s="11">
        <f>VLOOKUP($F$339:$F$365,WS!$C$3:$Q$327,7,0)</f>
        <v>2848.9</v>
      </c>
      <c r="M358" s="11">
        <f>VLOOKUP($F$339:$F$365,WS!$C$3:$Q$327,8,0)</f>
        <v>1283.0999999999999</v>
      </c>
      <c r="N358" s="11">
        <f>VLOOKUP($F$339:$F$365,WS!$C$3:$Q$327,9,0)</f>
        <v>4132</v>
      </c>
      <c r="O358" s="11">
        <f t="shared" si="53"/>
        <v>100336.64</v>
      </c>
      <c r="P358" s="11">
        <f t="shared" si="54"/>
        <v>30585.359999999997</v>
      </c>
      <c r="Q358" s="11">
        <f t="shared" si="55"/>
        <v>130922</v>
      </c>
      <c r="R358" s="11">
        <f>VLOOKUP($F$339:$F$365,WS!$C$3:$Q$327,10,0)</f>
        <v>0</v>
      </c>
      <c r="S358" s="11">
        <f>VLOOKUP($F$339:$F$365,WS!$C$3:$Q$327,11,0)</f>
        <v>28128</v>
      </c>
      <c r="T358" s="11">
        <f>VLOOKUP($F$339:$F$365,WS!$C$3:$Q$327,12,0)</f>
        <v>28128</v>
      </c>
      <c r="U358" s="11">
        <f>VLOOKUP($F$339:$F$365,WS!$C$3:$Q$327,13,0)</f>
        <v>100336.64</v>
      </c>
      <c r="V358" s="11">
        <f>VLOOKUP($F$339:$F$365,WS!$C$3:$Q$327,14,0)</f>
        <v>2457.36</v>
      </c>
      <c r="W358" s="11">
        <f>VLOOKUP($F$339:$F$365,WS!$C$3:$Q$327,15,0)</f>
        <v>102794</v>
      </c>
      <c r="X358" s="11"/>
    </row>
    <row r="359" spans="1:24" ht="15.75" x14ac:dyDescent="0.25">
      <c r="A359" s="11">
        <v>18</v>
      </c>
      <c r="B359" s="29" t="s">
        <v>39</v>
      </c>
      <c r="C359" s="29" t="s">
        <v>40</v>
      </c>
      <c r="D359" s="29">
        <v>50</v>
      </c>
      <c r="E359" s="29" t="s">
        <v>252</v>
      </c>
      <c r="F359" s="11" t="s">
        <v>266</v>
      </c>
      <c r="G359" s="11" t="str">
        <f>VLOOKUP($F$339:$F$365,WS!$C$3:$Q$327,2,0)</f>
        <v>NORMAL</v>
      </c>
      <c r="H359" s="11">
        <f>VLOOKUP($F$339:$F$365,WS!$C$3:$Q$327,3,0)</f>
        <v>612</v>
      </c>
      <c r="I359" s="11">
        <f>VLOOKUP($F$339:$F$365,WS!$C$3:$Q$327,4,0)</f>
        <v>0</v>
      </c>
      <c r="J359" s="11">
        <f>VLOOKUP($F$339:$F$365,WS!$C$3:$Q$327,5,0)</f>
        <v>0</v>
      </c>
      <c r="K359" s="11">
        <f>VLOOKUP($F$339:$F$365,WS!$C$3:$Q$327,6,0)</f>
        <v>0</v>
      </c>
      <c r="L359" s="11">
        <f>VLOOKUP($F$339:$F$365,WS!$C$3:$Q$327,7,0)</f>
        <v>7237.06</v>
      </c>
      <c r="M359" s="11">
        <f>VLOOKUP($F$339:$F$365,WS!$C$3:$Q$327,8,0)</f>
        <v>302.94</v>
      </c>
      <c r="N359" s="11">
        <f>VLOOKUP($F$339:$F$365,WS!$C$3:$Q$327,9,0)</f>
        <v>7540</v>
      </c>
      <c r="O359" s="11">
        <f t="shared" si="53"/>
        <v>7237.06</v>
      </c>
      <c r="P359" s="11">
        <f t="shared" si="54"/>
        <v>302.94</v>
      </c>
      <c r="Q359" s="11">
        <f t="shared" si="55"/>
        <v>7540</v>
      </c>
      <c r="R359" s="11">
        <f>VLOOKUP($F$339:$F$365,WS!$C$3:$Q$327,10,0)</f>
        <v>7237.06</v>
      </c>
      <c r="S359" s="11">
        <f>VLOOKUP($F$339:$F$365,WS!$C$3:$Q$327,11,0)</f>
        <v>302.94</v>
      </c>
      <c r="T359" s="11">
        <f>VLOOKUP($F$339:$F$365,WS!$C$3:$Q$327,12,0)</f>
        <v>7540</v>
      </c>
      <c r="U359" s="11">
        <f>VLOOKUP($F$339:$F$365,WS!$C$3:$Q$327,13,0)</f>
        <v>0</v>
      </c>
      <c r="V359" s="11">
        <f>VLOOKUP($F$339:$F$365,WS!$C$3:$Q$327,14,0)</f>
        <v>0</v>
      </c>
      <c r="W359" s="11">
        <f>VLOOKUP($F$339:$F$365,WS!$C$3:$Q$327,15,0)</f>
        <v>0</v>
      </c>
      <c r="X359" s="11"/>
    </row>
    <row r="360" spans="1:24" ht="15.75" x14ac:dyDescent="0.25">
      <c r="A360" s="11">
        <v>19</v>
      </c>
      <c r="B360" s="29" t="s">
        <v>39</v>
      </c>
      <c r="C360" s="29" t="s">
        <v>40</v>
      </c>
      <c r="D360" s="29">
        <v>50</v>
      </c>
      <c r="E360" s="29" t="s">
        <v>252</v>
      </c>
      <c r="F360" s="11" t="s">
        <v>262</v>
      </c>
      <c r="G360" s="11" t="str">
        <f>VLOOKUP($F$339:$F$365,WS!$C$3:$Q$327,2,0)</f>
        <v>NORMAL</v>
      </c>
      <c r="H360" s="11">
        <f>VLOOKUP($F$339:$F$365,WS!$C$3:$Q$327,3,0)</f>
        <v>983</v>
      </c>
      <c r="I360" s="11">
        <f>VLOOKUP($F$339:$F$365,WS!$C$3:$Q$327,4,0)</f>
        <v>192261.03</v>
      </c>
      <c r="J360" s="11">
        <f>VLOOKUP($F$339:$F$365,WS!$C$3:$Q$327,5,0)</f>
        <v>53149.97</v>
      </c>
      <c r="K360" s="11">
        <f>VLOOKUP($F$339:$F$365,WS!$C$3:$Q$327,6,0)</f>
        <v>245411</v>
      </c>
      <c r="L360" s="11">
        <f>VLOOKUP($F$339:$F$365,WS!$C$3:$Q$327,7,0)</f>
        <v>9352.8700000000008</v>
      </c>
      <c r="M360" s="11">
        <f>VLOOKUP($F$339:$F$365,WS!$C$3:$Q$327,8,0)</f>
        <v>2922.13</v>
      </c>
      <c r="N360" s="11">
        <f>VLOOKUP($F$339:$F$365,WS!$C$3:$Q$327,9,0)</f>
        <v>12275</v>
      </c>
      <c r="O360" s="11">
        <f t="shared" si="53"/>
        <v>201613.9</v>
      </c>
      <c r="P360" s="11">
        <f t="shared" si="54"/>
        <v>56072.1</v>
      </c>
      <c r="Q360" s="11">
        <f t="shared" si="55"/>
        <v>257686</v>
      </c>
      <c r="R360" s="11">
        <f>VLOOKUP($F$339:$F$365,WS!$C$3:$Q$327,10,0)</f>
        <v>0</v>
      </c>
      <c r="S360" s="11">
        <f>VLOOKUP($F$339:$F$365,WS!$C$3:$Q$327,11,0)</f>
        <v>0</v>
      </c>
      <c r="T360" s="11">
        <f>VLOOKUP($F$339:$F$365,WS!$C$3:$Q$327,12,0)</f>
        <v>0</v>
      </c>
      <c r="U360" s="11">
        <f>VLOOKUP($F$339:$F$365,WS!$C$3:$Q$327,13,0)</f>
        <v>201613.9</v>
      </c>
      <c r="V360" s="11">
        <f>VLOOKUP($F$339:$F$365,WS!$C$3:$Q$327,14,0)</f>
        <v>56072.1</v>
      </c>
      <c r="W360" s="11">
        <f>VLOOKUP($F$339:$F$365,WS!$C$3:$Q$327,15,0)</f>
        <v>257686</v>
      </c>
      <c r="X360" s="11"/>
    </row>
    <row r="361" spans="1:24" ht="15.75" x14ac:dyDescent="0.25">
      <c r="A361" s="11">
        <v>20</v>
      </c>
      <c r="B361" s="29" t="s">
        <v>39</v>
      </c>
      <c r="C361" s="29" t="s">
        <v>40</v>
      </c>
      <c r="D361" s="29">
        <v>50</v>
      </c>
      <c r="E361" s="29" t="s">
        <v>252</v>
      </c>
      <c r="F361" s="11" t="s">
        <v>259</v>
      </c>
      <c r="G361" s="11" t="str">
        <f>VLOOKUP($F$339:$F$365,WS!$C$3:$Q$327,2,0)</f>
        <v>NORMAL</v>
      </c>
      <c r="H361" s="11">
        <f>VLOOKUP($F$339:$F$365,WS!$C$3:$Q$327,3,0)</f>
        <v>3058</v>
      </c>
      <c r="I361" s="11">
        <f>VLOOKUP($F$339:$F$365,WS!$C$3:$Q$327,4,0)</f>
        <v>662411.37</v>
      </c>
      <c r="J361" s="11">
        <f>VLOOKUP($F$339:$F$365,WS!$C$3:$Q$327,5,0)</f>
        <v>48308.63</v>
      </c>
      <c r="K361" s="11">
        <f>VLOOKUP($F$339:$F$365,WS!$C$3:$Q$327,6,0)</f>
        <v>710720</v>
      </c>
      <c r="L361" s="11">
        <f>VLOOKUP($F$339:$F$365,WS!$C$3:$Q$327,7,0)</f>
        <v>29104.13</v>
      </c>
      <c r="M361" s="11">
        <f>VLOOKUP($F$339:$F$365,WS!$C$3:$Q$327,8,0)</f>
        <v>6225.87</v>
      </c>
      <c r="N361" s="11">
        <f>VLOOKUP($F$339:$F$365,WS!$C$3:$Q$327,9,0)</f>
        <v>35330</v>
      </c>
      <c r="O361" s="11">
        <f t="shared" si="53"/>
        <v>691515.5</v>
      </c>
      <c r="P361" s="11">
        <f t="shared" si="54"/>
        <v>54534.5</v>
      </c>
      <c r="Q361" s="11">
        <f t="shared" si="55"/>
        <v>746050</v>
      </c>
      <c r="R361" s="11">
        <f>VLOOKUP($F$339:$F$365,WS!$C$3:$Q$327,10,0)</f>
        <v>0</v>
      </c>
      <c r="S361" s="11">
        <f>VLOOKUP($F$339:$F$365,WS!$C$3:$Q$327,11,0)</f>
        <v>20000</v>
      </c>
      <c r="T361" s="11">
        <f>VLOOKUP($F$339:$F$365,WS!$C$3:$Q$327,12,0)</f>
        <v>20000</v>
      </c>
      <c r="U361" s="11">
        <f>VLOOKUP($F$339:$F$365,WS!$C$3:$Q$327,13,0)</f>
        <v>691515.5</v>
      </c>
      <c r="V361" s="11">
        <f>VLOOKUP($F$339:$F$365,WS!$C$3:$Q$327,14,0)</f>
        <v>34534.5</v>
      </c>
      <c r="W361" s="11">
        <f>VLOOKUP($F$339:$F$365,WS!$C$3:$Q$327,15,0)</f>
        <v>726050</v>
      </c>
      <c r="X361" s="11"/>
    </row>
    <row r="362" spans="1:24" ht="15.75" x14ac:dyDescent="0.25">
      <c r="A362" s="11">
        <v>21</v>
      </c>
      <c r="B362" s="29" t="s">
        <v>39</v>
      </c>
      <c r="C362" s="29" t="s">
        <v>40</v>
      </c>
      <c r="D362" s="29">
        <v>50</v>
      </c>
      <c r="E362" s="29" t="s">
        <v>252</v>
      </c>
      <c r="F362" s="11" t="s">
        <v>256</v>
      </c>
      <c r="G362" s="11" t="str">
        <f>VLOOKUP($F$339:$F$365,WS!$C$3:$Q$327,2,0)</f>
        <v>NORMAL</v>
      </c>
      <c r="H362" s="11">
        <f>VLOOKUP($F$339:$F$365,WS!$C$3:$Q$327,3,0)</f>
        <v>1725</v>
      </c>
      <c r="I362" s="11">
        <f>VLOOKUP($F$339:$F$365,WS!$C$3:$Q$327,4,0)</f>
        <v>479017.72</v>
      </c>
      <c r="J362" s="11">
        <f>VLOOKUP($F$339:$F$365,WS!$C$3:$Q$327,5,0)</f>
        <v>70692.28</v>
      </c>
      <c r="K362" s="11">
        <f>VLOOKUP($F$339:$F$365,WS!$C$3:$Q$327,6,0)</f>
        <v>549710</v>
      </c>
      <c r="L362" s="11">
        <f>VLOOKUP($F$339:$F$365,WS!$C$3:$Q$327,7,0)</f>
        <v>12765.06</v>
      </c>
      <c r="M362" s="11">
        <f>VLOOKUP($F$339:$F$365,WS!$C$3:$Q$327,8,0)</f>
        <v>6614.9400000000005</v>
      </c>
      <c r="N362" s="11">
        <f>VLOOKUP($F$339:$F$365,WS!$C$3:$Q$327,9,0)</f>
        <v>19380</v>
      </c>
      <c r="O362" s="11">
        <f t="shared" si="53"/>
        <v>491782.77999999997</v>
      </c>
      <c r="P362" s="11">
        <f t="shared" si="54"/>
        <v>77307.22</v>
      </c>
      <c r="Q362" s="11">
        <f t="shared" si="55"/>
        <v>569090</v>
      </c>
      <c r="R362" s="11">
        <f>VLOOKUP($F$339:$F$365,WS!$C$3:$Q$327,10,0)</f>
        <v>0</v>
      </c>
      <c r="S362" s="11">
        <f>VLOOKUP($F$339:$F$365,WS!$C$3:$Q$327,11,0)</f>
        <v>0</v>
      </c>
      <c r="T362" s="11">
        <f>VLOOKUP($F$339:$F$365,WS!$C$3:$Q$327,12,0)</f>
        <v>0</v>
      </c>
      <c r="U362" s="11">
        <f>VLOOKUP($F$339:$F$365,WS!$C$3:$Q$327,13,0)</f>
        <v>491782.78</v>
      </c>
      <c r="V362" s="11">
        <f>VLOOKUP($F$339:$F$365,WS!$C$3:$Q$327,14,0)</f>
        <v>77307.22</v>
      </c>
      <c r="W362" s="11">
        <f>VLOOKUP($F$339:$F$365,WS!$C$3:$Q$327,15,0)</f>
        <v>569090</v>
      </c>
      <c r="X362" s="11"/>
    </row>
    <row r="363" spans="1:24" ht="15.75" x14ac:dyDescent="0.25">
      <c r="A363" s="11">
        <v>22</v>
      </c>
      <c r="B363" s="29" t="s">
        <v>39</v>
      </c>
      <c r="C363" s="29" t="s">
        <v>40</v>
      </c>
      <c r="D363" s="29">
        <v>50</v>
      </c>
      <c r="E363" s="29" t="s">
        <v>252</v>
      </c>
      <c r="F363" s="11" t="s">
        <v>254</v>
      </c>
      <c r="G363" s="11" t="str">
        <f>VLOOKUP($F$339:$F$365,WS!$C$3:$Q$327,2,0)</f>
        <v>NORMAL</v>
      </c>
      <c r="H363" s="11">
        <f>VLOOKUP($F$339:$F$365,WS!$C$3:$Q$327,3,0)</f>
        <v>1088</v>
      </c>
      <c r="I363" s="11">
        <f>VLOOKUP($F$339:$F$365,WS!$C$3:$Q$327,4,0)</f>
        <v>257733.46</v>
      </c>
      <c r="J363" s="11">
        <f>VLOOKUP($F$339:$F$365,WS!$C$3:$Q$327,5,0)</f>
        <v>41019.539999999994</v>
      </c>
      <c r="K363" s="11">
        <f>VLOOKUP($F$339:$F$365,WS!$C$3:$Q$327,6,0)</f>
        <v>298753</v>
      </c>
      <c r="L363" s="11">
        <f>VLOOKUP($F$339:$F$365,WS!$C$3:$Q$327,7,0)</f>
        <v>10117.93</v>
      </c>
      <c r="M363" s="11">
        <f>VLOOKUP($F$339:$F$365,WS!$C$3:$Q$327,8,0)</f>
        <v>3668.07</v>
      </c>
      <c r="N363" s="11">
        <f>VLOOKUP($F$339:$F$365,WS!$C$3:$Q$327,9,0)</f>
        <v>13786</v>
      </c>
      <c r="O363" s="11">
        <f t="shared" si="53"/>
        <v>267851.39</v>
      </c>
      <c r="P363" s="11">
        <f t="shared" si="54"/>
        <v>44687.609999999993</v>
      </c>
      <c r="Q363" s="11">
        <f t="shared" si="55"/>
        <v>312539</v>
      </c>
      <c r="R363" s="11">
        <f>VLOOKUP($F$339:$F$365,WS!$C$3:$Q$327,10,0)</f>
        <v>0</v>
      </c>
      <c r="S363" s="11">
        <f>VLOOKUP($F$339:$F$365,WS!$C$3:$Q$327,11,0)</f>
        <v>0</v>
      </c>
      <c r="T363" s="11">
        <f>VLOOKUP($F$339:$F$365,WS!$C$3:$Q$327,12,0)</f>
        <v>0</v>
      </c>
      <c r="U363" s="11">
        <f>VLOOKUP($F$339:$F$365,WS!$C$3:$Q$327,13,0)</f>
        <v>267851.39</v>
      </c>
      <c r="V363" s="11">
        <f>VLOOKUP($F$339:$F$365,WS!$C$3:$Q$327,14,0)</f>
        <v>44687.61</v>
      </c>
      <c r="W363" s="11">
        <f>VLOOKUP($F$339:$F$365,WS!$C$3:$Q$327,15,0)</f>
        <v>312539</v>
      </c>
      <c r="X363" s="11"/>
    </row>
    <row r="364" spans="1:24" ht="15.75" x14ac:dyDescent="0.25">
      <c r="A364" s="11">
        <v>23</v>
      </c>
      <c r="B364" s="29" t="s">
        <v>39</v>
      </c>
      <c r="C364" s="29" t="s">
        <v>40</v>
      </c>
      <c r="D364" s="29">
        <v>50</v>
      </c>
      <c r="E364" s="29" t="s">
        <v>252</v>
      </c>
      <c r="F364" s="11" t="s">
        <v>261</v>
      </c>
      <c r="G364" s="11" t="str">
        <f>VLOOKUP($F$339:$F$365,WS!$C$3:$Q$327,2,0)</f>
        <v>NORMAL</v>
      </c>
      <c r="H364" s="11">
        <f>VLOOKUP($F$339:$F$365,WS!$C$3:$Q$327,3,0)</f>
        <v>1679</v>
      </c>
      <c r="I364" s="11">
        <f>VLOOKUP($F$339:$F$365,WS!$C$3:$Q$327,4,0)</f>
        <v>361173.94</v>
      </c>
      <c r="J364" s="11">
        <f>VLOOKUP($F$339:$F$365,WS!$C$3:$Q$327,5,0)</f>
        <v>32952.06</v>
      </c>
      <c r="K364" s="11">
        <f>VLOOKUP($F$339:$F$365,WS!$C$3:$Q$327,6,0)</f>
        <v>394126</v>
      </c>
      <c r="L364" s="11">
        <f>VLOOKUP($F$339:$F$365,WS!$C$3:$Q$327,7,0)</f>
        <v>13562.59</v>
      </c>
      <c r="M364" s="11">
        <f>VLOOKUP($F$339:$F$365,WS!$C$3:$Q$327,8,0)</f>
        <v>3423.4100000000003</v>
      </c>
      <c r="N364" s="11">
        <f>VLOOKUP($F$339:$F$365,WS!$C$3:$Q$327,9,0)</f>
        <v>16986</v>
      </c>
      <c r="O364" s="11">
        <f t="shared" si="53"/>
        <v>374736.53</v>
      </c>
      <c r="P364" s="11">
        <f t="shared" si="54"/>
        <v>36375.47</v>
      </c>
      <c r="Q364" s="11">
        <f t="shared" si="55"/>
        <v>411112</v>
      </c>
      <c r="R364" s="11">
        <f>VLOOKUP($F$339:$F$365,WS!$C$3:$Q$327,10,0)</f>
        <v>0</v>
      </c>
      <c r="S364" s="11">
        <f>VLOOKUP($F$339:$F$365,WS!$C$3:$Q$327,11,0)</f>
        <v>0</v>
      </c>
      <c r="T364" s="11">
        <f>VLOOKUP($F$339:$F$365,WS!$C$3:$Q$327,12,0)</f>
        <v>0</v>
      </c>
      <c r="U364" s="11">
        <f>VLOOKUP($F$339:$F$365,WS!$C$3:$Q$327,13,0)</f>
        <v>374736.53</v>
      </c>
      <c r="V364" s="11">
        <f>VLOOKUP($F$339:$F$365,WS!$C$3:$Q$327,14,0)</f>
        <v>36375.47</v>
      </c>
      <c r="W364" s="11">
        <f>VLOOKUP($F$339:$F$365,WS!$C$3:$Q$327,15,0)</f>
        <v>411112</v>
      </c>
      <c r="X364" s="11"/>
    </row>
    <row r="365" spans="1:24" ht="15.75" x14ac:dyDescent="0.25">
      <c r="A365" s="11">
        <v>24</v>
      </c>
      <c r="B365" s="29" t="s">
        <v>39</v>
      </c>
      <c r="C365" s="29" t="s">
        <v>40</v>
      </c>
      <c r="D365" s="29">
        <v>50</v>
      </c>
      <c r="E365" s="29" t="s">
        <v>252</v>
      </c>
      <c r="F365" s="11" t="s">
        <v>253</v>
      </c>
      <c r="G365" s="11" t="str">
        <f>VLOOKUP($F$339:$F$365,WS!$C$3:$Q$327,2,0)</f>
        <v>NORMAL</v>
      </c>
      <c r="H365" s="11">
        <f>VLOOKUP($F$339:$F$365,WS!$C$3:$Q$327,3,0)</f>
        <v>346</v>
      </c>
      <c r="I365" s="11">
        <f>VLOOKUP($F$339:$F$365,WS!$C$3:$Q$327,4,0)</f>
        <v>275765.90999999997</v>
      </c>
      <c r="J365" s="11">
        <f>VLOOKUP($F$339:$F$365,WS!$C$3:$Q$327,5,0)</f>
        <v>26390.09</v>
      </c>
      <c r="K365" s="11">
        <f>VLOOKUP($F$339:$F$365,WS!$C$3:$Q$327,6,0)</f>
        <v>302156</v>
      </c>
      <c r="L365" s="11">
        <f>VLOOKUP($F$339:$F$365,WS!$C$3:$Q$327,7,0)</f>
        <v>5887.04</v>
      </c>
      <c r="M365" s="11">
        <f>VLOOKUP($F$339:$F$365,WS!$C$3:$Q$327,8,0)</f>
        <v>1498.96</v>
      </c>
      <c r="N365" s="11">
        <f>VLOOKUP($F$339:$F$365,WS!$C$3:$Q$327,9,0)</f>
        <v>7386</v>
      </c>
      <c r="O365" s="11">
        <f t="shared" si="53"/>
        <v>281652.94999999995</v>
      </c>
      <c r="P365" s="11">
        <f t="shared" si="54"/>
        <v>27889.05</v>
      </c>
      <c r="Q365" s="11">
        <f t="shared" si="55"/>
        <v>309542</v>
      </c>
      <c r="R365" s="11">
        <f>VLOOKUP($F$339:$F$365,WS!$C$3:$Q$327,10,0)</f>
        <v>0</v>
      </c>
      <c r="S365" s="11">
        <f>VLOOKUP($F$339:$F$365,WS!$C$3:$Q$327,11,0)</f>
        <v>0</v>
      </c>
      <c r="T365" s="11">
        <f>VLOOKUP($F$339:$F$365,WS!$C$3:$Q$327,12,0)</f>
        <v>0</v>
      </c>
      <c r="U365" s="11">
        <f>VLOOKUP($F$339:$F$365,WS!$C$3:$Q$327,13,0)</f>
        <v>281652.95</v>
      </c>
      <c r="V365" s="11">
        <f>VLOOKUP($F$339:$F$365,WS!$C$3:$Q$327,14,0)</f>
        <v>27889.050000000003</v>
      </c>
      <c r="W365" s="11">
        <f>VLOOKUP($F$339:$F$365,WS!$C$3:$Q$327,15,0)</f>
        <v>309542</v>
      </c>
      <c r="X365" s="11"/>
    </row>
    <row r="366" spans="1:24" ht="15.75" x14ac:dyDescent="0.25">
      <c r="A366" s="147" t="s">
        <v>78</v>
      </c>
      <c r="B366" s="147"/>
      <c r="C366" s="147"/>
      <c r="D366" s="147"/>
      <c r="E366" s="147"/>
      <c r="F366" s="147"/>
      <c r="G366" s="11"/>
      <c r="H366" s="13">
        <f>SUM(H342:H365)</f>
        <v>18737</v>
      </c>
      <c r="I366" s="13">
        <f t="shared" ref="I366:W366" si="56">SUM(I342:I365)</f>
        <v>4024227.7899999996</v>
      </c>
      <c r="J366" s="13">
        <f t="shared" si="56"/>
        <v>433645.21</v>
      </c>
      <c r="K366" s="13">
        <f t="shared" si="56"/>
        <v>4457873</v>
      </c>
      <c r="L366" s="13">
        <f t="shared" si="56"/>
        <v>178920.56999999998</v>
      </c>
      <c r="M366" s="13">
        <f t="shared" si="56"/>
        <v>39264.43</v>
      </c>
      <c r="N366" s="13">
        <f t="shared" si="56"/>
        <v>218185</v>
      </c>
      <c r="O366" s="13">
        <f t="shared" si="56"/>
        <v>4203148.3600000003</v>
      </c>
      <c r="P366" s="13">
        <f t="shared" si="56"/>
        <v>472909.63999999996</v>
      </c>
      <c r="Q366" s="13">
        <f t="shared" si="56"/>
        <v>4676058</v>
      </c>
      <c r="R366" s="13">
        <f t="shared" si="56"/>
        <v>152181.69</v>
      </c>
      <c r="S366" s="13">
        <f t="shared" si="56"/>
        <v>60952.310000000005</v>
      </c>
      <c r="T366" s="13">
        <f t="shared" si="56"/>
        <v>213134</v>
      </c>
      <c r="U366" s="13">
        <f t="shared" si="56"/>
        <v>4050966.67</v>
      </c>
      <c r="V366" s="13">
        <f t="shared" si="56"/>
        <v>411957.3299999999</v>
      </c>
      <c r="W366" s="13">
        <f t="shared" si="56"/>
        <v>4462924</v>
      </c>
      <c r="X366" s="13"/>
    </row>
    <row r="367" spans="1:24" ht="15.75" x14ac:dyDescent="0.25">
      <c r="A367" s="26"/>
      <c r="B367" s="26"/>
      <c r="C367" s="26"/>
      <c r="D367" s="26"/>
      <c r="E367" s="26"/>
      <c r="F367" s="26"/>
      <c r="G367" s="26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</row>
    <row r="368" spans="1:24" ht="15.75" x14ac:dyDescent="0.25">
      <c r="A368" s="26"/>
      <c r="B368" s="26"/>
      <c r="C368" s="26"/>
      <c r="D368" s="26"/>
      <c r="E368" s="26"/>
      <c r="F368" s="26"/>
      <c r="G368" s="26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</row>
    <row r="369" spans="1:24" ht="15.75" x14ac:dyDescent="0.25">
      <c r="A369" s="26"/>
      <c r="B369" s="26"/>
      <c r="C369" s="26"/>
      <c r="D369" s="26"/>
      <c r="E369" s="26"/>
      <c r="F369" s="26"/>
      <c r="G369" s="26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</row>
    <row r="370" spans="1:24" ht="15.75" x14ac:dyDescent="0.25">
      <c r="A370" s="26"/>
      <c r="B370" s="26"/>
      <c r="C370" s="26"/>
      <c r="D370" s="26"/>
      <c r="E370" s="26"/>
      <c r="F370" s="26"/>
      <c r="G370" s="26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</row>
    <row r="371" spans="1:24" ht="15.75" x14ac:dyDescent="0.25">
      <c r="A371" s="30"/>
      <c r="B371" s="30"/>
      <c r="C371" s="30"/>
      <c r="D371" s="142" t="s">
        <v>79</v>
      </c>
      <c r="E371" s="142"/>
      <c r="F371" s="142"/>
      <c r="G371" s="142"/>
      <c r="H371" s="142"/>
      <c r="I371" s="7"/>
      <c r="J371" s="14"/>
      <c r="K371" s="7"/>
      <c r="L371" s="7"/>
      <c r="M371" s="7"/>
      <c r="N371" s="7"/>
      <c r="O371" s="7"/>
      <c r="P371" s="7"/>
      <c r="Q371" s="7"/>
      <c r="R371" s="7"/>
      <c r="S371" s="7"/>
      <c r="T371" s="143" t="s">
        <v>80</v>
      </c>
      <c r="U371" s="143"/>
      <c r="V371" s="143"/>
      <c r="W371" s="143"/>
      <c r="X371" s="143"/>
    </row>
    <row r="372" spans="1:24" ht="15.75" x14ac:dyDescent="0.25">
      <c r="A372" s="30"/>
      <c r="B372" s="30"/>
      <c r="C372" s="30"/>
      <c r="D372" s="142" t="s">
        <v>81</v>
      </c>
      <c r="E372" s="142"/>
      <c r="F372" s="142"/>
      <c r="G372" s="142"/>
      <c r="H372" s="142"/>
      <c r="I372" s="7"/>
      <c r="J372" s="14"/>
      <c r="K372" s="7"/>
      <c r="L372" s="7"/>
      <c r="M372" s="7"/>
      <c r="N372" s="7"/>
      <c r="O372" s="7"/>
      <c r="P372" s="7"/>
      <c r="Q372" s="7"/>
      <c r="R372" s="7"/>
      <c r="S372" s="7"/>
      <c r="T372" s="143" t="s">
        <v>81</v>
      </c>
      <c r="U372" s="143"/>
      <c r="V372" s="143"/>
      <c r="W372" s="143"/>
      <c r="X372" s="143"/>
    </row>
    <row r="373" spans="1:24" ht="15.75" x14ac:dyDescent="0.25">
      <c r="A373" s="30"/>
      <c r="B373" s="30"/>
      <c r="C373" s="30"/>
      <c r="D373" s="25"/>
      <c r="E373" s="25"/>
      <c r="F373" s="25"/>
      <c r="G373" s="25"/>
      <c r="H373" s="25"/>
      <c r="I373" s="7"/>
      <c r="J373" s="14"/>
      <c r="K373" s="7"/>
      <c r="L373" s="7"/>
      <c r="M373" s="7"/>
      <c r="N373" s="7"/>
      <c r="O373" s="7"/>
      <c r="P373" s="7"/>
      <c r="Q373" s="7"/>
      <c r="R373" s="7"/>
      <c r="S373" s="7"/>
      <c r="T373" s="26"/>
      <c r="U373" s="26"/>
      <c r="V373" s="26"/>
      <c r="W373" s="26"/>
      <c r="X373" s="26"/>
    </row>
    <row r="374" spans="1:24" ht="16.5" thickBot="1" x14ac:dyDescent="0.3">
      <c r="A374" s="30"/>
      <c r="B374" s="30"/>
      <c r="C374" s="30"/>
      <c r="D374" s="25"/>
      <c r="E374" s="25"/>
      <c r="F374" s="25"/>
      <c r="G374" s="25"/>
      <c r="H374" s="25"/>
      <c r="I374" s="7"/>
      <c r="J374" s="14"/>
      <c r="K374" s="7"/>
      <c r="L374" s="7"/>
      <c r="M374" s="7"/>
      <c r="N374" s="7"/>
      <c r="O374" s="7"/>
      <c r="P374" s="7"/>
      <c r="Q374" s="7"/>
      <c r="R374" s="7"/>
      <c r="S374" s="7"/>
      <c r="T374" s="26"/>
      <c r="U374" s="26"/>
      <c r="V374" s="26"/>
      <c r="W374" s="26"/>
      <c r="X374" s="26"/>
    </row>
    <row r="375" spans="1:24" ht="24" thickBot="1" x14ac:dyDescent="0.4">
      <c r="A375" s="148" t="s">
        <v>1</v>
      </c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  <c r="T375" s="149"/>
      <c r="U375" s="149"/>
      <c r="V375" s="149"/>
      <c r="W375" s="149"/>
      <c r="X375" s="150"/>
    </row>
    <row r="376" spans="1:24" ht="18" x14ac:dyDescent="0.25">
      <c r="A376" s="151" t="s">
        <v>814</v>
      </c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</row>
    <row r="377" spans="1:24" ht="36" customHeight="1" x14ac:dyDescent="0.25">
      <c r="A377" s="152" t="s">
        <v>5</v>
      </c>
      <c r="B377" s="152" t="s">
        <v>6</v>
      </c>
      <c r="C377" s="152" t="s">
        <v>7</v>
      </c>
      <c r="D377" s="152" t="s">
        <v>8</v>
      </c>
      <c r="E377" s="152" t="s">
        <v>9</v>
      </c>
      <c r="F377" s="152" t="s">
        <v>10</v>
      </c>
      <c r="G377" s="152" t="s">
        <v>11</v>
      </c>
      <c r="H377" s="152" t="s">
        <v>12</v>
      </c>
      <c r="I377" s="144" t="s">
        <v>815</v>
      </c>
      <c r="J377" s="145"/>
      <c r="K377" s="146"/>
      <c r="L377" s="144" t="s">
        <v>816</v>
      </c>
      <c r="M377" s="145"/>
      <c r="N377" s="146"/>
      <c r="O377" s="144" t="s">
        <v>13</v>
      </c>
      <c r="P377" s="145"/>
      <c r="Q377" s="146"/>
      <c r="R377" s="144" t="s">
        <v>817</v>
      </c>
      <c r="S377" s="145"/>
      <c r="T377" s="146"/>
      <c r="U377" s="144" t="s">
        <v>818</v>
      </c>
      <c r="V377" s="145"/>
      <c r="W377" s="146"/>
      <c r="X377" s="9" t="s">
        <v>14</v>
      </c>
    </row>
    <row r="378" spans="1:24" ht="15.75" x14ac:dyDescent="0.25">
      <c r="A378" s="153"/>
      <c r="B378" s="153"/>
      <c r="C378" s="153"/>
      <c r="D378" s="153"/>
      <c r="E378" s="153"/>
      <c r="F378" s="153"/>
      <c r="G378" s="153"/>
      <c r="H378" s="153"/>
      <c r="I378" s="9" t="s">
        <v>15</v>
      </c>
      <c r="J378" s="9" t="s">
        <v>16</v>
      </c>
      <c r="K378" s="10" t="s">
        <v>17</v>
      </c>
      <c r="L378" s="9" t="s">
        <v>15</v>
      </c>
      <c r="M378" s="9" t="s">
        <v>16</v>
      </c>
      <c r="N378" s="10" t="s">
        <v>17</v>
      </c>
      <c r="O378" s="9" t="s">
        <v>15</v>
      </c>
      <c r="P378" s="9" t="s">
        <v>16</v>
      </c>
      <c r="Q378" s="9" t="s">
        <v>17</v>
      </c>
      <c r="R378" s="9" t="s">
        <v>15</v>
      </c>
      <c r="S378" s="9" t="s">
        <v>16</v>
      </c>
      <c r="T378" s="9" t="s">
        <v>17</v>
      </c>
      <c r="U378" s="9" t="s">
        <v>15</v>
      </c>
      <c r="V378" s="9" t="s">
        <v>16</v>
      </c>
      <c r="W378" s="10" t="s">
        <v>17</v>
      </c>
      <c r="X378" s="9"/>
    </row>
    <row r="379" spans="1:24" ht="15.75" x14ac:dyDescent="0.25">
      <c r="A379" s="9" t="s">
        <v>18</v>
      </c>
      <c r="B379" s="9" t="s">
        <v>19</v>
      </c>
      <c r="C379" s="9" t="s">
        <v>20</v>
      </c>
      <c r="D379" s="9" t="s">
        <v>21</v>
      </c>
      <c r="E379" s="9" t="s">
        <v>22</v>
      </c>
      <c r="F379" s="9" t="s">
        <v>23</v>
      </c>
      <c r="G379" s="9"/>
      <c r="H379" s="9"/>
      <c r="I379" s="9" t="s">
        <v>24</v>
      </c>
      <c r="J379" s="9" t="s">
        <v>25</v>
      </c>
      <c r="K379" s="10" t="s">
        <v>26</v>
      </c>
      <c r="L379" s="9" t="s">
        <v>27</v>
      </c>
      <c r="M379" s="9" t="s">
        <v>28</v>
      </c>
      <c r="N379" s="10" t="s">
        <v>29</v>
      </c>
      <c r="O379" s="9" t="s">
        <v>30</v>
      </c>
      <c r="P379" s="9" t="s">
        <v>31</v>
      </c>
      <c r="Q379" s="9" t="s">
        <v>32</v>
      </c>
      <c r="R379" s="9" t="s">
        <v>33</v>
      </c>
      <c r="S379" s="9" t="s">
        <v>34</v>
      </c>
      <c r="T379" s="9" t="s">
        <v>35</v>
      </c>
      <c r="U379" s="9" t="s">
        <v>36</v>
      </c>
      <c r="V379" s="9" t="s">
        <v>37</v>
      </c>
      <c r="W379" s="10" t="s">
        <v>38</v>
      </c>
      <c r="X379" s="9"/>
    </row>
    <row r="380" spans="1:24" ht="15.75" x14ac:dyDescent="0.25">
      <c r="A380" s="11">
        <v>1</v>
      </c>
      <c r="B380" s="9"/>
      <c r="C380" s="9"/>
      <c r="D380" s="9"/>
      <c r="E380" s="118" t="s">
        <v>277</v>
      </c>
      <c r="F380" s="11" t="s">
        <v>283</v>
      </c>
      <c r="G380" s="11" t="str">
        <f>VLOOKUP($F$377:$F$409,WS!$C$3:$Q$327,2,0)</f>
        <v>IDLE/VACANT</v>
      </c>
      <c r="H380" s="11">
        <f>VLOOKUP($F$377:$F$409,WS!$C$3:$Q$327,3,0)</f>
        <v>0</v>
      </c>
      <c r="I380" s="11">
        <f>VLOOKUP($F$377:$F$409,WS!$C$3:$Q$327,4,0)</f>
        <v>11570.87</v>
      </c>
      <c r="J380" s="11">
        <f>VLOOKUP($F$377:$F$409,WS!$C$3:$Q$327,5,0)</f>
        <v>517.13</v>
      </c>
      <c r="K380" s="11">
        <f>VLOOKUP($F$377:$F$409,WS!$C$3:$Q$327,6,0)</f>
        <v>12088</v>
      </c>
      <c r="L380" s="11">
        <f>VLOOKUP($F$377:$F$409,WS!$C$3:$Q$327,7,0)</f>
        <v>1968.39</v>
      </c>
      <c r="M380" s="11">
        <f>VLOOKUP($F$377:$F$409,WS!$C$3:$Q$327,8,0)</f>
        <v>110.61</v>
      </c>
      <c r="N380" s="11">
        <f>VLOOKUP($F$377:$F$409,WS!$C$3:$Q$327,9,0)</f>
        <v>2079</v>
      </c>
      <c r="O380" s="11">
        <f>+I380+L380</f>
        <v>13539.26</v>
      </c>
      <c r="P380" s="11">
        <f>+J380+M380</f>
        <v>627.74</v>
      </c>
      <c r="Q380" s="11">
        <f>+K380+N380</f>
        <v>14167</v>
      </c>
      <c r="R380" s="11">
        <f>VLOOKUP($F$377:$F$409,WS!$C$3:$Q$327,10,0)</f>
        <v>1561.87</v>
      </c>
      <c r="S380" s="11">
        <f>VLOOKUP($F$377:$F$409,WS!$C$3:$Q$327,11,0)</f>
        <v>517.13</v>
      </c>
      <c r="T380" s="11">
        <f>VLOOKUP($F$377:$F$409,WS!$C$3:$Q$327,12,0)</f>
        <v>2079</v>
      </c>
      <c r="U380" s="11">
        <f>VLOOKUP($F$377:$F$409,WS!$C$3:$Q$327,13,0)</f>
        <v>11977.39</v>
      </c>
      <c r="V380" s="11">
        <f>VLOOKUP($F$377:$F$409,WS!$C$3:$Q$327,14,0)</f>
        <v>110.61</v>
      </c>
      <c r="W380" s="11">
        <f>VLOOKUP($F$377:$F$409,WS!$C$3:$Q$327,15,0)</f>
        <v>12088</v>
      </c>
      <c r="X380" s="121"/>
    </row>
    <row r="381" spans="1:24" ht="15.75" x14ac:dyDescent="0.25">
      <c r="A381" s="11">
        <v>2</v>
      </c>
      <c r="B381" s="9"/>
      <c r="C381" s="9"/>
      <c r="D381" s="9"/>
      <c r="E381" s="118" t="s">
        <v>277</v>
      </c>
      <c r="F381" s="11" t="s">
        <v>289</v>
      </c>
      <c r="G381" s="11" t="str">
        <f>VLOOKUP($F$377:$F$409,WS!$C$3:$Q$327,2,0)</f>
        <v>NORMAL</v>
      </c>
      <c r="H381" s="11">
        <f>VLOOKUP($F$377:$F$409,WS!$C$3:$Q$327,3,0)</f>
        <v>4090</v>
      </c>
      <c r="I381" s="11">
        <f>VLOOKUP($F$377:$F$409,WS!$C$3:$Q$327,4,0)</f>
        <v>532685.02</v>
      </c>
      <c r="J381" s="11">
        <f>VLOOKUP($F$377:$F$409,WS!$C$3:$Q$327,5,0)</f>
        <v>82757.98</v>
      </c>
      <c r="K381" s="11">
        <f>VLOOKUP($F$377:$F$409,WS!$C$3:$Q$327,6,0)</f>
        <v>615443</v>
      </c>
      <c r="L381" s="11">
        <f>VLOOKUP($F$377:$F$409,WS!$C$3:$Q$327,7,0)</f>
        <v>29941.11</v>
      </c>
      <c r="M381" s="11">
        <f>VLOOKUP($F$377:$F$409,WS!$C$3:$Q$327,8,0)</f>
        <v>7608.89</v>
      </c>
      <c r="N381" s="11">
        <f>VLOOKUP($F$377:$F$409,WS!$C$3:$Q$327,9,0)</f>
        <v>37550</v>
      </c>
      <c r="O381" s="11">
        <f t="shared" ref="O381:O409" si="57">+I381+L381</f>
        <v>562626.13</v>
      </c>
      <c r="P381" s="11">
        <f t="shared" ref="P381:P409" si="58">+J381+M381</f>
        <v>90366.87</v>
      </c>
      <c r="Q381" s="11">
        <f t="shared" ref="Q381:Q409" si="59">+K381+N381</f>
        <v>652993</v>
      </c>
      <c r="R381" s="11">
        <f>VLOOKUP($F$377:$F$409,WS!$C$3:$Q$327,10,0)</f>
        <v>0</v>
      </c>
      <c r="S381" s="11">
        <f>VLOOKUP($F$377:$F$409,WS!$C$3:$Q$327,11,0)</f>
        <v>37550</v>
      </c>
      <c r="T381" s="11">
        <f>VLOOKUP($F$377:$F$409,WS!$C$3:$Q$327,12,0)</f>
        <v>37550</v>
      </c>
      <c r="U381" s="11">
        <f>VLOOKUP($F$377:$F$409,WS!$C$3:$Q$327,13,0)</f>
        <v>562626.13</v>
      </c>
      <c r="V381" s="11">
        <f>VLOOKUP($F$377:$F$409,WS!$C$3:$Q$327,14,0)</f>
        <v>52816.87</v>
      </c>
      <c r="W381" s="11">
        <f>VLOOKUP($F$377:$F$409,WS!$C$3:$Q$327,15,0)</f>
        <v>615443</v>
      </c>
      <c r="X381" s="121"/>
    </row>
    <row r="382" spans="1:24" ht="15.75" x14ac:dyDescent="0.25">
      <c r="A382" s="11">
        <v>3</v>
      </c>
      <c r="B382" s="9"/>
      <c r="C382" s="9"/>
      <c r="D382" s="9"/>
      <c r="E382" s="118" t="s">
        <v>277</v>
      </c>
      <c r="F382" s="11" t="s">
        <v>281</v>
      </c>
      <c r="G382" s="11" t="str">
        <f>VLOOKUP($F$377:$F$409,WS!$C$3:$Q$327,2,0)</f>
        <v>NORMAL</v>
      </c>
      <c r="H382" s="11">
        <f>VLOOKUP($F$377:$F$409,WS!$C$3:$Q$327,3,0)</f>
        <v>50</v>
      </c>
      <c r="I382" s="11">
        <f>VLOOKUP($F$377:$F$409,WS!$C$3:$Q$327,4,0)</f>
        <v>11138.93</v>
      </c>
      <c r="J382" s="11">
        <f>VLOOKUP($F$377:$F$409,WS!$C$3:$Q$327,5,0)</f>
        <v>693.07</v>
      </c>
      <c r="K382" s="11">
        <f>VLOOKUP($F$377:$F$409,WS!$C$3:$Q$327,6,0)</f>
        <v>11832</v>
      </c>
      <c r="L382" s="11">
        <f>VLOOKUP($F$377:$F$409,WS!$C$3:$Q$327,7,0)</f>
        <v>1654.85</v>
      </c>
      <c r="M382" s="11">
        <f>VLOOKUP($F$377:$F$409,WS!$C$3:$Q$327,8,0)</f>
        <v>134.15</v>
      </c>
      <c r="N382" s="11">
        <f>VLOOKUP($F$377:$F$409,WS!$C$3:$Q$327,9,0)</f>
        <v>1789</v>
      </c>
      <c r="O382" s="11">
        <f t="shared" si="57"/>
        <v>12793.78</v>
      </c>
      <c r="P382" s="11">
        <f t="shared" si="58"/>
        <v>827.22</v>
      </c>
      <c r="Q382" s="11">
        <f t="shared" si="59"/>
        <v>13621</v>
      </c>
      <c r="R382" s="11">
        <f>VLOOKUP($F$377:$F$409,WS!$C$3:$Q$327,10,0)</f>
        <v>0</v>
      </c>
      <c r="S382" s="11">
        <f>VLOOKUP($F$377:$F$409,WS!$C$3:$Q$327,11,0)</f>
        <v>0</v>
      </c>
      <c r="T382" s="11">
        <f>VLOOKUP($F$377:$F$409,WS!$C$3:$Q$327,12,0)</f>
        <v>0</v>
      </c>
      <c r="U382" s="11">
        <f>VLOOKUP($F$377:$F$409,WS!$C$3:$Q$327,13,0)</f>
        <v>12793.78</v>
      </c>
      <c r="V382" s="11">
        <f>VLOOKUP($F$377:$F$409,WS!$C$3:$Q$327,14,0)</f>
        <v>827.22</v>
      </c>
      <c r="W382" s="11">
        <f>VLOOKUP($F$377:$F$409,WS!$C$3:$Q$327,15,0)</f>
        <v>13621</v>
      </c>
      <c r="X382" s="121"/>
    </row>
    <row r="383" spans="1:24" ht="15.75" x14ac:dyDescent="0.25">
      <c r="A383" s="11">
        <v>4</v>
      </c>
      <c r="B383" s="9"/>
      <c r="C383" s="9"/>
      <c r="D383" s="9"/>
      <c r="E383" s="118" t="s">
        <v>277</v>
      </c>
      <c r="F383" s="11" t="s">
        <v>290</v>
      </c>
      <c r="G383" s="11" t="str">
        <f>VLOOKUP($F$377:$F$409,WS!$C$3:$Q$327,2,0)</f>
        <v>NORMAL</v>
      </c>
      <c r="H383" s="11">
        <f>VLOOKUP($F$377:$F$409,WS!$C$3:$Q$327,3,0)</f>
        <v>485</v>
      </c>
      <c r="I383" s="11">
        <f>VLOOKUP($F$377:$F$409,WS!$C$3:$Q$327,4,0)</f>
        <v>16065.2</v>
      </c>
      <c r="J383" s="11">
        <f>VLOOKUP($F$377:$F$409,WS!$C$3:$Q$327,5,0)</f>
        <v>1027.8</v>
      </c>
      <c r="K383" s="11">
        <f>VLOOKUP($F$377:$F$409,WS!$C$3:$Q$327,6,0)</f>
        <v>17093</v>
      </c>
      <c r="L383" s="11">
        <f>VLOOKUP($F$377:$F$409,WS!$C$3:$Q$327,7,0)</f>
        <v>5072.2299999999996</v>
      </c>
      <c r="M383" s="11">
        <f>VLOOKUP($F$377:$F$409,WS!$C$3:$Q$327,8,0)</f>
        <v>389.77</v>
      </c>
      <c r="N383" s="11">
        <f>VLOOKUP($F$377:$F$409,WS!$C$3:$Q$327,9,0)</f>
        <v>5462</v>
      </c>
      <c r="O383" s="11">
        <f t="shared" si="57"/>
        <v>21137.43</v>
      </c>
      <c r="P383" s="11">
        <f t="shared" si="58"/>
        <v>1417.57</v>
      </c>
      <c r="Q383" s="11">
        <f t="shared" si="59"/>
        <v>22555</v>
      </c>
      <c r="R383" s="11">
        <f>VLOOKUP($F$377:$F$409,WS!$C$3:$Q$327,10,0)</f>
        <v>20971.43</v>
      </c>
      <c r="S383" s="11">
        <f>VLOOKUP($F$377:$F$409,WS!$C$3:$Q$327,11,0)</f>
        <v>1417.57</v>
      </c>
      <c r="T383" s="11">
        <f>VLOOKUP($F$377:$F$409,WS!$C$3:$Q$327,12,0)</f>
        <v>22389</v>
      </c>
      <c r="U383" s="11">
        <f>VLOOKUP($F$377:$F$409,WS!$C$3:$Q$327,13,0)</f>
        <v>166</v>
      </c>
      <c r="V383" s="11">
        <f>VLOOKUP($F$377:$F$409,WS!$C$3:$Q$327,14,0)</f>
        <v>0</v>
      </c>
      <c r="W383" s="11">
        <f>VLOOKUP($F$377:$F$409,WS!$C$3:$Q$327,15,0)</f>
        <v>166</v>
      </c>
      <c r="X383" s="121"/>
    </row>
    <row r="384" spans="1:24" ht="15.75" x14ac:dyDescent="0.25">
      <c r="A384" s="11">
        <v>5</v>
      </c>
      <c r="B384" s="9"/>
      <c r="C384" s="9"/>
      <c r="D384" s="9"/>
      <c r="E384" s="118" t="s">
        <v>277</v>
      </c>
      <c r="F384" s="11" t="s">
        <v>291</v>
      </c>
      <c r="G384" s="11" t="str">
        <f>VLOOKUP($F$377:$F$409,WS!$C$3:$Q$327,2,0)</f>
        <v>IDLE/VACANT</v>
      </c>
      <c r="H384" s="11">
        <f>VLOOKUP($F$377:$F$409,WS!$C$3:$Q$327,3,0)</f>
        <v>0</v>
      </c>
      <c r="I384" s="11">
        <f>VLOOKUP($F$377:$F$409,WS!$C$3:$Q$327,4,0)</f>
        <v>3316.64</v>
      </c>
      <c r="J384" s="11">
        <f>VLOOKUP($F$377:$F$409,WS!$C$3:$Q$327,5,0)</f>
        <v>139.36000000000001</v>
      </c>
      <c r="K384" s="11">
        <f>VLOOKUP($F$377:$F$409,WS!$C$3:$Q$327,6,0)</f>
        <v>3456</v>
      </c>
      <c r="L384" s="11">
        <f>VLOOKUP($F$377:$F$409,WS!$C$3:$Q$327,7,0)</f>
        <v>525.17999999999995</v>
      </c>
      <c r="M384" s="11">
        <f>VLOOKUP($F$377:$F$409,WS!$C$3:$Q$327,8,0)</f>
        <v>31.82</v>
      </c>
      <c r="N384" s="11">
        <f>VLOOKUP($F$377:$F$409,WS!$C$3:$Q$327,9,0)</f>
        <v>557</v>
      </c>
      <c r="O384" s="11">
        <f t="shared" si="57"/>
        <v>3841.8199999999997</v>
      </c>
      <c r="P384" s="11">
        <f t="shared" si="58"/>
        <v>171.18</v>
      </c>
      <c r="Q384" s="11">
        <f t="shared" si="59"/>
        <v>4013</v>
      </c>
      <c r="R384" s="11">
        <f>VLOOKUP($F$377:$F$409,WS!$C$3:$Q$327,10,0)</f>
        <v>0</v>
      </c>
      <c r="S384" s="11">
        <f>VLOOKUP($F$377:$F$409,WS!$C$3:$Q$327,11,0)</f>
        <v>0</v>
      </c>
      <c r="T384" s="11">
        <f>VLOOKUP($F$377:$F$409,WS!$C$3:$Q$327,12,0)</f>
        <v>0</v>
      </c>
      <c r="U384" s="11">
        <f>VLOOKUP($F$377:$F$409,WS!$C$3:$Q$327,13,0)</f>
        <v>3841.82</v>
      </c>
      <c r="V384" s="11">
        <f>VLOOKUP($F$377:$F$409,WS!$C$3:$Q$327,14,0)</f>
        <v>171.18</v>
      </c>
      <c r="W384" s="11">
        <f>VLOOKUP($F$377:$F$409,WS!$C$3:$Q$327,15,0)</f>
        <v>4013</v>
      </c>
      <c r="X384" s="121"/>
    </row>
    <row r="385" spans="1:24" ht="15.75" x14ac:dyDescent="0.25">
      <c r="A385" s="11">
        <v>6</v>
      </c>
      <c r="B385" s="9"/>
      <c r="C385" s="9"/>
      <c r="D385" s="9"/>
      <c r="E385" s="118" t="s">
        <v>277</v>
      </c>
      <c r="F385" s="11" t="s">
        <v>293</v>
      </c>
      <c r="G385" s="11" t="str">
        <f>VLOOKUP($F$377:$F$409,WS!$C$3:$Q$327,2,0)</f>
        <v>NORMAL</v>
      </c>
      <c r="H385" s="11">
        <f>VLOOKUP($F$377:$F$409,WS!$C$3:$Q$327,3,0)</f>
        <v>1371</v>
      </c>
      <c r="I385" s="11">
        <f>VLOOKUP($F$377:$F$409,WS!$C$3:$Q$327,4,0)</f>
        <v>51525.42</v>
      </c>
      <c r="J385" s="11">
        <f>VLOOKUP($F$377:$F$409,WS!$C$3:$Q$327,5,0)</f>
        <v>3976.58</v>
      </c>
      <c r="K385" s="11">
        <f>VLOOKUP($F$377:$F$409,WS!$C$3:$Q$327,6,0)</f>
        <v>55502</v>
      </c>
      <c r="L385" s="11">
        <f>VLOOKUP($F$377:$F$409,WS!$C$3:$Q$327,7,0)</f>
        <v>11316.21</v>
      </c>
      <c r="M385" s="11">
        <f>VLOOKUP($F$377:$F$409,WS!$C$3:$Q$327,8,0)</f>
        <v>1191.79</v>
      </c>
      <c r="N385" s="11">
        <f>VLOOKUP($F$377:$F$409,WS!$C$3:$Q$327,9,0)</f>
        <v>12508</v>
      </c>
      <c r="O385" s="11">
        <f t="shared" si="57"/>
        <v>62841.63</v>
      </c>
      <c r="P385" s="11">
        <f t="shared" si="58"/>
        <v>5168.37</v>
      </c>
      <c r="Q385" s="11">
        <f t="shared" si="59"/>
        <v>68010</v>
      </c>
      <c r="R385" s="11">
        <f>VLOOKUP($F$377:$F$409,WS!$C$3:$Q$327,10,0)</f>
        <v>55863.63</v>
      </c>
      <c r="S385" s="11">
        <f>VLOOKUP($F$377:$F$409,WS!$C$3:$Q$327,11,0)</f>
        <v>5168.37</v>
      </c>
      <c r="T385" s="11">
        <f>VLOOKUP($F$377:$F$409,WS!$C$3:$Q$327,12,0)</f>
        <v>61032</v>
      </c>
      <c r="U385" s="11">
        <f>VLOOKUP($F$377:$F$409,WS!$C$3:$Q$327,13,0)</f>
        <v>6978</v>
      </c>
      <c r="V385" s="11">
        <f>VLOOKUP($F$377:$F$409,WS!$C$3:$Q$327,14,0)</f>
        <v>0</v>
      </c>
      <c r="W385" s="11">
        <f>VLOOKUP($F$377:$F$409,WS!$C$3:$Q$327,15,0)</f>
        <v>6978</v>
      </c>
      <c r="X385" s="121"/>
    </row>
    <row r="386" spans="1:24" ht="15.75" x14ac:dyDescent="0.25">
      <c r="A386" s="11">
        <v>7</v>
      </c>
      <c r="B386" s="9"/>
      <c r="C386" s="9"/>
      <c r="D386" s="9"/>
      <c r="E386" s="118" t="s">
        <v>277</v>
      </c>
      <c r="F386" s="11" t="s">
        <v>292</v>
      </c>
      <c r="G386" s="11" t="str">
        <f>VLOOKUP($F$377:$F$409,WS!$C$3:$Q$327,2,0)</f>
        <v>NORMAL</v>
      </c>
      <c r="H386" s="11">
        <f>VLOOKUP($F$377:$F$409,WS!$C$3:$Q$327,3,0)</f>
        <v>190</v>
      </c>
      <c r="I386" s="11">
        <f>VLOOKUP($F$377:$F$409,WS!$C$3:$Q$327,4,0)</f>
        <v>158350.95000000001</v>
      </c>
      <c r="J386" s="11">
        <f>VLOOKUP($F$377:$F$409,WS!$C$3:$Q$327,5,0)</f>
        <v>80905.05</v>
      </c>
      <c r="K386" s="11">
        <f>VLOOKUP($F$377:$F$409,WS!$C$3:$Q$327,6,0)</f>
        <v>239256</v>
      </c>
      <c r="L386" s="11">
        <f>VLOOKUP($F$377:$F$409,WS!$C$3:$Q$327,7,0)</f>
        <v>2788.93</v>
      </c>
      <c r="M386" s="11">
        <f>VLOOKUP($F$377:$F$409,WS!$C$3:$Q$327,8,0)</f>
        <v>1885.07</v>
      </c>
      <c r="N386" s="11">
        <f>VLOOKUP($F$377:$F$409,WS!$C$3:$Q$327,9,0)</f>
        <v>4674</v>
      </c>
      <c r="O386" s="11">
        <f t="shared" si="57"/>
        <v>161139.88</v>
      </c>
      <c r="P386" s="11">
        <f t="shared" si="58"/>
        <v>82790.12000000001</v>
      </c>
      <c r="Q386" s="11">
        <f t="shared" si="59"/>
        <v>243930</v>
      </c>
      <c r="R386" s="11">
        <f>VLOOKUP($F$377:$F$409,WS!$C$3:$Q$327,10,0)</f>
        <v>0</v>
      </c>
      <c r="S386" s="11">
        <f>VLOOKUP($F$377:$F$409,WS!$C$3:$Q$327,11,0)</f>
        <v>20000</v>
      </c>
      <c r="T386" s="11">
        <f>VLOOKUP($F$377:$F$409,WS!$C$3:$Q$327,12,0)</f>
        <v>20000</v>
      </c>
      <c r="U386" s="11">
        <f>VLOOKUP($F$377:$F$409,WS!$C$3:$Q$327,13,0)</f>
        <v>161139.88</v>
      </c>
      <c r="V386" s="11">
        <f>VLOOKUP($F$377:$F$409,WS!$C$3:$Q$327,14,0)</f>
        <v>62790.12</v>
      </c>
      <c r="W386" s="11">
        <f>VLOOKUP($F$377:$F$409,WS!$C$3:$Q$327,15,0)</f>
        <v>223930</v>
      </c>
      <c r="X386" s="121"/>
    </row>
    <row r="387" spans="1:24" ht="15.75" x14ac:dyDescent="0.25">
      <c r="A387" s="11">
        <v>8</v>
      </c>
      <c r="B387" s="9"/>
      <c r="C387" s="9"/>
      <c r="D387" s="9"/>
      <c r="E387" s="118" t="s">
        <v>277</v>
      </c>
      <c r="F387" s="11" t="s">
        <v>294</v>
      </c>
      <c r="G387" s="11" t="str">
        <f>VLOOKUP($F$377:$F$409,WS!$C$3:$Q$327,2,0)</f>
        <v>NORMAL</v>
      </c>
      <c r="H387" s="11">
        <f>VLOOKUP($F$377:$F$409,WS!$C$3:$Q$327,3,0)</f>
        <v>17</v>
      </c>
      <c r="I387" s="11">
        <f>VLOOKUP($F$377:$F$409,WS!$C$3:$Q$327,4,0)</f>
        <v>4365.38</v>
      </c>
      <c r="J387" s="11">
        <f>VLOOKUP($F$377:$F$409,WS!$C$3:$Q$327,5,0)</f>
        <v>224.62</v>
      </c>
      <c r="K387" s="11">
        <f>VLOOKUP($F$377:$F$409,WS!$C$3:$Q$327,6,0)</f>
        <v>4590</v>
      </c>
      <c r="L387" s="11">
        <f>VLOOKUP($F$377:$F$409,WS!$C$3:$Q$327,7,0)</f>
        <v>903.66</v>
      </c>
      <c r="M387" s="11">
        <f>VLOOKUP($F$377:$F$409,WS!$C$3:$Q$327,8,0)</f>
        <v>48.34</v>
      </c>
      <c r="N387" s="11">
        <f>VLOOKUP($F$377:$F$409,WS!$C$3:$Q$327,9,0)</f>
        <v>952</v>
      </c>
      <c r="O387" s="11">
        <f t="shared" si="57"/>
        <v>5269.04</v>
      </c>
      <c r="P387" s="11">
        <f t="shared" si="58"/>
        <v>272.96000000000004</v>
      </c>
      <c r="Q387" s="11">
        <f t="shared" si="59"/>
        <v>5542</v>
      </c>
      <c r="R387" s="11">
        <f>VLOOKUP($F$377:$F$409,WS!$C$3:$Q$327,10,0)</f>
        <v>0</v>
      </c>
      <c r="S387" s="11">
        <f>VLOOKUP($F$377:$F$409,WS!$C$3:$Q$327,11,0)</f>
        <v>0</v>
      </c>
      <c r="T387" s="11">
        <f>VLOOKUP($F$377:$F$409,WS!$C$3:$Q$327,12,0)</f>
        <v>0</v>
      </c>
      <c r="U387" s="11">
        <f>VLOOKUP($F$377:$F$409,WS!$C$3:$Q$327,13,0)</f>
        <v>5269.04</v>
      </c>
      <c r="V387" s="11">
        <f>VLOOKUP($F$377:$F$409,WS!$C$3:$Q$327,14,0)</f>
        <v>272.95999999999998</v>
      </c>
      <c r="W387" s="11">
        <f>VLOOKUP($F$377:$F$409,WS!$C$3:$Q$327,15,0)</f>
        <v>5542</v>
      </c>
      <c r="X387" s="121"/>
    </row>
    <row r="388" spans="1:24" ht="15.75" x14ac:dyDescent="0.25">
      <c r="A388" s="11">
        <v>9</v>
      </c>
      <c r="B388" s="9"/>
      <c r="C388" s="9"/>
      <c r="D388" s="9"/>
      <c r="E388" s="118" t="s">
        <v>277</v>
      </c>
      <c r="F388" s="11" t="s">
        <v>105</v>
      </c>
      <c r="G388" s="11" t="str">
        <f>VLOOKUP($F$377:$F$409,WS!$C$3:$Q$327,2,0)</f>
        <v>IDLE/VACANT</v>
      </c>
      <c r="H388" s="11">
        <f>VLOOKUP($F$377:$F$409,WS!$C$3:$Q$327,3,0)</f>
        <v>0</v>
      </c>
      <c r="I388" s="11">
        <f>VLOOKUP($F$377:$F$409,WS!$C$3:$Q$327,4,0)</f>
        <v>-2742</v>
      </c>
      <c r="J388" s="11">
        <f>VLOOKUP($F$377:$F$409,WS!$C$3:$Q$327,5,0)</f>
        <v>0</v>
      </c>
      <c r="K388" s="11">
        <f>VLOOKUP($F$377:$F$409,WS!$C$3:$Q$327,6,0)</f>
        <v>-2742</v>
      </c>
      <c r="L388" s="11">
        <f>VLOOKUP($F$377:$F$409,WS!$C$3:$Q$327,7,0)</f>
        <v>849</v>
      </c>
      <c r="M388" s="11">
        <f>VLOOKUP($F$377:$F$409,WS!$C$3:$Q$327,8,0)</f>
        <v>0</v>
      </c>
      <c r="N388" s="11">
        <f>VLOOKUP($F$377:$F$409,WS!$C$3:$Q$327,9,0)</f>
        <v>849</v>
      </c>
      <c r="O388" s="11">
        <f t="shared" si="57"/>
        <v>-1893</v>
      </c>
      <c r="P388" s="11">
        <f t="shared" si="58"/>
        <v>0</v>
      </c>
      <c r="Q388" s="11">
        <f t="shared" si="59"/>
        <v>-1893</v>
      </c>
      <c r="R388" s="11">
        <f>VLOOKUP($F$377:$F$409,WS!$C$3:$Q$327,10,0)</f>
        <v>0</v>
      </c>
      <c r="S388" s="11">
        <f>VLOOKUP($F$377:$F$409,WS!$C$3:$Q$327,11,0)</f>
        <v>0</v>
      </c>
      <c r="T388" s="11">
        <f>VLOOKUP($F$377:$F$409,WS!$C$3:$Q$327,12,0)</f>
        <v>0</v>
      </c>
      <c r="U388" s="11">
        <f>VLOOKUP($F$377:$F$409,WS!$C$3:$Q$327,13,0)</f>
        <v>-1893</v>
      </c>
      <c r="V388" s="11">
        <f>VLOOKUP($F$377:$F$409,WS!$C$3:$Q$327,14,0)</f>
        <v>0</v>
      </c>
      <c r="W388" s="11">
        <f>VLOOKUP($F$377:$F$409,WS!$C$3:$Q$327,15,0)</f>
        <v>-1893</v>
      </c>
      <c r="X388" s="121"/>
    </row>
    <row r="389" spans="1:24" ht="15.75" x14ac:dyDescent="0.25">
      <c r="A389" s="11">
        <v>10</v>
      </c>
      <c r="B389" s="9"/>
      <c r="C389" s="9"/>
      <c r="D389" s="9"/>
      <c r="E389" s="118" t="s">
        <v>277</v>
      </c>
      <c r="F389" s="11" t="s">
        <v>295</v>
      </c>
      <c r="G389" s="11" t="str">
        <f>VLOOKUP($F$377:$F$409,WS!$C$3:$Q$327,2,0)</f>
        <v>NORMAL</v>
      </c>
      <c r="H389" s="11">
        <f>VLOOKUP($F$377:$F$409,WS!$C$3:$Q$327,3,0)</f>
        <v>5663</v>
      </c>
      <c r="I389" s="11">
        <f>VLOOKUP($F$377:$F$409,WS!$C$3:$Q$327,4,0)</f>
        <v>292976.27</v>
      </c>
      <c r="J389" s="11">
        <f>VLOOKUP($F$377:$F$409,WS!$C$3:$Q$327,5,0)</f>
        <v>49725.729999999996</v>
      </c>
      <c r="K389" s="11">
        <f>VLOOKUP($F$377:$F$409,WS!$C$3:$Q$327,6,0)</f>
        <v>342702</v>
      </c>
      <c r="L389" s="11">
        <f>VLOOKUP($F$377:$F$409,WS!$C$3:$Q$327,7,0)</f>
        <v>40454.339999999997</v>
      </c>
      <c r="M389" s="11">
        <f>VLOOKUP($F$377:$F$409,WS!$C$3:$Q$327,8,0)</f>
        <v>5925.66</v>
      </c>
      <c r="N389" s="11">
        <f>VLOOKUP($F$377:$F$409,WS!$C$3:$Q$327,9,0)</f>
        <v>46380</v>
      </c>
      <c r="O389" s="11">
        <f t="shared" si="57"/>
        <v>333430.61</v>
      </c>
      <c r="P389" s="11">
        <f t="shared" si="58"/>
        <v>55651.39</v>
      </c>
      <c r="Q389" s="11">
        <f t="shared" si="59"/>
        <v>389082</v>
      </c>
      <c r="R389" s="11">
        <f>VLOOKUP($F$377:$F$409,WS!$C$3:$Q$327,10,0)</f>
        <v>0</v>
      </c>
      <c r="S389" s="11">
        <f>VLOOKUP($F$377:$F$409,WS!$C$3:$Q$327,11,0)</f>
        <v>20000</v>
      </c>
      <c r="T389" s="11">
        <f>VLOOKUP($F$377:$F$409,WS!$C$3:$Q$327,12,0)</f>
        <v>20000</v>
      </c>
      <c r="U389" s="11">
        <f>VLOOKUP($F$377:$F$409,WS!$C$3:$Q$327,13,0)</f>
        <v>333430.61</v>
      </c>
      <c r="V389" s="11">
        <f>VLOOKUP($F$377:$F$409,WS!$C$3:$Q$327,14,0)</f>
        <v>35651.39</v>
      </c>
      <c r="W389" s="11">
        <f>VLOOKUP($F$377:$F$409,WS!$C$3:$Q$327,15,0)</f>
        <v>369082</v>
      </c>
      <c r="X389" s="121"/>
    </row>
    <row r="390" spans="1:24" ht="15.75" x14ac:dyDescent="0.25">
      <c r="A390" s="11">
        <v>11</v>
      </c>
      <c r="B390" s="9"/>
      <c r="C390" s="9"/>
      <c r="D390" s="9"/>
      <c r="E390" s="118" t="s">
        <v>277</v>
      </c>
      <c r="F390" s="11" t="s">
        <v>296</v>
      </c>
      <c r="G390" s="11" t="str">
        <f>VLOOKUP($F$377:$F$409,WS!$C$3:$Q$327,2,0)</f>
        <v>NORMAL</v>
      </c>
      <c r="H390" s="11">
        <f>VLOOKUP($F$377:$F$409,WS!$C$3:$Q$327,3,0)</f>
        <v>3308</v>
      </c>
      <c r="I390" s="11">
        <f>VLOOKUP($F$377:$F$409,WS!$C$3:$Q$327,4,0)</f>
        <v>374585.3</v>
      </c>
      <c r="J390" s="11">
        <f>VLOOKUP($F$377:$F$409,WS!$C$3:$Q$327,5,0)</f>
        <v>57814.7</v>
      </c>
      <c r="K390" s="11">
        <f>VLOOKUP($F$377:$F$409,WS!$C$3:$Q$327,6,0)</f>
        <v>432400</v>
      </c>
      <c r="L390" s="11">
        <f>VLOOKUP($F$377:$F$409,WS!$C$3:$Q$327,7,0)</f>
        <v>26160.26</v>
      </c>
      <c r="M390" s="11">
        <f>VLOOKUP($F$377:$F$409,WS!$C$3:$Q$327,8,0)</f>
        <v>5594.74</v>
      </c>
      <c r="N390" s="11">
        <f>VLOOKUP($F$377:$F$409,WS!$C$3:$Q$327,9,0)</f>
        <v>31755</v>
      </c>
      <c r="O390" s="11">
        <f t="shared" si="57"/>
        <v>400745.56</v>
      </c>
      <c r="P390" s="11">
        <f t="shared" si="58"/>
        <v>63409.439999999995</v>
      </c>
      <c r="Q390" s="11">
        <f t="shared" si="59"/>
        <v>464155</v>
      </c>
      <c r="R390" s="11">
        <f>VLOOKUP($F$377:$F$409,WS!$C$3:$Q$327,10,0)</f>
        <v>0</v>
      </c>
      <c r="S390" s="11">
        <f>VLOOKUP($F$377:$F$409,WS!$C$3:$Q$327,11,0)</f>
        <v>20000</v>
      </c>
      <c r="T390" s="11">
        <f>VLOOKUP($F$377:$F$409,WS!$C$3:$Q$327,12,0)</f>
        <v>20000</v>
      </c>
      <c r="U390" s="11">
        <f>VLOOKUP($F$377:$F$409,WS!$C$3:$Q$327,13,0)</f>
        <v>400745.56</v>
      </c>
      <c r="V390" s="11">
        <f>VLOOKUP($F$377:$F$409,WS!$C$3:$Q$327,14,0)</f>
        <v>43409.439999999995</v>
      </c>
      <c r="W390" s="11">
        <f>VLOOKUP($F$377:$F$409,WS!$C$3:$Q$327,15,0)</f>
        <v>444155</v>
      </c>
      <c r="X390" s="121"/>
    </row>
    <row r="391" spans="1:24" ht="15.75" x14ac:dyDescent="0.25">
      <c r="A391" s="11">
        <v>12</v>
      </c>
      <c r="B391" s="9"/>
      <c r="C391" s="9"/>
      <c r="D391" s="9"/>
      <c r="E391" s="118" t="s">
        <v>277</v>
      </c>
      <c r="F391" s="11" t="s">
        <v>780</v>
      </c>
      <c r="G391" s="11" t="str">
        <f>VLOOKUP($F$377:$F$409,WS!$C$3:$Q$327,2,0)</f>
        <v>NORMAL</v>
      </c>
      <c r="H391" s="11">
        <f>VLOOKUP($F$377:$F$409,WS!$C$3:$Q$327,3,0)</f>
        <v>106</v>
      </c>
      <c r="I391" s="11">
        <f>VLOOKUP($F$377:$F$409,WS!$C$3:$Q$327,4,0)</f>
        <v>9712.8700000000008</v>
      </c>
      <c r="J391" s="11">
        <f>VLOOKUP($F$377:$F$409,WS!$C$3:$Q$327,5,0)</f>
        <v>598.13</v>
      </c>
      <c r="K391" s="11">
        <f>VLOOKUP($F$377:$F$409,WS!$C$3:$Q$327,6,0)</f>
        <v>10311</v>
      </c>
      <c r="L391" s="11">
        <f>VLOOKUP($F$377:$F$409,WS!$C$3:$Q$327,7,0)</f>
        <v>2213.19</v>
      </c>
      <c r="M391" s="11">
        <f>VLOOKUP($F$377:$F$409,WS!$C$3:$Q$327,8,0)</f>
        <v>149.81</v>
      </c>
      <c r="N391" s="11">
        <f>VLOOKUP($F$377:$F$409,WS!$C$3:$Q$327,9,0)</f>
        <v>2363</v>
      </c>
      <c r="O391" s="11">
        <f t="shared" si="57"/>
        <v>11926.060000000001</v>
      </c>
      <c r="P391" s="11">
        <f t="shared" si="58"/>
        <v>747.94</v>
      </c>
      <c r="Q391" s="11">
        <f t="shared" si="59"/>
        <v>12674</v>
      </c>
      <c r="R391" s="11">
        <f>VLOOKUP($F$377:$F$409,WS!$C$3:$Q$327,10,0)</f>
        <v>0</v>
      </c>
      <c r="S391" s="11">
        <f>VLOOKUP($F$377:$F$409,WS!$C$3:$Q$327,11,0)</f>
        <v>0</v>
      </c>
      <c r="T391" s="11">
        <f>VLOOKUP($F$377:$F$409,WS!$C$3:$Q$327,12,0)</f>
        <v>0</v>
      </c>
      <c r="U391" s="11">
        <f>VLOOKUP($F$377:$F$409,WS!$C$3:$Q$327,13,0)</f>
        <v>11926.06</v>
      </c>
      <c r="V391" s="11">
        <f>VLOOKUP($F$377:$F$409,WS!$C$3:$Q$327,14,0)</f>
        <v>747.94</v>
      </c>
      <c r="W391" s="11">
        <f>VLOOKUP($F$377:$F$409,WS!$C$3:$Q$327,15,0)</f>
        <v>12674</v>
      </c>
      <c r="X391" s="121"/>
    </row>
    <row r="392" spans="1:24" ht="15.75" x14ac:dyDescent="0.25">
      <c r="A392" s="11">
        <v>13</v>
      </c>
      <c r="B392" s="9"/>
      <c r="C392" s="9"/>
      <c r="D392" s="9"/>
      <c r="E392" s="118" t="s">
        <v>277</v>
      </c>
      <c r="F392" s="11" t="s">
        <v>280</v>
      </c>
      <c r="G392" s="11" t="str">
        <f>VLOOKUP($F$377:$F$409,WS!$C$3:$Q$327,2,0)</f>
        <v>NORMAL</v>
      </c>
      <c r="H392" s="11">
        <f>VLOOKUP($F$377:$F$409,WS!$C$3:$Q$327,3,0)</f>
        <v>60</v>
      </c>
      <c r="I392" s="11">
        <f>VLOOKUP($F$377:$F$409,WS!$C$3:$Q$327,4,0)</f>
        <v>7859.99</v>
      </c>
      <c r="J392" s="11">
        <f>VLOOKUP($F$377:$F$409,WS!$C$3:$Q$327,5,0)</f>
        <v>462.01</v>
      </c>
      <c r="K392" s="11">
        <f>VLOOKUP($F$377:$F$409,WS!$C$3:$Q$327,6,0)</f>
        <v>8322</v>
      </c>
      <c r="L392" s="11">
        <f>VLOOKUP($F$377:$F$409,WS!$C$3:$Q$327,7,0)</f>
        <v>1260.22</v>
      </c>
      <c r="M392" s="11">
        <f>VLOOKUP($F$377:$F$409,WS!$C$3:$Q$327,8,0)</f>
        <v>104.78</v>
      </c>
      <c r="N392" s="11">
        <f>VLOOKUP($F$377:$F$409,WS!$C$3:$Q$327,9,0)</f>
        <v>1365</v>
      </c>
      <c r="O392" s="11">
        <f t="shared" si="57"/>
        <v>9120.2099999999991</v>
      </c>
      <c r="P392" s="11">
        <f t="shared" si="58"/>
        <v>566.79</v>
      </c>
      <c r="Q392" s="11">
        <f t="shared" si="59"/>
        <v>9687</v>
      </c>
      <c r="R392" s="11">
        <f>VLOOKUP($F$377:$F$409,WS!$C$3:$Q$327,10,0)</f>
        <v>0</v>
      </c>
      <c r="S392" s="11">
        <f>VLOOKUP($F$377:$F$409,WS!$C$3:$Q$327,11,0)</f>
        <v>0</v>
      </c>
      <c r="T392" s="11">
        <f>VLOOKUP($F$377:$F$409,WS!$C$3:$Q$327,12,0)</f>
        <v>0</v>
      </c>
      <c r="U392" s="11">
        <f>VLOOKUP($F$377:$F$409,WS!$C$3:$Q$327,13,0)</f>
        <v>9120.2099999999991</v>
      </c>
      <c r="V392" s="11">
        <f>VLOOKUP($F$377:$F$409,WS!$C$3:$Q$327,14,0)</f>
        <v>566.79</v>
      </c>
      <c r="W392" s="11">
        <f>VLOOKUP($F$377:$F$409,WS!$C$3:$Q$327,15,0)</f>
        <v>9687</v>
      </c>
      <c r="X392" s="121"/>
    </row>
    <row r="393" spans="1:24" ht="15.75" x14ac:dyDescent="0.25">
      <c r="A393" s="11">
        <v>14</v>
      </c>
      <c r="B393" s="9"/>
      <c r="C393" s="9"/>
      <c r="D393" s="9"/>
      <c r="E393" s="118" t="s">
        <v>277</v>
      </c>
      <c r="F393" s="11" t="s">
        <v>278</v>
      </c>
      <c r="G393" s="11" t="str">
        <f>VLOOKUP($F$377:$F$409,WS!$C$3:$Q$327,2,0)</f>
        <v>NORMAL</v>
      </c>
      <c r="H393" s="11">
        <f>VLOOKUP($F$377:$F$409,WS!$C$3:$Q$327,3,0)</f>
        <v>0</v>
      </c>
      <c r="I393" s="11">
        <f>VLOOKUP($F$377:$F$409,WS!$C$3:$Q$327,4,0)</f>
        <v>5505.1</v>
      </c>
      <c r="J393" s="11">
        <f>VLOOKUP($F$377:$F$409,WS!$C$3:$Q$327,5,0)</f>
        <v>360.9</v>
      </c>
      <c r="K393" s="11">
        <f>VLOOKUP($F$377:$F$409,WS!$C$3:$Q$327,6,0)</f>
        <v>5866</v>
      </c>
      <c r="L393" s="11">
        <f>VLOOKUP($F$377:$F$409,WS!$C$3:$Q$327,7,0)</f>
        <v>875.24</v>
      </c>
      <c r="M393" s="11">
        <f>VLOOKUP($F$377:$F$409,WS!$C$3:$Q$327,8,0)</f>
        <v>52.76</v>
      </c>
      <c r="N393" s="11">
        <f>VLOOKUP($F$377:$F$409,WS!$C$3:$Q$327,9,0)</f>
        <v>928</v>
      </c>
      <c r="O393" s="11">
        <f t="shared" si="57"/>
        <v>6380.34</v>
      </c>
      <c r="P393" s="11">
        <f t="shared" si="58"/>
        <v>413.65999999999997</v>
      </c>
      <c r="Q393" s="11">
        <f t="shared" si="59"/>
        <v>6794</v>
      </c>
      <c r="R393" s="11">
        <f>VLOOKUP($F$377:$F$409,WS!$C$3:$Q$327,10,0)</f>
        <v>567.1</v>
      </c>
      <c r="S393" s="11">
        <f>VLOOKUP($F$377:$F$409,WS!$C$3:$Q$327,11,0)</f>
        <v>360.9</v>
      </c>
      <c r="T393" s="11">
        <f>VLOOKUP($F$377:$F$409,WS!$C$3:$Q$327,12,0)</f>
        <v>928</v>
      </c>
      <c r="U393" s="11">
        <f>VLOOKUP($F$377:$F$409,WS!$C$3:$Q$327,13,0)</f>
        <v>5813.24</v>
      </c>
      <c r="V393" s="11">
        <f>VLOOKUP($F$377:$F$409,WS!$C$3:$Q$327,14,0)</f>
        <v>52.76</v>
      </c>
      <c r="W393" s="11">
        <f>VLOOKUP($F$377:$F$409,WS!$C$3:$Q$327,15,0)</f>
        <v>5866</v>
      </c>
      <c r="X393" s="121"/>
    </row>
    <row r="394" spans="1:24" ht="15.75" x14ac:dyDescent="0.25">
      <c r="A394" s="11">
        <v>15</v>
      </c>
      <c r="B394" s="9"/>
      <c r="C394" s="9"/>
      <c r="D394" s="9"/>
      <c r="E394" s="118" t="s">
        <v>277</v>
      </c>
      <c r="F394" s="11" t="s">
        <v>279</v>
      </c>
      <c r="G394" s="11" t="str">
        <f>VLOOKUP($F$377:$F$409,WS!$C$3:$Q$327,2,0)</f>
        <v>NORMAL</v>
      </c>
      <c r="H394" s="11">
        <f>VLOOKUP($F$377:$F$409,WS!$C$3:$Q$327,3,0)</f>
        <v>304</v>
      </c>
      <c r="I394" s="11">
        <f>VLOOKUP($F$377:$F$409,WS!$C$3:$Q$327,4,0)</f>
        <v>-385.9</v>
      </c>
      <c r="J394" s="11">
        <f>VLOOKUP($F$377:$F$409,WS!$C$3:$Q$327,5,0)</f>
        <v>4419.8999999999996</v>
      </c>
      <c r="K394" s="11">
        <f>VLOOKUP($F$377:$F$409,WS!$C$3:$Q$327,6,0)</f>
        <v>4034</v>
      </c>
      <c r="L394" s="11">
        <f>VLOOKUP($F$377:$F$409,WS!$C$3:$Q$327,7,0)</f>
        <v>2930.88</v>
      </c>
      <c r="M394" s="11">
        <f>VLOOKUP($F$377:$F$409,WS!$C$3:$Q$327,8,0)</f>
        <v>163.12</v>
      </c>
      <c r="N394" s="11">
        <f>VLOOKUP($F$377:$F$409,WS!$C$3:$Q$327,9,0)</f>
        <v>3094</v>
      </c>
      <c r="O394" s="11">
        <f t="shared" si="57"/>
        <v>2544.98</v>
      </c>
      <c r="P394" s="11">
        <f t="shared" si="58"/>
        <v>4583.0199999999995</v>
      </c>
      <c r="Q394" s="11">
        <f t="shared" si="59"/>
        <v>7128</v>
      </c>
      <c r="R394" s="11">
        <f>VLOOKUP($F$377:$F$409,WS!$C$3:$Q$327,10,0)</f>
        <v>0</v>
      </c>
      <c r="S394" s="11">
        <f>VLOOKUP($F$377:$F$409,WS!$C$3:$Q$327,11,0)</f>
        <v>3094</v>
      </c>
      <c r="T394" s="11">
        <f>VLOOKUP($F$377:$F$409,WS!$C$3:$Q$327,12,0)</f>
        <v>3094</v>
      </c>
      <c r="U394" s="11">
        <f>VLOOKUP($F$377:$F$409,WS!$C$3:$Q$327,13,0)</f>
        <v>2544.98</v>
      </c>
      <c r="V394" s="11">
        <f>VLOOKUP($F$377:$F$409,WS!$C$3:$Q$327,14,0)</f>
        <v>1489.02</v>
      </c>
      <c r="W394" s="11">
        <f>VLOOKUP($F$377:$F$409,WS!$C$3:$Q$327,15,0)</f>
        <v>4034</v>
      </c>
      <c r="X394" s="121"/>
    </row>
    <row r="395" spans="1:24" ht="15.75" x14ac:dyDescent="0.25">
      <c r="A395" s="11">
        <v>16</v>
      </c>
      <c r="B395" s="9"/>
      <c r="C395" s="9"/>
      <c r="D395" s="9"/>
      <c r="E395" s="118" t="s">
        <v>277</v>
      </c>
      <c r="F395" s="11" t="s">
        <v>781</v>
      </c>
      <c r="G395" s="11" t="str">
        <f>VLOOKUP($F$377:$F$409,WS!$C$3:$Q$327,2,0)</f>
        <v>IDLE/VACANT</v>
      </c>
      <c r="H395" s="11">
        <f>VLOOKUP($F$377:$F$409,WS!$C$3:$Q$327,3,0)</f>
        <v>0</v>
      </c>
      <c r="I395" s="11">
        <f>VLOOKUP($F$377:$F$409,WS!$C$3:$Q$327,4,0)</f>
        <v>2735.07</v>
      </c>
      <c r="J395" s="11">
        <f>VLOOKUP($F$377:$F$409,WS!$C$3:$Q$327,5,0)</f>
        <v>34.93</v>
      </c>
      <c r="K395" s="11">
        <f>VLOOKUP($F$377:$F$409,WS!$C$3:$Q$327,6,0)</f>
        <v>2770</v>
      </c>
      <c r="L395" s="11">
        <f>VLOOKUP($F$377:$F$409,WS!$C$3:$Q$327,7,0)</f>
        <v>874.82</v>
      </c>
      <c r="M395" s="11">
        <f>VLOOKUP($F$377:$F$409,WS!$C$3:$Q$327,8,0)</f>
        <v>24.18</v>
      </c>
      <c r="N395" s="11">
        <f>VLOOKUP($F$377:$F$409,WS!$C$3:$Q$327,9,0)</f>
        <v>899</v>
      </c>
      <c r="O395" s="11">
        <f t="shared" si="57"/>
        <v>3609.8900000000003</v>
      </c>
      <c r="P395" s="11">
        <f t="shared" si="58"/>
        <v>59.11</v>
      </c>
      <c r="Q395" s="11">
        <f t="shared" si="59"/>
        <v>3669</v>
      </c>
      <c r="R395" s="11">
        <f>VLOOKUP($F$377:$F$409,WS!$C$3:$Q$327,10,0)</f>
        <v>0</v>
      </c>
      <c r="S395" s="11">
        <f>VLOOKUP($F$377:$F$409,WS!$C$3:$Q$327,11,0)</f>
        <v>0</v>
      </c>
      <c r="T395" s="11">
        <f>VLOOKUP($F$377:$F$409,WS!$C$3:$Q$327,12,0)</f>
        <v>0</v>
      </c>
      <c r="U395" s="11">
        <f>VLOOKUP($F$377:$F$409,WS!$C$3:$Q$327,13,0)</f>
        <v>3609.89</v>
      </c>
      <c r="V395" s="11">
        <f>VLOOKUP($F$377:$F$409,WS!$C$3:$Q$327,14,0)</f>
        <v>59.11</v>
      </c>
      <c r="W395" s="11">
        <f>VLOOKUP($F$377:$F$409,WS!$C$3:$Q$327,15,0)</f>
        <v>3669</v>
      </c>
      <c r="X395" s="121"/>
    </row>
    <row r="396" spans="1:24" ht="15.75" x14ac:dyDescent="0.25">
      <c r="A396" s="11">
        <v>17</v>
      </c>
      <c r="B396" s="9"/>
      <c r="C396" s="9"/>
      <c r="D396" s="9"/>
      <c r="E396" s="118" t="s">
        <v>277</v>
      </c>
      <c r="F396" s="11" t="s">
        <v>783</v>
      </c>
      <c r="G396" s="11" t="str">
        <f>VLOOKUP($F$377:$F$409,WS!$C$3:$Q$327,2,0)</f>
        <v>IDLE/VACANT</v>
      </c>
      <c r="H396" s="11">
        <f>VLOOKUP($F$377:$F$409,WS!$C$3:$Q$327,3,0)</f>
        <v>0</v>
      </c>
      <c r="I396" s="11">
        <f>VLOOKUP($F$377:$F$409,WS!$C$3:$Q$327,4,0)</f>
        <v>4372.46</v>
      </c>
      <c r="J396" s="11">
        <f>VLOOKUP($F$377:$F$409,WS!$C$3:$Q$327,5,0)</f>
        <v>48.54</v>
      </c>
      <c r="K396" s="11">
        <f>VLOOKUP($F$377:$F$409,WS!$C$3:$Q$327,6,0)</f>
        <v>4421</v>
      </c>
      <c r="L396" s="11">
        <f>VLOOKUP($F$377:$F$409,WS!$C$3:$Q$327,7,0)</f>
        <v>1312.94</v>
      </c>
      <c r="M396" s="11">
        <f>VLOOKUP($F$377:$F$409,WS!$C$3:$Q$327,8,0)</f>
        <v>39.06</v>
      </c>
      <c r="N396" s="11">
        <f>VLOOKUP($F$377:$F$409,WS!$C$3:$Q$327,9,0)</f>
        <v>1352</v>
      </c>
      <c r="O396" s="11">
        <f t="shared" si="57"/>
        <v>5685.4</v>
      </c>
      <c r="P396" s="11">
        <f t="shared" si="58"/>
        <v>87.6</v>
      </c>
      <c r="Q396" s="11">
        <f t="shared" si="59"/>
        <v>5773</v>
      </c>
      <c r="R396" s="11">
        <f>VLOOKUP($F$377:$F$409,WS!$C$3:$Q$327,10,0)</f>
        <v>0</v>
      </c>
      <c r="S396" s="11">
        <f>VLOOKUP($F$377:$F$409,WS!$C$3:$Q$327,11,0)</f>
        <v>0</v>
      </c>
      <c r="T396" s="11">
        <f>VLOOKUP($F$377:$F$409,WS!$C$3:$Q$327,12,0)</f>
        <v>0</v>
      </c>
      <c r="U396" s="11">
        <f>VLOOKUP($F$377:$F$409,WS!$C$3:$Q$327,13,0)</f>
        <v>5685.4</v>
      </c>
      <c r="V396" s="11">
        <f>VLOOKUP($F$377:$F$409,WS!$C$3:$Q$327,14,0)</f>
        <v>87.6</v>
      </c>
      <c r="W396" s="11">
        <f>VLOOKUP($F$377:$F$409,WS!$C$3:$Q$327,15,0)</f>
        <v>5773</v>
      </c>
      <c r="X396" s="121"/>
    </row>
    <row r="397" spans="1:24" ht="15.75" x14ac:dyDescent="0.25">
      <c r="A397" s="11">
        <v>18</v>
      </c>
      <c r="B397" s="9"/>
      <c r="C397" s="9"/>
      <c r="D397" s="9"/>
      <c r="E397" s="118" t="s">
        <v>277</v>
      </c>
      <c r="F397" s="11" t="s">
        <v>782</v>
      </c>
      <c r="G397" s="11" t="str">
        <f>VLOOKUP($F$377:$F$409,WS!$C$3:$Q$327,2,0)</f>
        <v>NORMAL</v>
      </c>
      <c r="H397" s="11">
        <f>VLOOKUP($F$377:$F$409,WS!$C$3:$Q$327,3,0)</f>
        <v>15</v>
      </c>
      <c r="I397" s="11">
        <f>VLOOKUP($F$377:$F$409,WS!$C$3:$Q$327,4,0)</f>
        <v>4949.6899999999996</v>
      </c>
      <c r="J397" s="11">
        <f>VLOOKUP($F$377:$F$409,WS!$C$3:$Q$327,5,0)</f>
        <v>457.31</v>
      </c>
      <c r="K397" s="11">
        <f>VLOOKUP($F$377:$F$409,WS!$C$3:$Q$327,6,0)</f>
        <v>5407</v>
      </c>
      <c r="L397" s="11">
        <f>VLOOKUP($F$377:$F$409,WS!$C$3:$Q$327,7,0)</f>
        <v>2377.7399999999998</v>
      </c>
      <c r="M397" s="11">
        <f>VLOOKUP($F$377:$F$409,WS!$C$3:$Q$327,8,0)</f>
        <v>43.26</v>
      </c>
      <c r="N397" s="11">
        <f>VLOOKUP($F$377:$F$409,WS!$C$3:$Q$327,9,0)</f>
        <v>2421</v>
      </c>
      <c r="O397" s="11">
        <f t="shared" si="57"/>
        <v>7327.4299999999994</v>
      </c>
      <c r="P397" s="11">
        <f t="shared" si="58"/>
        <v>500.57</v>
      </c>
      <c r="Q397" s="11">
        <f t="shared" si="59"/>
        <v>7828</v>
      </c>
      <c r="R397" s="11">
        <f>VLOOKUP($F$377:$F$409,WS!$C$3:$Q$327,10,0)</f>
        <v>0</v>
      </c>
      <c r="S397" s="11">
        <f>VLOOKUP($F$377:$F$409,WS!$C$3:$Q$327,11,0)</f>
        <v>0</v>
      </c>
      <c r="T397" s="11">
        <f>VLOOKUP($F$377:$F$409,WS!$C$3:$Q$327,12,0)</f>
        <v>0</v>
      </c>
      <c r="U397" s="11">
        <f>VLOOKUP($F$377:$F$409,WS!$C$3:$Q$327,13,0)</f>
        <v>7327.43</v>
      </c>
      <c r="V397" s="11">
        <f>VLOOKUP($F$377:$F$409,WS!$C$3:$Q$327,14,0)</f>
        <v>500.57</v>
      </c>
      <c r="W397" s="11">
        <f>VLOOKUP($F$377:$F$409,WS!$C$3:$Q$327,15,0)</f>
        <v>7828</v>
      </c>
      <c r="X397" s="121"/>
    </row>
    <row r="398" spans="1:24" ht="15.75" x14ac:dyDescent="0.25">
      <c r="A398" s="11">
        <v>19</v>
      </c>
      <c r="B398" s="9"/>
      <c r="C398" s="9"/>
      <c r="D398" s="9"/>
      <c r="E398" s="118" t="s">
        <v>277</v>
      </c>
      <c r="F398" s="11" t="s">
        <v>784</v>
      </c>
      <c r="G398" s="11" t="str">
        <f>VLOOKUP($F$377:$F$409,WS!$C$3:$Q$327,2,0)</f>
        <v>IDLE/VACANT</v>
      </c>
      <c r="H398" s="11">
        <f>VLOOKUP($F$377:$F$409,WS!$C$3:$Q$327,3,0)</f>
        <v>0</v>
      </c>
      <c r="I398" s="11">
        <f>VLOOKUP($F$377:$F$409,WS!$C$3:$Q$327,4,0)</f>
        <v>3886.83</v>
      </c>
      <c r="J398" s="11">
        <f>VLOOKUP($F$377:$F$409,WS!$C$3:$Q$327,5,0)</f>
        <v>47.17</v>
      </c>
      <c r="K398" s="11">
        <f>VLOOKUP($F$377:$F$409,WS!$C$3:$Q$327,6,0)</f>
        <v>3934</v>
      </c>
      <c r="L398" s="11">
        <f>VLOOKUP($F$377:$F$409,WS!$C$3:$Q$327,7,0)</f>
        <v>874.89</v>
      </c>
      <c r="M398" s="11">
        <f>VLOOKUP($F$377:$F$409,WS!$C$3:$Q$327,8,0)</f>
        <v>36.11</v>
      </c>
      <c r="N398" s="11">
        <f>VLOOKUP($F$377:$F$409,WS!$C$3:$Q$327,9,0)</f>
        <v>911</v>
      </c>
      <c r="O398" s="11">
        <f t="shared" si="57"/>
        <v>4761.72</v>
      </c>
      <c r="P398" s="11">
        <f t="shared" si="58"/>
        <v>83.28</v>
      </c>
      <c r="Q398" s="11">
        <f t="shared" si="59"/>
        <v>4845</v>
      </c>
      <c r="R398" s="11">
        <f>VLOOKUP($F$377:$F$409,WS!$C$3:$Q$327,10,0)</f>
        <v>0</v>
      </c>
      <c r="S398" s="11">
        <f>VLOOKUP($F$377:$F$409,WS!$C$3:$Q$327,11,0)</f>
        <v>0</v>
      </c>
      <c r="T398" s="11">
        <f>VLOOKUP($F$377:$F$409,WS!$C$3:$Q$327,12,0)</f>
        <v>0</v>
      </c>
      <c r="U398" s="11">
        <f>VLOOKUP($F$377:$F$409,WS!$C$3:$Q$327,13,0)</f>
        <v>4761.72</v>
      </c>
      <c r="V398" s="11">
        <f>VLOOKUP($F$377:$F$409,WS!$C$3:$Q$327,14,0)</f>
        <v>83.28</v>
      </c>
      <c r="W398" s="11">
        <f>VLOOKUP($F$377:$F$409,WS!$C$3:$Q$327,15,0)</f>
        <v>4845</v>
      </c>
      <c r="X398" s="121"/>
    </row>
    <row r="399" spans="1:24" ht="15.75" x14ac:dyDescent="0.25">
      <c r="A399" s="11">
        <v>20</v>
      </c>
      <c r="B399" s="9"/>
      <c r="C399" s="9"/>
      <c r="D399" s="9"/>
      <c r="E399" s="118" t="s">
        <v>277</v>
      </c>
      <c r="F399" s="11" t="s">
        <v>785</v>
      </c>
      <c r="G399" s="11" t="str">
        <f>VLOOKUP($F$377:$F$409,WS!$C$3:$Q$327,2,0)</f>
        <v>IDLE/VACANT</v>
      </c>
      <c r="H399" s="11">
        <f>VLOOKUP($F$377:$F$409,WS!$C$3:$Q$327,3,0)</f>
        <v>0</v>
      </c>
      <c r="I399" s="11">
        <f>VLOOKUP($F$377:$F$409,WS!$C$3:$Q$327,4,0)</f>
        <v>3945.64</v>
      </c>
      <c r="J399" s="11">
        <f>VLOOKUP($F$377:$F$409,WS!$C$3:$Q$327,5,0)</f>
        <v>48.36</v>
      </c>
      <c r="K399" s="11">
        <f>VLOOKUP($F$377:$F$409,WS!$C$3:$Q$327,6,0)</f>
        <v>3994</v>
      </c>
      <c r="L399" s="11">
        <f>VLOOKUP($F$377:$F$409,WS!$C$3:$Q$327,7,0)</f>
        <v>875.29</v>
      </c>
      <c r="M399" s="11">
        <f>VLOOKUP($F$377:$F$409,WS!$C$3:$Q$327,8,0)</f>
        <v>36.71</v>
      </c>
      <c r="N399" s="11">
        <f>VLOOKUP($F$377:$F$409,WS!$C$3:$Q$327,9,0)</f>
        <v>912</v>
      </c>
      <c r="O399" s="11">
        <f t="shared" si="57"/>
        <v>4820.93</v>
      </c>
      <c r="P399" s="11">
        <f t="shared" si="58"/>
        <v>85.07</v>
      </c>
      <c r="Q399" s="11">
        <f t="shared" si="59"/>
        <v>4906</v>
      </c>
      <c r="R399" s="11">
        <f>VLOOKUP($F$377:$F$409,WS!$C$3:$Q$327,10,0)</f>
        <v>0</v>
      </c>
      <c r="S399" s="11">
        <f>VLOOKUP($F$377:$F$409,WS!$C$3:$Q$327,11,0)</f>
        <v>0</v>
      </c>
      <c r="T399" s="11">
        <f>VLOOKUP($F$377:$F$409,WS!$C$3:$Q$327,12,0)</f>
        <v>0</v>
      </c>
      <c r="U399" s="11">
        <f>VLOOKUP($F$377:$F$409,WS!$C$3:$Q$327,13,0)</f>
        <v>4820.93</v>
      </c>
      <c r="V399" s="11">
        <f>VLOOKUP($F$377:$F$409,WS!$C$3:$Q$327,14,0)</f>
        <v>85.07</v>
      </c>
      <c r="W399" s="11">
        <f>VLOOKUP($F$377:$F$409,WS!$C$3:$Q$327,15,0)</f>
        <v>4906</v>
      </c>
      <c r="X399" s="121"/>
    </row>
    <row r="400" spans="1:24" ht="15.75" x14ac:dyDescent="0.25">
      <c r="A400" s="11">
        <v>21</v>
      </c>
      <c r="B400" s="9"/>
      <c r="C400" s="9"/>
      <c r="D400" s="9"/>
      <c r="E400" s="118" t="s">
        <v>277</v>
      </c>
      <c r="F400" s="11" t="s">
        <v>84</v>
      </c>
      <c r="G400" s="11" t="str">
        <f>VLOOKUP($F$377:$F$409,WS!$C$3:$Q$327,2,0)</f>
        <v>NORMAL</v>
      </c>
      <c r="H400" s="11">
        <f>VLOOKUP($F$377:$F$409,WS!$C$3:$Q$327,3,0)</f>
        <v>1189</v>
      </c>
      <c r="I400" s="11">
        <f>VLOOKUP($F$377:$F$409,WS!$C$3:$Q$327,4,0)</f>
        <v>45676.74</v>
      </c>
      <c r="J400" s="11">
        <f>VLOOKUP($F$377:$F$409,WS!$C$3:$Q$327,5,0)</f>
        <v>2270.2600000000002</v>
      </c>
      <c r="K400" s="11">
        <f>VLOOKUP($F$377:$F$409,WS!$C$3:$Q$327,6,0)</f>
        <v>47947</v>
      </c>
      <c r="L400" s="11">
        <f>VLOOKUP($F$377:$F$409,WS!$C$3:$Q$327,7,0)</f>
        <v>10156.719999999999</v>
      </c>
      <c r="M400" s="11">
        <f>VLOOKUP($F$377:$F$409,WS!$C$3:$Q$327,8,0)</f>
        <v>975.28</v>
      </c>
      <c r="N400" s="11">
        <f>VLOOKUP($F$377:$F$409,WS!$C$3:$Q$327,9,0)</f>
        <v>11132</v>
      </c>
      <c r="O400" s="11">
        <f t="shared" si="57"/>
        <v>55833.46</v>
      </c>
      <c r="P400" s="11">
        <f t="shared" si="58"/>
        <v>3245.54</v>
      </c>
      <c r="Q400" s="11">
        <f t="shared" si="59"/>
        <v>59079</v>
      </c>
      <c r="R400" s="11">
        <f>VLOOKUP($F$377:$F$409,WS!$C$3:$Q$327,10,0)</f>
        <v>55833.46</v>
      </c>
      <c r="S400" s="11">
        <f>VLOOKUP($F$377:$F$409,WS!$C$3:$Q$327,11,0)</f>
        <v>3245.54</v>
      </c>
      <c r="T400" s="11">
        <f>VLOOKUP($F$377:$F$409,WS!$C$3:$Q$327,12,0)</f>
        <v>59079</v>
      </c>
      <c r="U400" s="11">
        <f>VLOOKUP($F$377:$F$409,WS!$C$3:$Q$327,13,0)</f>
        <v>0</v>
      </c>
      <c r="V400" s="11">
        <f>VLOOKUP($F$377:$F$409,WS!$C$3:$Q$327,14,0)</f>
        <v>0</v>
      </c>
      <c r="W400" s="11">
        <f>VLOOKUP($F$377:$F$409,WS!$C$3:$Q$327,15,0)</f>
        <v>0</v>
      </c>
      <c r="X400" s="121"/>
    </row>
    <row r="401" spans="1:24" ht="15.75" x14ac:dyDescent="0.25">
      <c r="A401" s="11">
        <v>22</v>
      </c>
      <c r="B401" s="9"/>
      <c r="C401" s="9"/>
      <c r="D401" s="9"/>
      <c r="E401" s="118" t="s">
        <v>277</v>
      </c>
      <c r="F401" s="11" t="s">
        <v>285</v>
      </c>
      <c r="G401" s="11" t="str">
        <f>VLOOKUP($F$377:$F$409,WS!$C$3:$Q$327,2,0)</f>
        <v>NORMAL</v>
      </c>
      <c r="H401" s="11">
        <f>VLOOKUP($F$377:$F$409,WS!$C$3:$Q$327,3,0)</f>
        <v>140</v>
      </c>
      <c r="I401" s="11">
        <f>VLOOKUP($F$377:$F$409,WS!$C$3:$Q$327,4,0)</f>
        <v>12789.38</v>
      </c>
      <c r="J401" s="11">
        <f>VLOOKUP($F$377:$F$409,WS!$C$3:$Q$327,5,0)</f>
        <v>1022.6199999999999</v>
      </c>
      <c r="K401" s="11">
        <f>VLOOKUP($F$377:$F$409,WS!$C$3:$Q$327,6,0)</f>
        <v>13812</v>
      </c>
      <c r="L401" s="11">
        <f>VLOOKUP($F$377:$F$409,WS!$C$3:$Q$327,7,0)</f>
        <v>2271.58</v>
      </c>
      <c r="M401" s="11">
        <f>VLOOKUP($F$377:$F$409,WS!$C$3:$Q$327,8,0)</f>
        <v>196.42000000000002</v>
      </c>
      <c r="N401" s="11">
        <f>VLOOKUP($F$377:$F$409,WS!$C$3:$Q$327,9,0)</f>
        <v>2468</v>
      </c>
      <c r="O401" s="11">
        <f t="shared" si="57"/>
        <v>15060.96</v>
      </c>
      <c r="P401" s="11">
        <f t="shared" si="58"/>
        <v>1219.04</v>
      </c>
      <c r="Q401" s="11">
        <f t="shared" si="59"/>
        <v>16280</v>
      </c>
      <c r="R401" s="11">
        <f>VLOOKUP($F$377:$F$409,WS!$C$3:$Q$327,10,0)</f>
        <v>0</v>
      </c>
      <c r="S401" s="11">
        <f>VLOOKUP($F$377:$F$409,WS!$C$3:$Q$327,11,0)</f>
        <v>0</v>
      </c>
      <c r="T401" s="11">
        <f>VLOOKUP($F$377:$F$409,WS!$C$3:$Q$327,12,0)</f>
        <v>0</v>
      </c>
      <c r="U401" s="11">
        <f>VLOOKUP($F$377:$F$409,WS!$C$3:$Q$327,13,0)</f>
        <v>15060.96</v>
      </c>
      <c r="V401" s="11">
        <f>VLOOKUP($F$377:$F$409,WS!$C$3:$Q$327,14,0)</f>
        <v>1219.04</v>
      </c>
      <c r="W401" s="11">
        <f>VLOOKUP($F$377:$F$409,WS!$C$3:$Q$327,15,0)</f>
        <v>16280</v>
      </c>
      <c r="X401" s="121"/>
    </row>
    <row r="402" spans="1:24" ht="15.75" x14ac:dyDescent="0.25">
      <c r="A402" s="11">
        <v>23</v>
      </c>
      <c r="B402" s="29" t="s">
        <v>39</v>
      </c>
      <c r="C402" s="29" t="s">
        <v>40</v>
      </c>
      <c r="D402" s="29">
        <v>54</v>
      </c>
      <c r="E402" s="29" t="s">
        <v>277</v>
      </c>
      <c r="F402" s="11" t="s">
        <v>287</v>
      </c>
      <c r="G402" s="11" t="str">
        <f>VLOOKUP($F$377:$F$409,WS!$C$3:$Q$327,2,0)</f>
        <v>NORMAL</v>
      </c>
      <c r="H402" s="11">
        <f>VLOOKUP($F$377:$F$409,WS!$C$3:$Q$327,3,0)</f>
        <v>2105</v>
      </c>
      <c r="I402" s="11">
        <f>VLOOKUP($F$377:$F$409,WS!$C$3:$Q$327,4,0)</f>
        <v>356555.92</v>
      </c>
      <c r="J402" s="11">
        <f>VLOOKUP($F$377:$F$409,WS!$C$3:$Q$327,5,0)</f>
        <v>57141.08</v>
      </c>
      <c r="K402" s="11">
        <f>VLOOKUP($F$377:$F$409,WS!$C$3:$Q$327,6,0)</f>
        <v>413697</v>
      </c>
      <c r="L402" s="11">
        <f>VLOOKUP($F$377:$F$409,WS!$C$3:$Q$327,7,0)</f>
        <v>16562.810000000001</v>
      </c>
      <c r="M402" s="11">
        <f>VLOOKUP($F$377:$F$409,WS!$C$3:$Q$327,8,0)</f>
        <v>4845.1899999999996</v>
      </c>
      <c r="N402" s="11">
        <f>VLOOKUP($F$377:$F$409,WS!$C$3:$Q$327,9,0)</f>
        <v>21408</v>
      </c>
      <c r="O402" s="11">
        <f t="shared" si="57"/>
        <v>373118.73</v>
      </c>
      <c r="P402" s="11">
        <f t="shared" si="58"/>
        <v>61986.270000000004</v>
      </c>
      <c r="Q402" s="11">
        <f t="shared" si="59"/>
        <v>435105</v>
      </c>
      <c r="R402" s="11">
        <f>VLOOKUP($F$377:$F$409,WS!$C$3:$Q$327,10,0)</f>
        <v>0</v>
      </c>
      <c r="S402" s="11">
        <f>VLOOKUP($F$377:$F$409,WS!$C$3:$Q$327,11,0)</f>
        <v>0</v>
      </c>
      <c r="T402" s="11">
        <f>VLOOKUP($F$377:$F$409,WS!$C$3:$Q$327,12,0)</f>
        <v>0</v>
      </c>
      <c r="U402" s="11">
        <f>VLOOKUP($F$377:$F$409,WS!$C$3:$Q$327,13,0)</f>
        <v>373118.73</v>
      </c>
      <c r="V402" s="11">
        <f>VLOOKUP($F$377:$F$409,WS!$C$3:$Q$327,14,0)</f>
        <v>61986.27</v>
      </c>
      <c r="W402" s="11">
        <f>VLOOKUP($F$377:$F$409,WS!$C$3:$Q$327,15,0)</f>
        <v>435105</v>
      </c>
      <c r="X402" s="121"/>
    </row>
    <row r="403" spans="1:24" ht="15.75" x14ac:dyDescent="0.25">
      <c r="A403" s="11">
        <v>24</v>
      </c>
      <c r="B403" s="29" t="s">
        <v>39</v>
      </c>
      <c r="C403" s="29" t="s">
        <v>40</v>
      </c>
      <c r="D403" s="29">
        <v>54</v>
      </c>
      <c r="E403" s="29" t="s">
        <v>277</v>
      </c>
      <c r="F403" s="11" t="s">
        <v>286</v>
      </c>
      <c r="G403" s="11" t="str">
        <f>VLOOKUP($F$377:$F$409,WS!$C$3:$Q$327,2,0)</f>
        <v>NORMAL</v>
      </c>
      <c r="H403" s="11">
        <f>VLOOKUP($F$377:$F$409,WS!$C$3:$Q$327,3,0)</f>
        <v>922</v>
      </c>
      <c r="I403" s="11">
        <f>VLOOKUP($F$377:$F$409,WS!$C$3:$Q$327,4,0)</f>
        <v>86619.5</v>
      </c>
      <c r="J403" s="11">
        <f>VLOOKUP($F$377:$F$409,WS!$C$3:$Q$327,5,0)</f>
        <v>2114.5</v>
      </c>
      <c r="K403" s="11">
        <f>VLOOKUP($F$377:$F$409,WS!$C$3:$Q$327,6,0)</f>
        <v>88734</v>
      </c>
      <c r="L403" s="11">
        <f>VLOOKUP($F$377:$F$409,WS!$C$3:$Q$327,7,0)</f>
        <v>7628.44</v>
      </c>
      <c r="M403" s="11">
        <f>VLOOKUP($F$377:$F$409,WS!$C$3:$Q$327,8,0)</f>
        <v>1294.56</v>
      </c>
      <c r="N403" s="11">
        <f>VLOOKUP($F$377:$F$409,WS!$C$3:$Q$327,9,0)</f>
        <v>8923</v>
      </c>
      <c r="O403" s="11">
        <f t="shared" si="57"/>
        <v>94247.94</v>
      </c>
      <c r="P403" s="11">
        <f t="shared" si="58"/>
        <v>3409.06</v>
      </c>
      <c r="Q403" s="11">
        <f t="shared" si="59"/>
        <v>97657</v>
      </c>
      <c r="R403" s="11">
        <f>VLOOKUP($F$377:$F$409,WS!$C$3:$Q$327,10,0)</f>
        <v>0</v>
      </c>
      <c r="S403" s="11">
        <f>VLOOKUP($F$377:$F$409,WS!$C$3:$Q$327,11,0)</f>
        <v>0</v>
      </c>
      <c r="T403" s="11">
        <f>VLOOKUP($F$377:$F$409,WS!$C$3:$Q$327,12,0)</f>
        <v>0</v>
      </c>
      <c r="U403" s="11">
        <f>VLOOKUP($F$377:$F$409,WS!$C$3:$Q$327,13,0)</f>
        <v>94247.94</v>
      </c>
      <c r="V403" s="11">
        <f>VLOOKUP($F$377:$F$409,WS!$C$3:$Q$327,14,0)</f>
        <v>3409.06</v>
      </c>
      <c r="W403" s="11">
        <f>VLOOKUP($F$377:$F$409,WS!$C$3:$Q$327,15,0)</f>
        <v>97657</v>
      </c>
      <c r="X403" s="121"/>
    </row>
    <row r="404" spans="1:24" ht="15.75" x14ac:dyDescent="0.25">
      <c r="A404" s="11">
        <v>25</v>
      </c>
      <c r="B404" s="29"/>
      <c r="C404" s="29"/>
      <c r="D404" s="29"/>
      <c r="E404" s="29" t="s">
        <v>277</v>
      </c>
      <c r="F404" s="11" t="s">
        <v>288</v>
      </c>
      <c r="G404" s="11" t="str">
        <f>VLOOKUP($F$377:$F$409,WS!$C$3:$Q$327,2,0)</f>
        <v>NORMAL</v>
      </c>
      <c r="H404" s="11">
        <f>VLOOKUP($F$377:$F$409,WS!$C$3:$Q$327,3,0)</f>
        <v>1867</v>
      </c>
      <c r="I404" s="11">
        <f>VLOOKUP($F$377:$F$409,WS!$C$3:$Q$327,4,0)</f>
        <v>375407.78</v>
      </c>
      <c r="J404" s="11">
        <f>VLOOKUP($F$377:$F$409,WS!$C$3:$Q$327,5,0)</f>
        <v>61313.22</v>
      </c>
      <c r="K404" s="11">
        <f>VLOOKUP($F$377:$F$409,WS!$C$3:$Q$327,6,0)</f>
        <v>436721</v>
      </c>
      <c r="L404" s="11">
        <f>VLOOKUP($F$377:$F$409,WS!$C$3:$Q$327,7,0)</f>
        <v>15238.94</v>
      </c>
      <c r="M404" s="11">
        <f>VLOOKUP($F$377:$F$409,WS!$C$3:$Q$327,8,0)</f>
        <v>4909.0599999999995</v>
      </c>
      <c r="N404" s="11">
        <f>VLOOKUP($F$377:$F$409,WS!$C$3:$Q$327,9,0)</f>
        <v>20148</v>
      </c>
      <c r="O404" s="11">
        <f t="shared" si="57"/>
        <v>390646.72000000003</v>
      </c>
      <c r="P404" s="11">
        <f t="shared" si="58"/>
        <v>66222.28</v>
      </c>
      <c r="Q404" s="11">
        <f t="shared" si="59"/>
        <v>456869</v>
      </c>
      <c r="R404" s="11">
        <f>VLOOKUP($F$377:$F$409,WS!$C$3:$Q$327,10,0)</f>
        <v>0</v>
      </c>
      <c r="S404" s="11">
        <f>VLOOKUP($F$377:$F$409,WS!$C$3:$Q$327,11,0)</f>
        <v>50000</v>
      </c>
      <c r="T404" s="11">
        <f>VLOOKUP($F$377:$F$409,WS!$C$3:$Q$327,12,0)</f>
        <v>50000</v>
      </c>
      <c r="U404" s="11">
        <f>VLOOKUP($F$377:$F$409,WS!$C$3:$Q$327,13,0)</f>
        <v>390646.72</v>
      </c>
      <c r="V404" s="11">
        <f>VLOOKUP($F$377:$F$409,WS!$C$3:$Q$327,14,0)</f>
        <v>16222.28</v>
      </c>
      <c r="W404" s="11">
        <f>VLOOKUP($F$377:$F$409,WS!$C$3:$Q$327,15,0)</f>
        <v>406869</v>
      </c>
      <c r="X404" s="121"/>
    </row>
    <row r="405" spans="1:24" ht="15.75" x14ac:dyDescent="0.25">
      <c r="A405" s="11">
        <v>26</v>
      </c>
      <c r="B405" s="29" t="s">
        <v>39</v>
      </c>
      <c r="C405" s="29" t="s">
        <v>40</v>
      </c>
      <c r="D405" s="29">
        <v>54</v>
      </c>
      <c r="E405" s="29" t="s">
        <v>277</v>
      </c>
      <c r="F405" s="11" t="s">
        <v>282</v>
      </c>
      <c r="G405" s="11" t="str">
        <f>VLOOKUP($F$377:$F$409,WS!$C$3:$Q$327,2,0)</f>
        <v>IDLE/VACANT</v>
      </c>
      <c r="H405" s="11">
        <f>VLOOKUP($F$377:$F$409,WS!$C$3:$Q$327,3,0)</f>
        <v>0</v>
      </c>
      <c r="I405" s="11">
        <f>VLOOKUP($F$377:$F$409,WS!$C$3:$Q$327,4,0)</f>
        <v>13125.85</v>
      </c>
      <c r="J405" s="11">
        <f>VLOOKUP($F$377:$F$409,WS!$C$3:$Q$327,5,0)</f>
        <v>634.15</v>
      </c>
      <c r="K405" s="11">
        <f>VLOOKUP($F$377:$F$409,WS!$C$3:$Q$327,6,0)</f>
        <v>13760</v>
      </c>
      <c r="L405" s="11">
        <f>VLOOKUP($F$377:$F$409,WS!$C$3:$Q$327,7,0)</f>
        <v>1312.9</v>
      </c>
      <c r="M405" s="11">
        <f>VLOOKUP($F$377:$F$409,WS!$C$3:$Q$327,8,0)</f>
        <v>132.1</v>
      </c>
      <c r="N405" s="11">
        <f>VLOOKUP($F$377:$F$409,WS!$C$3:$Q$327,9,0)</f>
        <v>1445</v>
      </c>
      <c r="O405" s="11">
        <f t="shared" si="57"/>
        <v>14438.75</v>
      </c>
      <c r="P405" s="11">
        <f t="shared" si="58"/>
        <v>766.25</v>
      </c>
      <c r="Q405" s="11">
        <f t="shared" si="59"/>
        <v>15205</v>
      </c>
      <c r="R405" s="11">
        <f>VLOOKUP($F$377:$F$409,WS!$C$3:$Q$327,10,0)</f>
        <v>14438.75</v>
      </c>
      <c r="S405" s="11">
        <f>VLOOKUP($F$377:$F$409,WS!$C$3:$Q$327,11,0)</f>
        <v>766.25</v>
      </c>
      <c r="T405" s="11">
        <f>VLOOKUP($F$377:$F$409,WS!$C$3:$Q$327,12,0)</f>
        <v>15205</v>
      </c>
      <c r="U405" s="11">
        <f>VLOOKUP($F$377:$F$409,WS!$C$3:$Q$327,13,0)</f>
        <v>0</v>
      </c>
      <c r="V405" s="11">
        <f>VLOOKUP($F$377:$F$409,WS!$C$3:$Q$327,14,0)</f>
        <v>0</v>
      </c>
      <c r="W405" s="11">
        <f>VLOOKUP($F$377:$F$409,WS!$C$3:$Q$327,15,0)</f>
        <v>0</v>
      </c>
      <c r="X405" s="121"/>
    </row>
    <row r="406" spans="1:24" ht="15.75" x14ac:dyDescent="0.25">
      <c r="A406" s="11">
        <v>27</v>
      </c>
      <c r="B406" s="115" t="s">
        <v>39</v>
      </c>
      <c r="C406" s="115" t="s">
        <v>40</v>
      </c>
      <c r="D406" s="115">
        <v>54</v>
      </c>
      <c r="E406" s="117" t="s">
        <v>277</v>
      </c>
      <c r="F406" s="11" t="s">
        <v>284</v>
      </c>
      <c r="G406" s="11" t="str">
        <f>VLOOKUP($F$377:$F$409,WS!$C$3:$Q$327,2,0)</f>
        <v>NORMAL</v>
      </c>
      <c r="H406" s="11">
        <f>VLOOKUP($F$377:$F$409,WS!$C$3:$Q$327,3,0)</f>
        <v>2556</v>
      </c>
      <c r="I406" s="11">
        <f>VLOOKUP($F$377:$F$409,WS!$C$3:$Q$327,4,0)</f>
        <v>501859.3</v>
      </c>
      <c r="J406" s="11">
        <f>VLOOKUP($F$377:$F$409,WS!$C$3:$Q$327,5,0)</f>
        <v>85176.7</v>
      </c>
      <c r="K406" s="11">
        <f>VLOOKUP($F$377:$F$409,WS!$C$3:$Q$327,6,0)</f>
        <v>587036</v>
      </c>
      <c r="L406" s="11">
        <f>VLOOKUP($F$377:$F$409,WS!$C$3:$Q$327,7,0)</f>
        <v>20570.78</v>
      </c>
      <c r="M406" s="11">
        <f>VLOOKUP($F$377:$F$409,WS!$C$3:$Q$327,8,0)</f>
        <v>6471.22</v>
      </c>
      <c r="N406" s="11">
        <f>VLOOKUP($F$377:$F$409,WS!$C$3:$Q$327,9,0)</f>
        <v>27042</v>
      </c>
      <c r="O406" s="11">
        <f t="shared" si="57"/>
        <v>522430.07999999996</v>
      </c>
      <c r="P406" s="11">
        <f t="shared" si="58"/>
        <v>91647.92</v>
      </c>
      <c r="Q406" s="11">
        <f t="shared" si="59"/>
        <v>614078</v>
      </c>
      <c r="R406" s="11">
        <f>VLOOKUP($F$377:$F$409,WS!$C$3:$Q$327,10,0)</f>
        <v>0</v>
      </c>
      <c r="S406" s="11">
        <f>VLOOKUP($F$377:$F$409,WS!$C$3:$Q$327,11,0)</f>
        <v>50000</v>
      </c>
      <c r="T406" s="11">
        <f>VLOOKUP($F$377:$F$409,WS!$C$3:$Q$327,12,0)</f>
        <v>50000</v>
      </c>
      <c r="U406" s="11">
        <f>VLOOKUP($F$377:$F$409,WS!$C$3:$Q$327,13,0)</f>
        <v>522430.08</v>
      </c>
      <c r="V406" s="11">
        <f>VLOOKUP($F$377:$F$409,WS!$C$3:$Q$327,14,0)</f>
        <v>41647.919999999998</v>
      </c>
      <c r="W406" s="11">
        <f>VLOOKUP($F$377:$F$409,WS!$C$3:$Q$327,15,0)</f>
        <v>564078</v>
      </c>
      <c r="X406" s="121"/>
    </row>
    <row r="407" spans="1:24" ht="15.75" x14ac:dyDescent="0.25">
      <c r="A407" s="11">
        <v>28</v>
      </c>
      <c r="B407" s="115"/>
      <c r="C407" s="115"/>
      <c r="D407" s="115"/>
      <c r="E407" s="125" t="s">
        <v>277</v>
      </c>
      <c r="F407" s="11" t="s">
        <v>794</v>
      </c>
      <c r="G407" s="11" t="str">
        <f>VLOOKUP($F$377:$F$409,WS!$C$3:$Q$327,2,0)</f>
        <v>NORMAL</v>
      </c>
      <c r="H407" s="11">
        <f>VLOOKUP($F$377:$F$409,WS!$C$3:$Q$327,3,0)</f>
        <v>69</v>
      </c>
      <c r="I407" s="11">
        <f>VLOOKUP($F$377:$F$409,WS!$C$3:$Q$327,4,0)</f>
        <v>9553.98</v>
      </c>
      <c r="J407" s="11">
        <f>VLOOKUP($F$377:$F$409,WS!$C$3:$Q$327,5,0)</f>
        <v>339.02</v>
      </c>
      <c r="K407" s="11">
        <f>VLOOKUP($F$377:$F$409,WS!$C$3:$Q$327,6,0)</f>
        <v>9893</v>
      </c>
      <c r="L407" s="11">
        <f>VLOOKUP($F$377:$F$409,WS!$C$3:$Q$327,7,0)</f>
        <v>1693.58</v>
      </c>
      <c r="M407" s="11">
        <f>VLOOKUP($F$377:$F$409,WS!$C$3:$Q$327,8,0)</f>
        <v>120.42</v>
      </c>
      <c r="N407" s="11">
        <f>VLOOKUP($F$377:$F$409,WS!$C$3:$Q$327,9,0)</f>
        <v>1814</v>
      </c>
      <c r="O407" s="11">
        <f t="shared" si="57"/>
        <v>11247.56</v>
      </c>
      <c r="P407" s="11">
        <f t="shared" si="58"/>
        <v>459.44</v>
      </c>
      <c r="Q407" s="11">
        <f t="shared" si="59"/>
        <v>11707</v>
      </c>
      <c r="R407" s="11">
        <f>VLOOKUP($F$377:$F$409,WS!$C$3:$Q$327,10,0)</f>
        <v>0</v>
      </c>
      <c r="S407" s="11">
        <f>VLOOKUP($F$377:$F$409,WS!$C$3:$Q$327,11,0)</f>
        <v>0</v>
      </c>
      <c r="T407" s="11">
        <f>VLOOKUP($F$377:$F$409,WS!$C$3:$Q$327,12,0)</f>
        <v>0</v>
      </c>
      <c r="U407" s="11">
        <f>VLOOKUP($F$377:$F$409,WS!$C$3:$Q$327,13,0)</f>
        <v>11247.56</v>
      </c>
      <c r="V407" s="11">
        <f>VLOOKUP($F$377:$F$409,WS!$C$3:$Q$327,14,0)</f>
        <v>459.44</v>
      </c>
      <c r="W407" s="11">
        <f>VLOOKUP($F$377:$F$409,WS!$C$3:$Q$327,15,0)</f>
        <v>11707</v>
      </c>
      <c r="X407" s="121"/>
    </row>
    <row r="408" spans="1:24" ht="15.75" x14ac:dyDescent="0.25">
      <c r="A408" s="11">
        <v>29</v>
      </c>
      <c r="B408" s="115"/>
      <c r="C408" s="115"/>
      <c r="D408" s="115"/>
      <c r="E408" s="135" t="s">
        <v>277</v>
      </c>
      <c r="F408" s="11" t="s">
        <v>800</v>
      </c>
      <c r="G408" s="11" t="str">
        <f>VLOOKUP($F$377:$F$409,WS!$C$3:$Q$327,2,0)</f>
        <v>IDLE/VACANT</v>
      </c>
      <c r="H408" s="11">
        <f>VLOOKUP($F$377:$F$409,WS!$C$3:$Q$327,3,0)</f>
        <v>0</v>
      </c>
      <c r="I408" s="11">
        <f>VLOOKUP($F$377:$F$409,WS!$C$3:$Q$327,4,0)</f>
        <v>875.68</v>
      </c>
      <c r="J408" s="11">
        <f>VLOOKUP($F$377:$F$409,WS!$C$3:$Q$327,5,0)</f>
        <v>41.32</v>
      </c>
      <c r="K408" s="11">
        <f>VLOOKUP($F$377:$F$409,WS!$C$3:$Q$327,6,0)</f>
        <v>917</v>
      </c>
      <c r="L408" s="11">
        <f>VLOOKUP($F$377:$F$409,WS!$C$3:$Q$327,7,0)</f>
        <v>848.33</v>
      </c>
      <c r="M408" s="11">
        <f>VLOOKUP($F$377:$F$409,WS!$C$3:$Q$327,8,0)</f>
        <v>4.67</v>
      </c>
      <c r="N408" s="11">
        <f>VLOOKUP($F$377:$F$409,WS!$C$3:$Q$327,9,0)</f>
        <v>853</v>
      </c>
      <c r="O408" s="11">
        <f t="shared" si="57"/>
        <v>1724.01</v>
      </c>
      <c r="P408" s="11">
        <f t="shared" si="58"/>
        <v>45.99</v>
      </c>
      <c r="Q408" s="11">
        <f t="shared" si="59"/>
        <v>1770</v>
      </c>
      <c r="R408" s="11">
        <f>VLOOKUP($F$377:$F$409,WS!$C$3:$Q$327,10,0)</f>
        <v>0</v>
      </c>
      <c r="S408" s="11">
        <f>VLOOKUP($F$377:$F$409,WS!$C$3:$Q$327,11,0)</f>
        <v>0</v>
      </c>
      <c r="T408" s="11">
        <f>VLOOKUP($F$377:$F$409,WS!$C$3:$Q$327,12,0)</f>
        <v>0</v>
      </c>
      <c r="U408" s="11">
        <f>VLOOKUP($F$377:$F$409,WS!$C$3:$Q$327,13,0)</f>
        <v>1724.01</v>
      </c>
      <c r="V408" s="11">
        <f>VLOOKUP($F$377:$F$409,WS!$C$3:$Q$327,14,0)</f>
        <v>45.99</v>
      </c>
      <c r="W408" s="11">
        <f>VLOOKUP($F$377:$F$409,WS!$C$3:$Q$327,15,0)</f>
        <v>1770</v>
      </c>
      <c r="X408" s="121"/>
    </row>
    <row r="409" spans="1:24" ht="15.75" x14ac:dyDescent="0.25">
      <c r="A409" s="11">
        <v>30</v>
      </c>
      <c r="B409" s="115"/>
      <c r="C409" s="115"/>
      <c r="D409" s="115"/>
      <c r="E409" s="135" t="s">
        <v>277</v>
      </c>
      <c r="F409" s="11" t="s">
        <v>801</v>
      </c>
      <c r="G409" s="11" t="str">
        <f>VLOOKUP($F$377:$F$409,WS!$C$3:$Q$327,2,0)</f>
        <v>NORMAL</v>
      </c>
      <c r="H409" s="11">
        <f>VLOOKUP($F$377:$F$409,WS!$C$3:$Q$327,3,0)</f>
        <v>4</v>
      </c>
      <c r="I409" s="11">
        <f>VLOOKUP($F$377:$F$409,WS!$C$3:$Q$327,4,0)</f>
        <v>847.08</v>
      </c>
      <c r="J409" s="11">
        <f>VLOOKUP($F$377:$F$409,WS!$C$3:$Q$327,5,0)</f>
        <v>7.92</v>
      </c>
      <c r="K409" s="11">
        <f>VLOOKUP($F$377:$F$409,WS!$C$3:$Q$327,6,0)</f>
        <v>855</v>
      </c>
      <c r="L409" s="11">
        <f>VLOOKUP($F$377:$F$409,WS!$C$3:$Q$327,7,0)</f>
        <v>1385.46</v>
      </c>
      <c r="M409" s="11">
        <f>VLOOKUP($F$377:$F$409,WS!$C$3:$Q$327,8,0)</f>
        <v>6.5399999999999991</v>
      </c>
      <c r="N409" s="11">
        <f>VLOOKUP($F$377:$F$409,WS!$C$3:$Q$327,9,0)</f>
        <v>1392</v>
      </c>
      <c r="O409" s="11">
        <f t="shared" si="57"/>
        <v>2232.54</v>
      </c>
      <c r="P409" s="11">
        <f t="shared" si="58"/>
        <v>14.459999999999999</v>
      </c>
      <c r="Q409" s="11">
        <f t="shared" si="59"/>
        <v>2247</v>
      </c>
      <c r="R409" s="11">
        <f>VLOOKUP($F$377:$F$409,WS!$C$3:$Q$327,10,0)</f>
        <v>1377.54</v>
      </c>
      <c r="S409" s="11">
        <f>VLOOKUP($F$377:$F$409,WS!$C$3:$Q$327,11,0)</f>
        <v>14.46</v>
      </c>
      <c r="T409" s="11">
        <f>VLOOKUP($F$377:$F$409,WS!$C$3:$Q$327,12,0)</f>
        <v>1392</v>
      </c>
      <c r="U409" s="11">
        <f>VLOOKUP($F$377:$F$409,WS!$C$3:$Q$327,13,0)</f>
        <v>855</v>
      </c>
      <c r="V409" s="11">
        <f>VLOOKUP($F$377:$F$409,WS!$C$3:$Q$327,14,0)</f>
        <v>0</v>
      </c>
      <c r="W409" s="11">
        <f>VLOOKUP($F$377:$F$409,WS!$C$3:$Q$327,15,0)</f>
        <v>855</v>
      </c>
      <c r="X409" s="121"/>
    </row>
    <row r="410" spans="1:24" ht="15.75" x14ac:dyDescent="0.25">
      <c r="A410" s="147" t="s">
        <v>78</v>
      </c>
      <c r="B410" s="147"/>
      <c r="C410" s="147"/>
      <c r="D410" s="147"/>
      <c r="E410" s="147"/>
      <c r="F410" s="147"/>
      <c r="G410" s="11"/>
      <c r="H410" s="13">
        <f>SUM(H380:H409)</f>
        <v>24511</v>
      </c>
      <c r="I410" s="13">
        <f t="shared" ref="I410:W410" si="60">SUM(I380:I409)</f>
        <v>2899730.9400000004</v>
      </c>
      <c r="J410" s="13">
        <f t="shared" si="60"/>
        <v>494320.06000000011</v>
      </c>
      <c r="K410" s="13">
        <f t="shared" si="60"/>
        <v>3394051</v>
      </c>
      <c r="L410" s="13">
        <f t="shared" si="60"/>
        <v>212898.90999999997</v>
      </c>
      <c r="M410" s="13">
        <f t="shared" si="60"/>
        <v>42526.089999999989</v>
      </c>
      <c r="N410" s="13">
        <f t="shared" si="60"/>
        <v>255425</v>
      </c>
      <c r="O410" s="13">
        <f t="shared" si="60"/>
        <v>3112629.85</v>
      </c>
      <c r="P410" s="13">
        <f t="shared" si="60"/>
        <v>536846.14999999991</v>
      </c>
      <c r="Q410" s="13">
        <f t="shared" si="60"/>
        <v>3649476</v>
      </c>
      <c r="R410" s="13">
        <f t="shared" si="60"/>
        <v>150613.78</v>
      </c>
      <c r="S410" s="13">
        <f t="shared" si="60"/>
        <v>212134.22</v>
      </c>
      <c r="T410" s="13">
        <f t="shared" si="60"/>
        <v>362748</v>
      </c>
      <c r="U410" s="13">
        <f t="shared" si="60"/>
        <v>2962016.0699999994</v>
      </c>
      <c r="V410" s="13">
        <f t="shared" si="60"/>
        <v>324711.93000000005</v>
      </c>
      <c r="W410" s="13">
        <f t="shared" si="60"/>
        <v>3286728</v>
      </c>
      <c r="X410" s="121"/>
    </row>
    <row r="411" spans="1:24" ht="15.75" x14ac:dyDescent="0.25">
      <c r="A411" s="26"/>
      <c r="B411" s="26"/>
      <c r="C411" s="26"/>
      <c r="D411" s="26"/>
      <c r="E411" s="26"/>
      <c r="F411" s="26"/>
      <c r="G411" s="26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</row>
    <row r="412" spans="1:24" ht="15.75" x14ac:dyDescent="0.25">
      <c r="A412" s="26"/>
      <c r="B412" s="26"/>
      <c r="C412" s="26"/>
      <c r="D412" s="26"/>
      <c r="E412" s="26"/>
      <c r="F412" s="26"/>
      <c r="G412" s="26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</row>
    <row r="413" spans="1:24" ht="15.75" x14ac:dyDescent="0.25">
      <c r="A413" s="26"/>
      <c r="B413" s="26"/>
      <c r="C413" s="26"/>
      <c r="D413" s="26"/>
      <c r="E413" s="26"/>
      <c r="F413" s="26"/>
      <c r="G413" s="26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</row>
    <row r="414" spans="1:24" ht="15.75" x14ac:dyDescent="0.25">
      <c r="A414" s="26"/>
      <c r="B414" s="26"/>
      <c r="C414" s="26"/>
      <c r="D414" s="26"/>
      <c r="E414" s="26"/>
      <c r="F414" s="26"/>
      <c r="G414" s="26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</row>
    <row r="415" spans="1:24" ht="15.75" x14ac:dyDescent="0.25">
      <c r="A415" s="30"/>
      <c r="B415" s="30"/>
      <c r="C415" s="30"/>
      <c r="D415" s="142" t="s">
        <v>79</v>
      </c>
      <c r="E415" s="142"/>
      <c r="F415" s="142"/>
      <c r="G415" s="142"/>
      <c r="H415" s="142"/>
      <c r="I415" s="7"/>
      <c r="J415" s="14"/>
      <c r="K415" s="7"/>
      <c r="L415" s="7"/>
      <c r="M415" s="7"/>
      <c r="N415" s="7"/>
      <c r="O415" s="7"/>
      <c r="P415" s="7"/>
      <c r="Q415" s="7"/>
      <c r="R415" s="7"/>
      <c r="S415" s="7"/>
      <c r="T415" s="143" t="s">
        <v>80</v>
      </c>
      <c r="U415" s="143"/>
      <c r="V415" s="143"/>
      <c r="W415" s="143"/>
      <c r="X415" s="143"/>
    </row>
    <row r="416" spans="1:24" ht="15.75" x14ac:dyDescent="0.25">
      <c r="A416" s="30"/>
      <c r="B416" s="30"/>
      <c r="C416" s="30"/>
      <c r="D416" s="142" t="s">
        <v>81</v>
      </c>
      <c r="E416" s="142"/>
      <c r="F416" s="142"/>
      <c r="G416" s="142"/>
      <c r="H416" s="142"/>
      <c r="I416" s="7"/>
      <c r="J416" s="14"/>
      <c r="K416" s="7"/>
      <c r="L416" s="7"/>
      <c r="M416" s="7"/>
      <c r="N416" s="7"/>
      <c r="O416" s="7"/>
      <c r="P416" s="7"/>
      <c r="Q416" s="7"/>
      <c r="R416" s="7"/>
      <c r="S416" s="7"/>
      <c r="T416" s="143" t="s">
        <v>81</v>
      </c>
      <c r="U416" s="143"/>
      <c r="V416" s="143"/>
      <c r="W416" s="143"/>
      <c r="X416" s="143"/>
    </row>
    <row r="417" spans="1:24" ht="15.75" x14ac:dyDescent="0.25">
      <c r="A417" s="30"/>
      <c r="B417" s="30"/>
      <c r="C417" s="30"/>
      <c r="D417" s="25"/>
      <c r="E417" s="25"/>
      <c r="F417" s="25"/>
      <c r="G417" s="25"/>
      <c r="H417" s="25"/>
      <c r="I417" s="7"/>
      <c r="J417" s="14"/>
      <c r="K417" s="7"/>
      <c r="L417" s="7"/>
      <c r="M417" s="7"/>
      <c r="N417" s="7"/>
      <c r="O417" s="7"/>
      <c r="P417" s="7"/>
      <c r="Q417" s="7"/>
      <c r="R417" s="7"/>
      <c r="S417" s="7"/>
      <c r="T417" s="26"/>
      <c r="U417" s="26"/>
      <c r="V417" s="26"/>
      <c r="W417" s="26"/>
      <c r="X417" s="26"/>
    </row>
    <row r="418" spans="1:24" ht="16.5" thickBot="1" x14ac:dyDescent="0.3">
      <c r="A418" s="30"/>
      <c r="B418" s="30"/>
      <c r="C418" s="30"/>
      <c r="D418" s="25"/>
      <c r="E418" s="25"/>
      <c r="F418" s="25"/>
      <c r="G418" s="25"/>
      <c r="H418" s="25"/>
      <c r="I418" s="7"/>
      <c r="J418" s="14"/>
      <c r="K418" s="7"/>
      <c r="L418" s="7"/>
      <c r="M418" s="7"/>
      <c r="N418" s="7"/>
      <c r="O418" s="7"/>
      <c r="P418" s="7"/>
      <c r="Q418" s="7"/>
      <c r="R418" s="7"/>
      <c r="S418" s="7"/>
      <c r="T418" s="26"/>
      <c r="U418" s="26"/>
      <c r="V418" s="26"/>
      <c r="W418" s="26"/>
      <c r="X418" s="26"/>
    </row>
    <row r="419" spans="1:24" ht="24" thickBot="1" x14ac:dyDescent="0.4">
      <c r="A419" s="148" t="s">
        <v>1</v>
      </c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  <c r="T419" s="149"/>
      <c r="U419" s="149"/>
      <c r="V419" s="149"/>
      <c r="W419" s="149"/>
      <c r="X419" s="150"/>
    </row>
    <row r="420" spans="1:24" ht="18" x14ac:dyDescent="0.25">
      <c r="A420" s="151" t="s">
        <v>814</v>
      </c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</row>
    <row r="421" spans="1:24" ht="33.75" customHeight="1" x14ac:dyDescent="0.25">
      <c r="A421" s="152" t="s">
        <v>5</v>
      </c>
      <c r="B421" s="152" t="s">
        <v>6</v>
      </c>
      <c r="C421" s="152" t="s">
        <v>7</v>
      </c>
      <c r="D421" s="152" t="s">
        <v>8</v>
      </c>
      <c r="E421" s="152" t="s">
        <v>9</v>
      </c>
      <c r="F421" s="152" t="s">
        <v>10</v>
      </c>
      <c r="G421" s="152" t="s">
        <v>11</v>
      </c>
      <c r="H421" s="152" t="s">
        <v>12</v>
      </c>
      <c r="I421" s="144" t="s">
        <v>815</v>
      </c>
      <c r="J421" s="145"/>
      <c r="K421" s="146"/>
      <c r="L421" s="144" t="s">
        <v>816</v>
      </c>
      <c r="M421" s="145"/>
      <c r="N421" s="146"/>
      <c r="O421" s="144" t="s">
        <v>13</v>
      </c>
      <c r="P421" s="145"/>
      <c r="Q421" s="146"/>
      <c r="R421" s="144" t="s">
        <v>817</v>
      </c>
      <c r="S421" s="145"/>
      <c r="T421" s="146"/>
      <c r="U421" s="144" t="s">
        <v>818</v>
      </c>
      <c r="V421" s="145"/>
      <c r="W421" s="146"/>
      <c r="X421" s="9" t="s">
        <v>14</v>
      </c>
    </row>
    <row r="422" spans="1:24" ht="15.75" x14ac:dyDescent="0.25">
      <c r="A422" s="153"/>
      <c r="B422" s="153"/>
      <c r="C422" s="153"/>
      <c r="D422" s="153"/>
      <c r="E422" s="153"/>
      <c r="F422" s="153"/>
      <c r="G422" s="153"/>
      <c r="H422" s="153"/>
      <c r="I422" s="9" t="s">
        <v>15</v>
      </c>
      <c r="J422" s="9" t="s">
        <v>16</v>
      </c>
      <c r="K422" s="10" t="s">
        <v>17</v>
      </c>
      <c r="L422" s="9" t="s">
        <v>15</v>
      </c>
      <c r="M422" s="9" t="s">
        <v>16</v>
      </c>
      <c r="N422" s="10" t="s">
        <v>17</v>
      </c>
      <c r="O422" s="9" t="s">
        <v>15</v>
      </c>
      <c r="P422" s="9" t="s">
        <v>16</v>
      </c>
      <c r="Q422" s="9" t="s">
        <v>17</v>
      </c>
      <c r="R422" s="9" t="s">
        <v>15</v>
      </c>
      <c r="S422" s="9" t="s">
        <v>16</v>
      </c>
      <c r="T422" s="9" t="s">
        <v>17</v>
      </c>
      <c r="U422" s="9" t="s">
        <v>15</v>
      </c>
      <c r="V422" s="9" t="s">
        <v>16</v>
      </c>
      <c r="W422" s="10" t="s">
        <v>17</v>
      </c>
      <c r="X422" s="9"/>
    </row>
    <row r="423" spans="1:24" ht="15.75" x14ac:dyDescent="0.25">
      <c r="A423" s="9" t="s">
        <v>18</v>
      </c>
      <c r="B423" s="9" t="s">
        <v>19</v>
      </c>
      <c r="C423" s="9" t="s">
        <v>20</v>
      </c>
      <c r="D423" s="9" t="s">
        <v>21</v>
      </c>
      <c r="E423" s="9" t="s">
        <v>22</v>
      </c>
      <c r="F423" s="9" t="s">
        <v>23</v>
      </c>
      <c r="G423" s="9"/>
      <c r="H423" s="9"/>
      <c r="I423" s="9" t="s">
        <v>24</v>
      </c>
      <c r="J423" s="9" t="s">
        <v>25</v>
      </c>
      <c r="K423" s="10" t="s">
        <v>26</v>
      </c>
      <c r="L423" s="9" t="s">
        <v>27</v>
      </c>
      <c r="M423" s="9" t="s">
        <v>28</v>
      </c>
      <c r="N423" s="10" t="s">
        <v>29</v>
      </c>
      <c r="O423" s="9" t="s">
        <v>30</v>
      </c>
      <c r="P423" s="9" t="s">
        <v>31</v>
      </c>
      <c r="Q423" s="9" t="s">
        <v>32</v>
      </c>
      <c r="R423" s="9" t="s">
        <v>33</v>
      </c>
      <c r="S423" s="9" t="s">
        <v>34</v>
      </c>
      <c r="T423" s="9" t="s">
        <v>35</v>
      </c>
      <c r="U423" s="9" t="s">
        <v>36</v>
      </c>
      <c r="V423" s="9" t="s">
        <v>37</v>
      </c>
      <c r="W423" s="10" t="s">
        <v>38</v>
      </c>
      <c r="X423" s="9"/>
    </row>
    <row r="424" spans="1:24" ht="15.75" x14ac:dyDescent="0.25">
      <c r="A424" s="11">
        <v>1</v>
      </c>
      <c r="B424" s="29" t="s">
        <v>39</v>
      </c>
      <c r="C424" s="29" t="s">
        <v>40</v>
      </c>
      <c r="D424" s="29">
        <v>55</v>
      </c>
      <c r="E424" s="29" t="s">
        <v>297</v>
      </c>
      <c r="F424" s="11" t="s">
        <v>313</v>
      </c>
      <c r="G424" s="11" t="str">
        <f>VLOOKUP($F$424:$F$448,WS!$C$3:$Q$327,2,0)</f>
        <v>NORMAL</v>
      </c>
      <c r="H424" s="11">
        <f>VLOOKUP($F$424:$F$448,WS!$C$3:$Q$327,3,0)</f>
        <v>875</v>
      </c>
      <c r="I424" s="11">
        <f>VLOOKUP($F$424:$F$448,WS!$C$3:$Q$327,4,0)</f>
        <v>434092.59</v>
      </c>
      <c r="J424" s="11">
        <f>VLOOKUP($F$424:$F$448,WS!$C$3:$Q$327,5,0)</f>
        <v>95208.41</v>
      </c>
      <c r="K424" s="11">
        <f>VLOOKUP($F$424:$F$448,WS!$C$3:$Q$327,6,0)</f>
        <v>529301</v>
      </c>
      <c r="L424" s="11">
        <f>VLOOKUP($F$424:$F$448,WS!$C$3:$Q$327,7,0)</f>
        <v>7306.54</v>
      </c>
      <c r="M424" s="11">
        <f>VLOOKUP($F$424:$F$448,WS!$C$3:$Q$327,8,0)</f>
        <v>4897.46</v>
      </c>
      <c r="N424" s="11">
        <f>VLOOKUP($F$424:$F$448,WS!$C$3:$Q$327,9,0)</f>
        <v>12204</v>
      </c>
      <c r="O424" s="11">
        <f>+I424+L424</f>
        <v>441399.13</v>
      </c>
      <c r="P424" s="11">
        <f>+J424+M424</f>
        <v>100105.87000000001</v>
      </c>
      <c r="Q424" s="11">
        <f>+K424+N424</f>
        <v>541505</v>
      </c>
      <c r="R424" s="11">
        <f>VLOOKUP($F$424:$F$448,WS!$C$3:$Q$327,10,0)</f>
        <v>0</v>
      </c>
      <c r="S424" s="11">
        <f>VLOOKUP($F$424:$F$448,WS!$C$3:$Q$327,11,0)</f>
        <v>0</v>
      </c>
      <c r="T424" s="11">
        <f>VLOOKUP($F$424:$F$448,WS!$C$3:$Q$327,12,0)</f>
        <v>0</v>
      </c>
      <c r="U424" s="11">
        <f>VLOOKUP($F$424:$F$448,WS!$C$3:$Q$327,13,0)</f>
        <v>441399.13</v>
      </c>
      <c r="V424" s="11">
        <f>VLOOKUP($F$424:$F$448,WS!$C$3:$Q$327,14,0)</f>
        <v>100105.87</v>
      </c>
      <c r="W424" s="11">
        <f>VLOOKUP($F$424:$F$448,WS!$C$3:$Q$327,15,0)</f>
        <v>541505</v>
      </c>
      <c r="X424" s="11"/>
    </row>
    <row r="425" spans="1:24" ht="15.75" x14ac:dyDescent="0.25">
      <c r="A425" s="11">
        <v>2</v>
      </c>
      <c r="B425" s="29" t="s">
        <v>39</v>
      </c>
      <c r="C425" s="29" t="s">
        <v>40</v>
      </c>
      <c r="D425" s="29">
        <v>55</v>
      </c>
      <c r="E425" s="29" t="s">
        <v>297</v>
      </c>
      <c r="F425" s="11" t="s">
        <v>318</v>
      </c>
      <c r="G425" s="11" t="str">
        <f>VLOOKUP($F$424:$F$448,WS!$C$3:$Q$327,2,0)</f>
        <v>NORMAL</v>
      </c>
      <c r="H425" s="11">
        <f>VLOOKUP($F$424:$F$448,WS!$C$3:$Q$327,3,0)</f>
        <v>283</v>
      </c>
      <c r="I425" s="11">
        <f>VLOOKUP($F$424:$F$448,WS!$C$3:$Q$327,4,0)</f>
        <v>126917.56</v>
      </c>
      <c r="J425" s="11">
        <f>VLOOKUP($F$424:$F$448,WS!$C$3:$Q$327,5,0)</f>
        <v>3481.44</v>
      </c>
      <c r="K425" s="11">
        <f>VLOOKUP($F$424:$F$448,WS!$C$3:$Q$327,6,0)</f>
        <v>130399</v>
      </c>
      <c r="L425" s="11">
        <f>VLOOKUP($F$424:$F$448,WS!$C$3:$Q$327,7,0)</f>
        <v>3338.95</v>
      </c>
      <c r="M425" s="11">
        <f>VLOOKUP($F$424:$F$448,WS!$C$3:$Q$327,8,0)</f>
        <v>1441.05</v>
      </c>
      <c r="N425" s="11">
        <f>VLOOKUP($F$424:$F$448,WS!$C$3:$Q$327,9,0)</f>
        <v>4780</v>
      </c>
      <c r="O425" s="11">
        <f t="shared" ref="O425:O448" si="61">+I425+L425</f>
        <v>130256.51</v>
      </c>
      <c r="P425" s="11">
        <f t="shared" ref="P425:P448" si="62">+J425+M425</f>
        <v>4922.49</v>
      </c>
      <c r="Q425" s="11">
        <f t="shared" ref="Q425:Q448" si="63">+K425+N425</f>
        <v>135179</v>
      </c>
      <c r="R425" s="11">
        <f>VLOOKUP($F$424:$F$448,WS!$C$3:$Q$327,10,0)</f>
        <v>0</v>
      </c>
      <c r="S425" s="11">
        <f>VLOOKUP($F$424:$F$448,WS!$C$3:$Q$327,11,0)</f>
        <v>0</v>
      </c>
      <c r="T425" s="11">
        <f>VLOOKUP($F$424:$F$448,WS!$C$3:$Q$327,12,0)</f>
        <v>0</v>
      </c>
      <c r="U425" s="11">
        <f>VLOOKUP($F$424:$F$448,WS!$C$3:$Q$327,13,0)</f>
        <v>130256.51</v>
      </c>
      <c r="V425" s="11">
        <f>VLOOKUP($F$424:$F$448,WS!$C$3:$Q$327,14,0)</f>
        <v>4922.49</v>
      </c>
      <c r="W425" s="11">
        <f>VLOOKUP($F$424:$F$448,WS!$C$3:$Q$327,15,0)</f>
        <v>135179</v>
      </c>
      <c r="X425" s="11"/>
    </row>
    <row r="426" spans="1:24" ht="15.75" x14ac:dyDescent="0.25">
      <c r="A426" s="11">
        <v>3</v>
      </c>
      <c r="B426" s="29" t="s">
        <v>39</v>
      </c>
      <c r="C426" s="29" t="s">
        <v>40</v>
      </c>
      <c r="D426" s="29">
        <v>55</v>
      </c>
      <c r="E426" s="29" t="s">
        <v>297</v>
      </c>
      <c r="F426" s="11" t="s">
        <v>319</v>
      </c>
      <c r="G426" s="11" t="str">
        <f>VLOOKUP($F$424:$F$448,WS!$C$3:$Q$327,2,0)</f>
        <v>IDLE/VACANT</v>
      </c>
      <c r="H426" s="11">
        <f>VLOOKUP($F$424:$F$448,WS!$C$3:$Q$327,3,0)</f>
        <v>0</v>
      </c>
      <c r="I426" s="11">
        <f>VLOOKUP($F$424:$F$448,WS!$C$3:$Q$327,4,0)</f>
        <v>175591.12</v>
      </c>
      <c r="J426" s="11">
        <f>VLOOKUP($F$424:$F$448,WS!$C$3:$Q$327,5,0)</f>
        <v>87195.88</v>
      </c>
      <c r="K426" s="11">
        <f>VLOOKUP($F$424:$F$448,WS!$C$3:$Q$327,6,0)</f>
        <v>262787</v>
      </c>
      <c r="L426" s="11">
        <f>VLOOKUP($F$424:$F$448,WS!$C$3:$Q$327,7,0)</f>
        <v>1312.01</v>
      </c>
      <c r="M426" s="11">
        <f>VLOOKUP($F$424:$F$448,WS!$C$3:$Q$327,8,0)</f>
        <v>1900.99</v>
      </c>
      <c r="N426" s="11">
        <f>VLOOKUP($F$424:$F$448,WS!$C$3:$Q$327,9,0)</f>
        <v>3213</v>
      </c>
      <c r="O426" s="11">
        <f t="shared" si="61"/>
        <v>176903.13</v>
      </c>
      <c r="P426" s="11">
        <f t="shared" si="62"/>
        <v>89096.87000000001</v>
      </c>
      <c r="Q426" s="11">
        <f t="shared" si="63"/>
        <v>266000</v>
      </c>
      <c r="R426" s="11">
        <f>VLOOKUP($F$424:$F$448,WS!$C$3:$Q$327,10,0)</f>
        <v>0</v>
      </c>
      <c r="S426" s="11">
        <f>VLOOKUP($F$424:$F$448,WS!$C$3:$Q$327,11,0)</f>
        <v>0</v>
      </c>
      <c r="T426" s="11">
        <f>VLOOKUP($F$424:$F$448,WS!$C$3:$Q$327,12,0)</f>
        <v>0</v>
      </c>
      <c r="U426" s="11">
        <f>VLOOKUP($F$424:$F$448,WS!$C$3:$Q$327,13,0)</f>
        <v>176903.13</v>
      </c>
      <c r="V426" s="11">
        <f>VLOOKUP($F$424:$F$448,WS!$C$3:$Q$327,14,0)</f>
        <v>89096.87000000001</v>
      </c>
      <c r="W426" s="11">
        <f>VLOOKUP($F$424:$F$448,WS!$C$3:$Q$327,15,0)</f>
        <v>266000</v>
      </c>
      <c r="X426" s="11"/>
    </row>
    <row r="427" spans="1:24" ht="15.75" x14ac:dyDescent="0.25">
      <c r="A427" s="11">
        <v>4</v>
      </c>
      <c r="B427" s="29" t="s">
        <v>39</v>
      </c>
      <c r="C427" s="29" t="s">
        <v>40</v>
      </c>
      <c r="D427" s="29">
        <v>55</v>
      </c>
      <c r="E427" s="29" t="s">
        <v>297</v>
      </c>
      <c r="F427" s="11" t="s">
        <v>311</v>
      </c>
      <c r="G427" s="11" t="str">
        <f>VLOOKUP($F$424:$F$448,WS!$C$3:$Q$327,2,0)</f>
        <v>IDLE/VACANT</v>
      </c>
      <c r="H427" s="11">
        <f>VLOOKUP($F$424:$F$448,WS!$C$3:$Q$327,3,0)</f>
        <v>0</v>
      </c>
      <c r="I427" s="11">
        <f>VLOOKUP($F$424:$F$448,WS!$C$3:$Q$327,4,0)</f>
        <v>59486.51</v>
      </c>
      <c r="J427" s="11">
        <f>VLOOKUP($F$424:$F$448,WS!$C$3:$Q$327,5,0)</f>
        <v>14932.490000000002</v>
      </c>
      <c r="K427" s="11">
        <f>VLOOKUP($F$424:$F$448,WS!$C$3:$Q$327,6,0)</f>
        <v>74419</v>
      </c>
      <c r="L427" s="11">
        <f>VLOOKUP($F$424:$F$448,WS!$C$3:$Q$327,7,0)</f>
        <v>1312.42</v>
      </c>
      <c r="M427" s="11">
        <f>VLOOKUP($F$424:$F$448,WS!$C$3:$Q$327,8,0)</f>
        <v>608.58000000000004</v>
      </c>
      <c r="N427" s="11">
        <f>VLOOKUP($F$424:$F$448,WS!$C$3:$Q$327,9,0)</f>
        <v>1921</v>
      </c>
      <c r="O427" s="11">
        <f t="shared" si="61"/>
        <v>60798.93</v>
      </c>
      <c r="P427" s="11">
        <f t="shared" si="62"/>
        <v>15541.070000000002</v>
      </c>
      <c r="Q427" s="11">
        <f t="shared" si="63"/>
        <v>76340</v>
      </c>
      <c r="R427" s="11">
        <f>VLOOKUP($F$424:$F$448,WS!$C$3:$Q$327,10,0)</f>
        <v>0</v>
      </c>
      <c r="S427" s="11">
        <f>VLOOKUP($F$424:$F$448,WS!$C$3:$Q$327,11,0)</f>
        <v>0</v>
      </c>
      <c r="T427" s="11">
        <f>VLOOKUP($F$424:$F$448,WS!$C$3:$Q$327,12,0)</f>
        <v>0</v>
      </c>
      <c r="U427" s="11">
        <f>VLOOKUP($F$424:$F$448,WS!$C$3:$Q$327,13,0)</f>
        <v>60798.93</v>
      </c>
      <c r="V427" s="11">
        <f>VLOOKUP($F$424:$F$448,WS!$C$3:$Q$327,14,0)</f>
        <v>15541.070000000002</v>
      </c>
      <c r="W427" s="11">
        <f>VLOOKUP($F$424:$F$448,WS!$C$3:$Q$327,15,0)</f>
        <v>76340</v>
      </c>
      <c r="X427" s="11"/>
    </row>
    <row r="428" spans="1:24" ht="15.75" x14ac:dyDescent="0.25">
      <c r="A428" s="11">
        <v>5</v>
      </c>
      <c r="B428" s="29" t="s">
        <v>39</v>
      </c>
      <c r="C428" s="29" t="s">
        <v>40</v>
      </c>
      <c r="D428" s="29">
        <v>55</v>
      </c>
      <c r="E428" s="29" t="s">
        <v>297</v>
      </c>
      <c r="F428" s="11" t="s">
        <v>321</v>
      </c>
      <c r="G428" s="11" t="str">
        <f>VLOOKUP($F$424:$F$448,WS!$C$3:$Q$327,2,0)</f>
        <v>IDLE/VACANT</v>
      </c>
      <c r="H428" s="11">
        <f>VLOOKUP($F$424:$F$448,WS!$C$3:$Q$327,3,0)</f>
        <v>0</v>
      </c>
      <c r="I428" s="11">
        <f>VLOOKUP($F$424:$F$448,WS!$C$3:$Q$327,4,0)</f>
        <v>2965.97</v>
      </c>
      <c r="J428" s="11">
        <f>VLOOKUP($F$424:$F$448,WS!$C$3:$Q$327,5,0)</f>
        <v>182.03</v>
      </c>
      <c r="K428" s="11">
        <f>VLOOKUP($F$424:$F$448,WS!$C$3:$Q$327,6,0)</f>
        <v>3148</v>
      </c>
      <c r="L428" s="11">
        <f>VLOOKUP($F$424:$F$448,WS!$C$3:$Q$327,7,0)</f>
        <v>524.80999999999995</v>
      </c>
      <c r="M428" s="11">
        <f>VLOOKUP($F$424:$F$448,WS!$C$3:$Q$327,8,0)</f>
        <v>28.19</v>
      </c>
      <c r="N428" s="11">
        <f>VLOOKUP($F$424:$F$448,WS!$C$3:$Q$327,9,0)</f>
        <v>553</v>
      </c>
      <c r="O428" s="11">
        <f t="shared" si="61"/>
        <v>3490.7799999999997</v>
      </c>
      <c r="P428" s="11">
        <f t="shared" si="62"/>
        <v>210.22</v>
      </c>
      <c r="Q428" s="11">
        <f t="shared" si="63"/>
        <v>3701</v>
      </c>
      <c r="R428" s="11">
        <f>VLOOKUP($F$424:$F$448,WS!$C$3:$Q$327,10,0)</f>
        <v>0</v>
      </c>
      <c r="S428" s="11">
        <f>VLOOKUP($F$424:$F$448,WS!$C$3:$Q$327,11,0)</f>
        <v>0</v>
      </c>
      <c r="T428" s="11">
        <f>VLOOKUP($F$424:$F$448,WS!$C$3:$Q$327,12,0)</f>
        <v>0</v>
      </c>
      <c r="U428" s="11">
        <f>VLOOKUP($F$424:$F$448,WS!$C$3:$Q$327,13,0)</f>
        <v>3490.78</v>
      </c>
      <c r="V428" s="11">
        <f>VLOOKUP($F$424:$F$448,WS!$C$3:$Q$327,14,0)</f>
        <v>210.22</v>
      </c>
      <c r="W428" s="11">
        <f>VLOOKUP($F$424:$F$448,WS!$C$3:$Q$327,15,0)</f>
        <v>3701</v>
      </c>
      <c r="X428" s="11"/>
    </row>
    <row r="429" spans="1:24" ht="15.75" x14ac:dyDescent="0.25">
      <c r="A429" s="11">
        <v>6</v>
      </c>
      <c r="B429" s="29" t="s">
        <v>39</v>
      </c>
      <c r="C429" s="29" t="s">
        <v>40</v>
      </c>
      <c r="D429" s="29">
        <v>55</v>
      </c>
      <c r="E429" s="29" t="s">
        <v>297</v>
      </c>
      <c r="F429" s="11" t="s">
        <v>320</v>
      </c>
      <c r="G429" s="11" t="str">
        <f>VLOOKUP($F$424:$F$448,WS!$C$3:$Q$327,2,0)</f>
        <v>IDLE/VACANT</v>
      </c>
      <c r="H429" s="11">
        <f>VLOOKUP($F$424:$F$448,WS!$C$3:$Q$327,3,0)</f>
        <v>0</v>
      </c>
      <c r="I429" s="11">
        <f>VLOOKUP($F$424:$F$448,WS!$C$3:$Q$327,4,0)</f>
        <v>40870.720000000001</v>
      </c>
      <c r="J429" s="11">
        <f>VLOOKUP($F$424:$F$448,WS!$C$3:$Q$327,5,0)</f>
        <v>3105.28</v>
      </c>
      <c r="K429" s="11">
        <f>VLOOKUP($F$424:$F$448,WS!$C$3:$Q$327,6,0)</f>
        <v>43976</v>
      </c>
      <c r="L429" s="11">
        <f>VLOOKUP($F$424:$F$448,WS!$C$3:$Q$327,7,0)</f>
        <v>699.94</v>
      </c>
      <c r="M429" s="11">
        <f>VLOOKUP($F$424:$F$448,WS!$C$3:$Q$327,8,0)</f>
        <v>419.06</v>
      </c>
      <c r="N429" s="11">
        <f>VLOOKUP($F$424:$F$448,WS!$C$3:$Q$327,9,0)</f>
        <v>1119</v>
      </c>
      <c r="O429" s="11">
        <f t="shared" si="61"/>
        <v>41570.660000000003</v>
      </c>
      <c r="P429" s="11">
        <f t="shared" si="62"/>
        <v>3524.34</v>
      </c>
      <c r="Q429" s="11">
        <f t="shared" si="63"/>
        <v>45095</v>
      </c>
      <c r="R429" s="11">
        <f>VLOOKUP($F$424:$F$448,WS!$C$3:$Q$327,10,0)</f>
        <v>0</v>
      </c>
      <c r="S429" s="11">
        <f>VLOOKUP($F$424:$F$448,WS!$C$3:$Q$327,11,0)</f>
        <v>0</v>
      </c>
      <c r="T429" s="11">
        <f>VLOOKUP($F$424:$F$448,WS!$C$3:$Q$327,12,0)</f>
        <v>0</v>
      </c>
      <c r="U429" s="11">
        <f>VLOOKUP($F$424:$F$448,WS!$C$3:$Q$327,13,0)</f>
        <v>41570.660000000003</v>
      </c>
      <c r="V429" s="11">
        <f>VLOOKUP($F$424:$F$448,WS!$C$3:$Q$327,14,0)</f>
        <v>3524.34</v>
      </c>
      <c r="W429" s="11">
        <f>VLOOKUP($F$424:$F$448,WS!$C$3:$Q$327,15,0)</f>
        <v>45095</v>
      </c>
      <c r="X429" s="11"/>
    </row>
    <row r="430" spans="1:24" ht="15.75" x14ac:dyDescent="0.25">
      <c r="A430" s="11">
        <v>7</v>
      </c>
      <c r="B430" s="29" t="s">
        <v>39</v>
      </c>
      <c r="C430" s="29" t="s">
        <v>40</v>
      </c>
      <c r="D430" s="29">
        <v>55</v>
      </c>
      <c r="E430" s="29" t="s">
        <v>297</v>
      </c>
      <c r="F430" s="11" t="s">
        <v>312</v>
      </c>
      <c r="G430" s="11" t="str">
        <f>VLOOKUP($F$424:$F$448,WS!$C$3:$Q$327,2,0)</f>
        <v>NORMAL</v>
      </c>
      <c r="H430" s="11">
        <f>VLOOKUP($F$424:$F$448,WS!$C$3:$Q$327,3,0)</f>
        <v>921</v>
      </c>
      <c r="I430" s="11">
        <f>VLOOKUP($F$424:$F$448,WS!$C$3:$Q$327,4,0)</f>
        <v>255150.09</v>
      </c>
      <c r="J430" s="11">
        <f>VLOOKUP($F$424:$F$448,WS!$C$3:$Q$327,5,0)</f>
        <v>39811.910000000003</v>
      </c>
      <c r="K430" s="11">
        <f>VLOOKUP($F$424:$F$448,WS!$C$3:$Q$327,6,0)</f>
        <v>294962</v>
      </c>
      <c r="L430" s="11">
        <f>VLOOKUP($F$424:$F$448,WS!$C$3:$Q$327,7,0)</f>
        <v>7621.32</v>
      </c>
      <c r="M430" s="11">
        <f>VLOOKUP($F$424:$F$448,WS!$C$3:$Q$327,8,0)</f>
        <v>3098.6800000000003</v>
      </c>
      <c r="N430" s="11">
        <f>VLOOKUP($F$424:$F$448,WS!$C$3:$Q$327,9,0)</f>
        <v>10720</v>
      </c>
      <c r="O430" s="11">
        <f t="shared" si="61"/>
        <v>262771.40999999997</v>
      </c>
      <c r="P430" s="11">
        <f t="shared" si="62"/>
        <v>42910.590000000004</v>
      </c>
      <c r="Q430" s="11">
        <f t="shared" si="63"/>
        <v>305682</v>
      </c>
      <c r="R430" s="11">
        <f>VLOOKUP($F$424:$F$448,WS!$C$3:$Q$327,10,0)</f>
        <v>0</v>
      </c>
      <c r="S430" s="11">
        <f>VLOOKUP($F$424:$F$448,WS!$C$3:$Q$327,11,0)</f>
        <v>0</v>
      </c>
      <c r="T430" s="11">
        <f>VLOOKUP($F$424:$F$448,WS!$C$3:$Q$327,12,0)</f>
        <v>0</v>
      </c>
      <c r="U430" s="11">
        <f>VLOOKUP($F$424:$F$448,WS!$C$3:$Q$327,13,0)</f>
        <v>262771.40999999997</v>
      </c>
      <c r="V430" s="11">
        <f>VLOOKUP($F$424:$F$448,WS!$C$3:$Q$327,14,0)</f>
        <v>42910.59</v>
      </c>
      <c r="W430" s="11">
        <f>VLOOKUP($F$424:$F$448,WS!$C$3:$Q$327,15,0)</f>
        <v>305682</v>
      </c>
      <c r="X430" s="11"/>
    </row>
    <row r="431" spans="1:24" ht="15.75" x14ac:dyDescent="0.25">
      <c r="A431" s="11">
        <v>8</v>
      </c>
      <c r="B431" s="29" t="s">
        <v>39</v>
      </c>
      <c r="C431" s="29" t="s">
        <v>40</v>
      </c>
      <c r="D431" s="29">
        <v>55</v>
      </c>
      <c r="E431" s="29" t="s">
        <v>297</v>
      </c>
      <c r="F431" s="11" t="s">
        <v>322</v>
      </c>
      <c r="G431" s="11" t="str">
        <f>VLOOKUP($F$424:$F$448,WS!$C$3:$Q$327,2,0)</f>
        <v>NORMAL</v>
      </c>
      <c r="H431" s="11">
        <f>VLOOKUP($F$424:$F$448,WS!$C$3:$Q$327,3,0)</f>
        <v>2356</v>
      </c>
      <c r="I431" s="11">
        <f>VLOOKUP($F$424:$F$448,WS!$C$3:$Q$327,4,0)</f>
        <v>379628.5</v>
      </c>
      <c r="J431" s="11">
        <f>VLOOKUP($F$424:$F$448,WS!$C$3:$Q$327,5,0)</f>
        <v>55706.5</v>
      </c>
      <c r="K431" s="11">
        <f>VLOOKUP($F$424:$F$448,WS!$C$3:$Q$327,6,0)</f>
        <v>435335</v>
      </c>
      <c r="L431" s="11">
        <f>VLOOKUP($F$424:$F$448,WS!$C$3:$Q$327,7,0)</f>
        <v>38004.86</v>
      </c>
      <c r="M431" s="11">
        <f>VLOOKUP($F$424:$F$448,WS!$C$3:$Q$327,8,0)</f>
        <v>5190.1400000000003</v>
      </c>
      <c r="N431" s="11">
        <f>VLOOKUP($F$424:$F$448,WS!$C$3:$Q$327,9,0)</f>
        <v>43195</v>
      </c>
      <c r="O431" s="11">
        <f t="shared" si="61"/>
        <v>417633.36</v>
      </c>
      <c r="P431" s="11">
        <f t="shared" si="62"/>
        <v>60896.639999999999</v>
      </c>
      <c r="Q431" s="11">
        <f t="shared" si="63"/>
        <v>478530</v>
      </c>
      <c r="R431" s="11">
        <f>VLOOKUP($F$424:$F$448,WS!$C$3:$Q$327,10,0)</f>
        <v>0</v>
      </c>
      <c r="S431" s="11">
        <f>VLOOKUP($F$424:$F$448,WS!$C$3:$Q$327,11,0)</f>
        <v>18716</v>
      </c>
      <c r="T431" s="11">
        <f>VLOOKUP($F$424:$F$448,WS!$C$3:$Q$327,12,0)</f>
        <v>18716</v>
      </c>
      <c r="U431" s="11">
        <f>VLOOKUP($F$424:$F$448,WS!$C$3:$Q$327,13,0)</f>
        <v>417633.36</v>
      </c>
      <c r="V431" s="11">
        <f>VLOOKUP($F$424:$F$448,WS!$C$3:$Q$327,14,0)</f>
        <v>42180.639999999999</v>
      </c>
      <c r="W431" s="11">
        <f>VLOOKUP($F$424:$F$448,WS!$C$3:$Q$327,15,0)</f>
        <v>459814</v>
      </c>
      <c r="X431" s="11"/>
    </row>
    <row r="432" spans="1:24" ht="15.75" x14ac:dyDescent="0.25">
      <c r="A432" s="11">
        <v>9</v>
      </c>
      <c r="B432" s="29" t="s">
        <v>39</v>
      </c>
      <c r="C432" s="29" t="s">
        <v>40</v>
      </c>
      <c r="D432" s="29">
        <v>55</v>
      </c>
      <c r="E432" s="29" t="s">
        <v>297</v>
      </c>
      <c r="F432" s="11" t="s">
        <v>315</v>
      </c>
      <c r="G432" s="11" t="str">
        <f>VLOOKUP($F$424:$F$448,WS!$C$3:$Q$327,2,0)</f>
        <v>IDLE/VACANT</v>
      </c>
      <c r="H432" s="11">
        <f>VLOOKUP($F$424:$F$448,WS!$C$3:$Q$327,3,0)</f>
        <v>0</v>
      </c>
      <c r="I432" s="11">
        <f>VLOOKUP($F$424:$F$448,WS!$C$3:$Q$327,4,0)</f>
        <v>107566.46</v>
      </c>
      <c r="J432" s="11">
        <f>VLOOKUP($F$424:$F$448,WS!$C$3:$Q$327,5,0)</f>
        <v>51645.54</v>
      </c>
      <c r="K432" s="11">
        <f>VLOOKUP($F$424:$F$448,WS!$C$3:$Q$327,6,0)</f>
        <v>159212</v>
      </c>
      <c r="L432" s="11">
        <f>VLOOKUP($F$424:$F$448,WS!$C$3:$Q$327,7,0)</f>
        <v>1312.21</v>
      </c>
      <c r="M432" s="11">
        <f>VLOOKUP($F$424:$F$448,WS!$C$3:$Q$327,8,0)</f>
        <v>1177.79</v>
      </c>
      <c r="N432" s="11">
        <f>VLOOKUP($F$424:$F$448,WS!$C$3:$Q$327,9,0)</f>
        <v>2490</v>
      </c>
      <c r="O432" s="11">
        <f t="shared" si="61"/>
        <v>108878.67000000001</v>
      </c>
      <c r="P432" s="11">
        <f t="shared" si="62"/>
        <v>52823.33</v>
      </c>
      <c r="Q432" s="11">
        <f t="shared" si="63"/>
        <v>161702</v>
      </c>
      <c r="R432" s="11">
        <f>VLOOKUP($F$424:$F$448,WS!$C$3:$Q$327,10,0)</f>
        <v>0</v>
      </c>
      <c r="S432" s="11">
        <f>VLOOKUP($F$424:$F$448,WS!$C$3:$Q$327,11,0)</f>
        <v>0</v>
      </c>
      <c r="T432" s="11">
        <f>VLOOKUP($F$424:$F$448,WS!$C$3:$Q$327,12,0)</f>
        <v>0</v>
      </c>
      <c r="U432" s="11">
        <f>VLOOKUP($F$424:$F$448,WS!$C$3:$Q$327,13,0)</f>
        <v>108878.67</v>
      </c>
      <c r="V432" s="11">
        <f>VLOOKUP($F$424:$F$448,WS!$C$3:$Q$327,14,0)</f>
        <v>52823.33</v>
      </c>
      <c r="W432" s="11">
        <f>VLOOKUP($F$424:$F$448,WS!$C$3:$Q$327,15,0)</f>
        <v>161702</v>
      </c>
      <c r="X432" s="11"/>
    </row>
    <row r="433" spans="1:24" ht="15.75" x14ac:dyDescent="0.25">
      <c r="A433" s="11">
        <v>10</v>
      </c>
      <c r="B433" s="29" t="s">
        <v>39</v>
      </c>
      <c r="C433" s="29" t="s">
        <v>40</v>
      </c>
      <c r="D433" s="29">
        <v>55</v>
      </c>
      <c r="E433" s="29" t="s">
        <v>297</v>
      </c>
      <c r="F433" s="11" t="s">
        <v>317</v>
      </c>
      <c r="G433" s="11" t="str">
        <f>VLOOKUP($F$424:$F$448,WS!$C$3:$Q$327,2,0)</f>
        <v>NORMAL</v>
      </c>
      <c r="H433" s="11">
        <f>VLOOKUP($F$424:$F$448,WS!$C$3:$Q$327,3,0)</f>
        <v>1155</v>
      </c>
      <c r="I433" s="11">
        <f>VLOOKUP($F$424:$F$448,WS!$C$3:$Q$327,4,0)</f>
        <v>595515.23</v>
      </c>
      <c r="J433" s="11">
        <f>VLOOKUP($F$424:$F$448,WS!$C$3:$Q$327,5,0)</f>
        <v>85371.76999999999</v>
      </c>
      <c r="K433" s="11">
        <f>VLOOKUP($F$424:$F$448,WS!$C$3:$Q$327,6,0)</f>
        <v>680887</v>
      </c>
      <c r="L433" s="11">
        <f>VLOOKUP($F$424:$F$448,WS!$C$3:$Q$327,7,0)</f>
        <v>10274.73</v>
      </c>
      <c r="M433" s="11">
        <f>VLOOKUP($F$424:$F$448,WS!$C$3:$Q$327,8,0)</f>
        <v>6762.27</v>
      </c>
      <c r="N433" s="11">
        <f>VLOOKUP($F$424:$F$448,WS!$C$3:$Q$327,9,0)</f>
        <v>17037</v>
      </c>
      <c r="O433" s="11">
        <f t="shared" si="61"/>
        <v>605789.96</v>
      </c>
      <c r="P433" s="11">
        <f t="shared" si="62"/>
        <v>92134.04</v>
      </c>
      <c r="Q433" s="11">
        <f t="shared" si="63"/>
        <v>697924</v>
      </c>
      <c r="R433" s="11">
        <f>VLOOKUP($F$424:$F$448,WS!$C$3:$Q$327,10,0)</f>
        <v>0</v>
      </c>
      <c r="S433" s="11">
        <f>VLOOKUP($F$424:$F$448,WS!$C$3:$Q$327,11,0)</f>
        <v>0</v>
      </c>
      <c r="T433" s="11">
        <f>VLOOKUP($F$424:$F$448,WS!$C$3:$Q$327,12,0)</f>
        <v>0</v>
      </c>
      <c r="U433" s="11">
        <f>VLOOKUP($F$424:$F$448,WS!$C$3:$Q$327,13,0)</f>
        <v>605789.96</v>
      </c>
      <c r="V433" s="11">
        <f>VLOOKUP($F$424:$F$448,WS!$C$3:$Q$327,14,0)</f>
        <v>92134.040000000008</v>
      </c>
      <c r="W433" s="11">
        <f>VLOOKUP($F$424:$F$448,WS!$C$3:$Q$327,15,0)</f>
        <v>697924</v>
      </c>
      <c r="X433" s="11"/>
    </row>
    <row r="434" spans="1:24" ht="15.75" x14ac:dyDescent="0.25">
      <c r="A434" s="11">
        <v>11</v>
      </c>
      <c r="B434" s="29" t="s">
        <v>39</v>
      </c>
      <c r="C434" s="29" t="s">
        <v>40</v>
      </c>
      <c r="D434" s="29">
        <v>55</v>
      </c>
      <c r="E434" s="29" t="s">
        <v>297</v>
      </c>
      <c r="F434" s="11" t="s">
        <v>302</v>
      </c>
      <c r="G434" s="11" t="str">
        <f>VLOOKUP($F$424:$F$448,WS!$C$3:$Q$327,2,0)</f>
        <v>NORMAL</v>
      </c>
      <c r="H434" s="11">
        <f>VLOOKUP($F$424:$F$448,WS!$C$3:$Q$327,3,0)</f>
        <v>1436</v>
      </c>
      <c r="I434" s="11">
        <f>VLOOKUP($F$424:$F$448,WS!$C$3:$Q$327,4,0)</f>
        <v>413646.95</v>
      </c>
      <c r="J434" s="11">
        <f>VLOOKUP($F$424:$F$448,WS!$C$3:$Q$327,5,0)</f>
        <v>115912.04999999999</v>
      </c>
      <c r="K434" s="11">
        <f>VLOOKUP($F$424:$F$448,WS!$C$3:$Q$327,6,0)</f>
        <v>529559</v>
      </c>
      <c r="L434" s="11">
        <f>VLOOKUP($F$424:$F$448,WS!$C$3:$Q$327,7,0)</f>
        <v>11586.99</v>
      </c>
      <c r="M434" s="11">
        <f>VLOOKUP($F$424:$F$448,WS!$C$3:$Q$327,8,0)</f>
        <v>5106.0099999999993</v>
      </c>
      <c r="N434" s="11">
        <f>VLOOKUP($F$424:$F$448,WS!$C$3:$Q$327,9,0)</f>
        <v>16693</v>
      </c>
      <c r="O434" s="11">
        <f t="shared" si="61"/>
        <v>425233.94</v>
      </c>
      <c r="P434" s="11">
        <f t="shared" si="62"/>
        <v>121018.05999999998</v>
      </c>
      <c r="Q434" s="11">
        <f t="shared" si="63"/>
        <v>546252</v>
      </c>
      <c r="R434" s="11">
        <f>VLOOKUP($F$424:$F$448,WS!$C$3:$Q$327,10,0)</f>
        <v>0</v>
      </c>
      <c r="S434" s="11">
        <f>VLOOKUP($F$424:$F$448,WS!$C$3:$Q$327,11,0)</f>
        <v>0</v>
      </c>
      <c r="T434" s="11">
        <f>VLOOKUP($F$424:$F$448,WS!$C$3:$Q$327,12,0)</f>
        <v>0</v>
      </c>
      <c r="U434" s="11">
        <f>VLOOKUP($F$424:$F$448,WS!$C$3:$Q$327,13,0)</f>
        <v>425233.94</v>
      </c>
      <c r="V434" s="11">
        <f>VLOOKUP($F$424:$F$448,WS!$C$3:$Q$327,14,0)</f>
        <v>121018.06</v>
      </c>
      <c r="W434" s="11">
        <f>VLOOKUP($F$424:$F$448,WS!$C$3:$Q$327,15,0)</f>
        <v>546252</v>
      </c>
      <c r="X434" s="11"/>
    </row>
    <row r="435" spans="1:24" ht="15.75" x14ac:dyDescent="0.25">
      <c r="A435" s="11">
        <v>12</v>
      </c>
      <c r="B435" s="29" t="s">
        <v>39</v>
      </c>
      <c r="C435" s="29" t="s">
        <v>40</v>
      </c>
      <c r="D435" s="29">
        <v>55</v>
      </c>
      <c r="E435" s="29" t="s">
        <v>297</v>
      </c>
      <c r="F435" s="11" t="s">
        <v>298</v>
      </c>
      <c r="G435" s="11" t="str">
        <f>VLOOKUP($F$424:$F$448,WS!$C$3:$Q$327,2,0)</f>
        <v>NORMAL</v>
      </c>
      <c r="H435" s="11">
        <f>VLOOKUP($F$424:$F$448,WS!$C$3:$Q$327,3,0)</f>
        <v>2901</v>
      </c>
      <c r="I435" s="11">
        <f>VLOOKUP($F$424:$F$448,WS!$C$3:$Q$327,4,0)</f>
        <v>488322.28</v>
      </c>
      <c r="J435" s="11">
        <f>VLOOKUP($F$424:$F$448,WS!$C$3:$Q$327,5,0)</f>
        <v>67471.72</v>
      </c>
      <c r="K435" s="11">
        <f>VLOOKUP($F$424:$F$448,WS!$C$3:$Q$327,6,0)</f>
        <v>555794</v>
      </c>
      <c r="L435" s="11">
        <f>VLOOKUP($F$424:$F$448,WS!$C$3:$Q$327,7,0)</f>
        <v>21796.82</v>
      </c>
      <c r="M435" s="11">
        <f>VLOOKUP($F$424:$F$448,WS!$C$3:$Q$327,8,0)</f>
        <v>6450.18</v>
      </c>
      <c r="N435" s="11">
        <f>VLOOKUP($F$424:$F$448,WS!$C$3:$Q$327,9,0)</f>
        <v>28247</v>
      </c>
      <c r="O435" s="11">
        <f t="shared" si="61"/>
        <v>510119.10000000003</v>
      </c>
      <c r="P435" s="11">
        <f t="shared" si="62"/>
        <v>73921.899999999994</v>
      </c>
      <c r="Q435" s="11">
        <f t="shared" si="63"/>
        <v>584041</v>
      </c>
      <c r="R435" s="11">
        <f>VLOOKUP($F$424:$F$448,WS!$C$3:$Q$327,10,0)</f>
        <v>0</v>
      </c>
      <c r="S435" s="11">
        <f>VLOOKUP($F$424:$F$448,WS!$C$3:$Q$327,11,0)</f>
        <v>0</v>
      </c>
      <c r="T435" s="11">
        <f>VLOOKUP($F$424:$F$448,WS!$C$3:$Q$327,12,0)</f>
        <v>0</v>
      </c>
      <c r="U435" s="11">
        <f>VLOOKUP($F$424:$F$448,WS!$C$3:$Q$327,13,0)</f>
        <v>510119.1</v>
      </c>
      <c r="V435" s="11">
        <f>VLOOKUP($F$424:$F$448,WS!$C$3:$Q$327,14,0)</f>
        <v>73921.899999999994</v>
      </c>
      <c r="W435" s="11">
        <f>VLOOKUP($F$424:$F$448,WS!$C$3:$Q$327,15,0)</f>
        <v>584041</v>
      </c>
      <c r="X435" s="11"/>
    </row>
    <row r="436" spans="1:24" ht="15.75" x14ac:dyDescent="0.25">
      <c r="A436" s="11">
        <v>13</v>
      </c>
      <c r="B436" s="29" t="s">
        <v>39</v>
      </c>
      <c r="C436" s="29" t="s">
        <v>40</v>
      </c>
      <c r="D436" s="29">
        <v>55</v>
      </c>
      <c r="E436" s="29" t="s">
        <v>297</v>
      </c>
      <c r="F436" s="11" t="s">
        <v>301</v>
      </c>
      <c r="G436" s="11" t="str">
        <f>VLOOKUP($F$424:$F$448,WS!$C$3:$Q$327,2,0)</f>
        <v>IDLE/VACANT</v>
      </c>
      <c r="H436" s="11">
        <f>VLOOKUP($F$424:$F$448,WS!$C$3:$Q$327,3,0)</f>
        <v>0</v>
      </c>
      <c r="I436" s="11">
        <f>VLOOKUP($F$424:$F$448,WS!$C$3:$Q$327,4,0)</f>
        <v>105382.36</v>
      </c>
      <c r="J436" s="11">
        <f>VLOOKUP($F$424:$F$448,WS!$C$3:$Q$327,5,0)</f>
        <v>51077.64</v>
      </c>
      <c r="K436" s="11">
        <f>VLOOKUP($F$424:$F$448,WS!$C$3:$Q$327,6,0)</f>
        <v>156460</v>
      </c>
      <c r="L436" s="11">
        <f>VLOOKUP($F$424:$F$448,WS!$C$3:$Q$327,7,0)</f>
        <v>1574.73</v>
      </c>
      <c r="M436" s="11">
        <f>VLOOKUP($F$424:$F$448,WS!$C$3:$Q$327,8,0)</f>
        <v>1143.27</v>
      </c>
      <c r="N436" s="11">
        <f>VLOOKUP($F$424:$F$448,WS!$C$3:$Q$327,9,0)</f>
        <v>2718</v>
      </c>
      <c r="O436" s="11">
        <f t="shared" si="61"/>
        <v>106957.09</v>
      </c>
      <c r="P436" s="11">
        <f t="shared" si="62"/>
        <v>52220.909999999996</v>
      </c>
      <c r="Q436" s="11">
        <f t="shared" si="63"/>
        <v>159178</v>
      </c>
      <c r="R436" s="11">
        <f>VLOOKUP($F$424:$F$448,WS!$C$3:$Q$327,10,0)</f>
        <v>0</v>
      </c>
      <c r="S436" s="11">
        <f>VLOOKUP($F$424:$F$448,WS!$C$3:$Q$327,11,0)</f>
        <v>0</v>
      </c>
      <c r="T436" s="11">
        <f>VLOOKUP($F$424:$F$448,WS!$C$3:$Q$327,12,0)</f>
        <v>0</v>
      </c>
      <c r="U436" s="11">
        <f>VLOOKUP($F$424:$F$448,WS!$C$3:$Q$327,13,0)</f>
        <v>106957.09</v>
      </c>
      <c r="V436" s="11">
        <f>VLOOKUP($F$424:$F$448,WS!$C$3:$Q$327,14,0)</f>
        <v>52220.909999999996</v>
      </c>
      <c r="W436" s="11">
        <f>VLOOKUP($F$424:$F$448,WS!$C$3:$Q$327,15,0)</f>
        <v>159178</v>
      </c>
      <c r="X436" s="11"/>
    </row>
    <row r="437" spans="1:24" ht="15.75" x14ac:dyDescent="0.25">
      <c r="A437" s="11">
        <v>14</v>
      </c>
      <c r="B437" s="29" t="s">
        <v>39</v>
      </c>
      <c r="C437" s="29" t="s">
        <v>40</v>
      </c>
      <c r="D437" s="29">
        <v>55</v>
      </c>
      <c r="E437" s="29" t="s">
        <v>297</v>
      </c>
      <c r="F437" s="11" t="s">
        <v>300</v>
      </c>
      <c r="G437" s="11" t="str">
        <f>VLOOKUP($F$424:$F$448,WS!$C$3:$Q$327,2,0)</f>
        <v>IDLE/VACANT</v>
      </c>
      <c r="H437" s="11">
        <f>VLOOKUP($F$424:$F$448,WS!$C$3:$Q$327,3,0)</f>
        <v>0</v>
      </c>
      <c r="I437" s="11">
        <f>VLOOKUP($F$424:$F$448,WS!$C$3:$Q$327,4,0)</f>
        <v>146890.76</v>
      </c>
      <c r="J437" s="11">
        <f>VLOOKUP($F$424:$F$448,WS!$C$3:$Q$327,5,0)</f>
        <v>30614.240000000002</v>
      </c>
      <c r="K437" s="11">
        <f>VLOOKUP($F$424:$F$448,WS!$C$3:$Q$327,6,0)</f>
        <v>177505</v>
      </c>
      <c r="L437" s="11">
        <f>VLOOKUP($F$424:$F$448,WS!$C$3:$Q$327,7,0)</f>
        <v>1924.57</v>
      </c>
      <c r="M437" s="11">
        <f>VLOOKUP($F$424:$F$448,WS!$C$3:$Q$327,8,0)</f>
        <v>1514.43</v>
      </c>
      <c r="N437" s="11">
        <f>VLOOKUP($F$424:$F$448,WS!$C$3:$Q$327,9,0)</f>
        <v>3439</v>
      </c>
      <c r="O437" s="11">
        <f t="shared" si="61"/>
        <v>148815.33000000002</v>
      </c>
      <c r="P437" s="11">
        <f t="shared" si="62"/>
        <v>32128.670000000002</v>
      </c>
      <c r="Q437" s="11">
        <f t="shared" si="63"/>
        <v>180944</v>
      </c>
      <c r="R437" s="11">
        <f>VLOOKUP($F$424:$F$448,WS!$C$3:$Q$327,10,0)</f>
        <v>0</v>
      </c>
      <c r="S437" s="11">
        <f>VLOOKUP($F$424:$F$448,WS!$C$3:$Q$327,11,0)</f>
        <v>0</v>
      </c>
      <c r="T437" s="11">
        <f>VLOOKUP($F$424:$F$448,WS!$C$3:$Q$327,12,0)</f>
        <v>0</v>
      </c>
      <c r="U437" s="11">
        <f>VLOOKUP($F$424:$F$448,WS!$C$3:$Q$327,13,0)</f>
        <v>148815.32999999999</v>
      </c>
      <c r="V437" s="11">
        <f>VLOOKUP($F$424:$F$448,WS!$C$3:$Q$327,14,0)</f>
        <v>32128.670000000002</v>
      </c>
      <c r="W437" s="11">
        <f>VLOOKUP($F$424:$F$448,WS!$C$3:$Q$327,15,0)</f>
        <v>180944</v>
      </c>
      <c r="X437" s="11"/>
    </row>
    <row r="438" spans="1:24" ht="15.75" x14ac:dyDescent="0.25">
      <c r="A438" s="11">
        <v>15</v>
      </c>
      <c r="B438" s="29" t="s">
        <v>39</v>
      </c>
      <c r="C438" s="29" t="s">
        <v>40</v>
      </c>
      <c r="D438" s="29">
        <v>55</v>
      </c>
      <c r="E438" s="29" t="s">
        <v>297</v>
      </c>
      <c r="F438" s="11" t="s">
        <v>316</v>
      </c>
      <c r="G438" s="11" t="str">
        <f>VLOOKUP($F$424:$F$448,WS!$C$3:$Q$327,2,0)</f>
        <v>NORMAL</v>
      </c>
      <c r="H438" s="11">
        <f>VLOOKUP($F$424:$F$448,WS!$C$3:$Q$327,3,0)</f>
        <v>1327</v>
      </c>
      <c r="I438" s="11">
        <f>VLOOKUP($F$424:$F$448,WS!$C$3:$Q$327,4,0)</f>
        <v>764617.21</v>
      </c>
      <c r="J438" s="11">
        <f>VLOOKUP($F$424:$F$448,WS!$C$3:$Q$327,5,0)</f>
        <v>154508.78999999998</v>
      </c>
      <c r="K438" s="11">
        <f>VLOOKUP($F$424:$F$448,WS!$C$3:$Q$327,6,0)</f>
        <v>919126</v>
      </c>
      <c r="L438" s="11">
        <f>VLOOKUP($F$424:$F$448,WS!$C$3:$Q$327,7,0)</f>
        <v>12152.27</v>
      </c>
      <c r="M438" s="11">
        <f>VLOOKUP($F$424:$F$448,WS!$C$3:$Q$327,8,0)</f>
        <v>8616.73</v>
      </c>
      <c r="N438" s="11">
        <f>VLOOKUP($F$424:$F$448,WS!$C$3:$Q$327,9,0)</f>
        <v>20769</v>
      </c>
      <c r="O438" s="11">
        <f t="shared" si="61"/>
        <v>776769.48</v>
      </c>
      <c r="P438" s="11">
        <f t="shared" si="62"/>
        <v>163125.51999999999</v>
      </c>
      <c r="Q438" s="11">
        <f t="shared" si="63"/>
        <v>939895</v>
      </c>
      <c r="R438" s="11">
        <f>VLOOKUP($F$424:$F$448,WS!$C$3:$Q$327,10,0)</f>
        <v>0</v>
      </c>
      <c r="S438" s="11">
        <f>VLOOKUP($F$424:$F$448,WS!$C$3:$Q$327,11,0)</f>
        <v>0</v>
      </c>
      <c r="T438" s="11">
        <f>VLOOKUP($F$424:$F$448,WS!$C$3:$Q$327,12,0)</f>
        <v>0</v>
      </c>
      <c r="U438" s="11">
        <f>VLOOKUP($F$424:$F$448,WS!$C$3:$Q$327,13,0)</f>
        <v>776769.48</v>
      </c>
      <c r="V438" s="11">
        <f>VLOOKUP($F$424:$F$448,WS!$C$3:$Q$327,14,0)</f>
        <v>163125.52000000002</v>
      </c>
      <c r="W438" s="11">
        <f>VLOOKUP($F$424:$F$448,WS!$C$3:$Q$327,15,0)</f>
        <v>939895</v>
      </c>
      <c r="X438" s="11"/>
    </row>
    <row r="439" spans="1:24" ht="15.75" x14ac:dyDescent="0.25">
      <c r="A439" s="11">
        <v>16</v>
      </c>
      <c r="B439" s="29" t="s">
        <v>39</v>
      </c>
      <c r="C439" s="29" t="s">
        <v>40</v>
      </c>
      <c r="D439" s="29">
        <v>55</v>
      </c>
      <c r="E439" s="29" t="s">
        <v>297</v>
      </c>
      <c r="F439" s="11" t="s">
        <v>314</v>
      </c>
      <c r="G439" s="11" t="str">
        <f>VLOOKUP($F$424:$F$448,WS!$C$3:$Q$327,2,0)</f>
        <v>IDLE/VACANT</v>
      </c>
      <c r="H439" s="11">
        <f>VLOOKUP($F$424:$F$448,WS!$C$3:$Q$327,3,0)</f>
        <v>0</v>
      </c>
      <c r="I439" s="11">
        <f>VLOOKUP($F$424:$F$448,WS!$C$3:$Q$327,4,0)</f>
        <v>92963.64</v>
      </c>
      <c r="J439" s="11">
        <f>VLOOKUP($F$424:$F$448,WS!$C$3:$Q$327,5,0)</f>
        <v>4663.3599999999997</v>
      </c>
      <c r="K439" s="11">
        <f>VLOOKUP($F$424:$F$448,WS!$C$3:$Q$327,6,0)</f>
        <v>97627</v>
      </c>
      <c r="L439" s="11">
        <f>VLOOKUP($F$424:$F$448,WS!$C$3:$Q$327,7,0)</f>
        <v>875.46</v>
      </c>
      <c r="M439" s="11">
        <f>VLOOKUP($F$424:$F$448,WS!$C$3:$Q$327,8,0)</f>
        <v>956.54</v>
      </c>
      <c r="N439" s="11">
        <f>VLOOKUP($F$424:$F$448,WS!$C$3:$Q$327,9,0)</f>
        <v>1832</v>
      </c>
      <c r="O439" s="11">
        <f t="shared" si="61"/>
        <v>93839.1</v>
      </c>
      <c r="P439" s="11">
        <f t="shared" si="62"/>
        <v>5619.9</v>
      </c>
      <c r="Q439" s="11">
        <f t="shared" si="63"/>
        <v>99459</v>
      </c>
      <c r="R439" s="11">
        <f>VLOOKUP($F$424:$F$448,WS!$C$3:$Q$327,10,0)</f>
        <v>0</v>
      </c>
      <c r="S439" s="11">
        <f>VLOOKUP($F$424:$F$448,WS!$C$3:$Q$327,11,0)</f>
        <v>0</v>
      </c>
      <c r="T439" s="11">
        <f>VLOOKUP($F$424:$F$448,WS!$C$3:$Q$327,12,0)</f>
        <v>0</v>
      </c>
      <c r="U439" s="11">
        <f>VLOOKUP($F$424:$F$448,WS!$C$3:$Q$327,13,0)</f>
        <v>93839.1</v>
      </c>
      <c r="V439" s="11">
        <f>VLOOKUP($F$424:$F$448,WS!$C$3:$Q$327,14,0)</f>
        <v>5619.9</v>
      </c>
      <c r="W439" s="11">
        <f>VLOOKUP($F$424:$F$448,WS!$C$3:$Q$327,15,0)</f>
        <v>99459</v>
      </c>
      <c r="X439" s="11"/>
    </row>
    <row r="440" spans="1:24" ht="15.75" x14ac:dyDescent="0.25">
      <c r="A440" s="11">
        <v>17</v>
      </c>
      <c r="B440" s="29" t="s">
        <v>39</v>
      </c>
      <c r="C440" s="29" t="s">
        <v>40</v>
      </c>
      <c r="D440" s="29">
        <v>55</v>
      </c>
      <c r="E440" s="29" t="s">
        <v>297</v>
      </c>
      <c r="F440" s="11" t="s">
        <v>310</v>
      </c>
      <c r="G440" s="11" t="str">
        <f>VLOOKUP($F$424:$F$448,WS!$C$3:$Q$327,2,0)</f>
        <v>NORMAL</v>
      </c>
      <c r="H440" s="11">
        <f>VLOOKUP($F$424:$F$448,WS!$C$3:$Q$327,3,0)</f>
        <v>729</v>
      </c>
      <c r="I440" s="11">
        <f>VLOOKUP($F$424:$F$448,WS!$C$3:$Q$327,4,0)</f>
        <v>260507.63</v>
      </c>
      <c r="J440" s="11">
        <f>VLOOKUP($F$424:$F$448,WS!$C$3:$Q$327,5,0)</f>
        <v>72916.37</v>
      </c>
      <c r="K440" s="11">
        <f>VLOOKUP($F$424:$F$448,WS!$C$3:$Q$327,6,0)</f>
        <v>333424</v>
      </c>
      <c r="L440" s="11">
        <f>VLOOKUP($F$424:$F$448,WS!$C$3:$Q$327,7,0)</f>
        <v>6743.43</v>
      </c>
      <c r="M440" s="11">
        <f>VLOOKUP($F$424:$F$448,WS!$C$3:$Q$327,8,0)</f>
        <v>3073.5699999999997</v>
      </c>
      <c r="N440" s="11">
        <f>VLOOKUP($F$424:$F$448,WS!$C$3:$Q$327,9,0)</f>
        <v>9817</v>
      </c>
      <c r="O440" s="11">
        <f t="shared" si="61"/>
        <v>267251.06</v>
      </c>
      <c r="P440" s="11">
        <f t="shared" si="62"/>
        <v>75989.94</v>
      </c>
      <c r="Q440" s="11">
        <f t="shared" si="63"/>
        <v>343241</v>
      </c>
      <c r="R440" s="11">
        <f>VLOOKUP($F$424:$F$448,WS!$C$3:$Q$327,10,0)</f>
        <v>0</v>
      </c>
      <c r="S440" s="11">
        <f>VLOOKUP($F$424:$F$448,WS!$C$3:$Q$327,11,0)</f>
        <v>0</v>
      </c>
      <c r="T440" s="11">
        <f>VLOOKUP($F$424:$F$448,WS!$C$3:$Q$327,12,0)</f>
        <v>0</v>
      </c>
      <c r="U440" s="11">
        <f>VLOOKUP($F$424:$F$448,WS!$C$3:$Q$327,13,0)</f>
        <v>267251.06</v>
      </c>
      <c r="V440" s="11">
        <f>VLOOKUP($F$424:$F$448,WS!$C$3:$Q$327,14,0)</f>
        <v>75989.94</v>
      </c>
      <c r="W440" s="11">
        <f>VLOOKUP($F$424:$F$448,WS!$C$3:$Q$327,15,0)</f>
        <v>343241</v>
      </c>
      <c r="X440" s="11"/>
    </row>
    <row r="441" spans="1:24" ht="15.75" x14ac:dyDescent="0.25">
      <c r="A441" s="11">
        <v>18</v>
      </c>
      <c r="B441" s="29" t="s">
        <v>39</v>
      </c>
      <c r="C441" s="29" t="s">
        <v>40</v>
      </c>
      <c r="D441" s="29">
        <v>55</v>
      </c>
      <c r="E441" s="29" t="s">
        <v>297</v>
      </c>
      <c r="F441" s="11" t="s">
        <v>309</v>
      </c>
      <c r="G441" s="11" t="str">
        <f>VLOOKUP($F$424:$F$448,WS!$C$3:$Q$327,2,0)</f>
        <v>IDLE/VACANT</v>
      </c>
      <c r="H441" s="11">
        <f>VLOOKUP($F$424:$F$448,WS!$C$3:$Q$327,3,0)</f>
        <v>0</v>
      </c>
      <c r="I441" s="11">
        <f>VLOOKUP($F$424:$F$448,WS!$C$3:$Q$327,4,0)</f>
        <v>96194.13</v>
      </c>
      <c r="J441" s="11">
        <f>VLOOKUP($F$424:$F$448,WS!$C$3:$Q$327,5,0)</f>
        <v>45470.869999999995</v>
      </c>
      <c r="K441" s="11">
        <f>VLOOKUP($F$424:$F$448,WS!$C$3:$Q$327,6,0)</f>
        <v>141665</v>
      </c>
      <c r="L441" s="11">
        <f>VLOOKUP($F$424:$F$448,WS!$C$3:$Q$327,7,0)</f>
        <v>1312.02</v>
      </c>
      <c r="M441" s="11">
        <f>VLOOKUP($F$424:$F$448,WS!$C$3:$Q$327,8,0)</f>
        <v>1053.98</v>
      </c>
      <c r="N441" s="11">
        <f>VLOOKUP($F$424:$F$448,WS!$C$3:$Q$327,9,0)</f>
        <v>2366</v>
      </c>
      <c r="O441" s="11">
        <f t="shared" si="61"/>
        <v>97506.150000000009</v>
      </c>
      <c r="P441" s="11">
        <f t="shared" si="62"/>
        <v>46524.85</v>
      </c>
      <c r="Q441" s="11">
        <f t="shared" si="63"/>
        <v>144031</v>
      </c>
      <c r="R441" s="11">
        <f>VLOOKUP($F$424:$F$448,WS!$C$3:$Q$327,10,0)</f>
        <v>0</v>
      </c>
      <c r="S441" s="11">
        <f>VLOOKUP($F$424:$F$448,WS!$C$3:$Q$327,11,0)</f>
        <v>0</v>
      </c>
      <c r="T441" s="11">
        <f>VLOOKUP($F$424:$F$448,WS!$C$3:$Q$327,12,0)</f>
        <v>0</v>
      </c>
      <c r="U441" s="11">
        <f>VLOOKUP($F$424:$F$448,WS!$C$3:$Q$327,13,0)</f>
        <v>97506.15</v>
      </c>
      <c r="V441" s="11">
        <f>VLOOKUP($F$424:$F$448,WS!$C$3:$Q$327,14,0)</f>
        <v>46524.85</v>
      </c>
      <c r="W441" s="11">
        <f>VLOOKUP($F$424:$F$448,WS!$C$3:$Q$327,15,0)</f>
        <v>144031</v>
      </c>
      <c r="X441" s="11"/>
    </row>
    <row r="442" spans="1:24" ht="15.75" x14ac:dyDescent="0.25">
      <c r="A442" s="11">
        <v>19</v>
      </c>
      <c r="B442" s="29" t="s">
        <v>39</v>
      </c>
      <c r="C442" s="29" t="s">
        <v>40</v>
      </c>
      <c r="D442" s="29">
        <v>55</v>
      </c>
      <c r="E442" s="29" t="s">
        <v>297</v>
      </c>
      <c r="F442" s="11" t="s">
        <v>307</v>
      </c>
      <c r="G442" s="11" t="str">
        <f>VLOOKUP($F$424:$F$448,WS!$C$3:$Q$327,2,0)</f>
        <v>NORMAL</v>
      </c>
      <c r="H442" s="11">
        <f>VLOOKUP($F$424:$F$448,WS!$C$3:$Q$327,3,0)</f>
        <v>1818</v>
      </c>
      <c r="I442" s="11">
        <f>VLOOKUP($F$424:$F$448,WS!$C$3:$Q$327,4,0)</f>
        <v>487386.44</v>
      </c>
      <c r="J442" s="11">
        <f>VLOOKUP($F$424:$F$448,WS!$C$3:$Q$327,5,0)</f>
        <v>99991.56</v>
      </c>
      <c r="K442" s="11">
        <f>VLOOKUP($F$424:$F$448,WS!$C$3:$Q$327,6,0)</f>
        <v>587378</v>
      </c>
      <c r="L442" s="11">
        <f>VLOOKUP($F$424:$F$448,WS!$C$3:$Q$327,7,0)</f>
        <v>14640.99</v>
      </c>
      <c r="M442" s="11">
        <f>VLOOKUP($F$424:$F$448,WS!$C$3:$Q$327,8,0)</f>
        <v>5997.01</v>
      </c>
      <c r="N442" s="11">
        <f>VLOOKUP($F$424:$F$448,WS!$C$3:$Q$327,9,0)</f>
        <v>20638</v>
      </c>
      <c r="O442" s="11">
        <f t="shared" si="61"/>
        <v>502027.43</v>
      </c>
      <c r="P442" s="11">
        <f t="shared" si="62"/>
        <v>105988.56999999999</v>
      </c>
      <c r="Q442" s="11">
        <f t="shared" si="63"/>
        <v>608016</v>
      </c>
      <c r="R442" s="11">
        <f>VLOOKUP($F$424:$F$448,WS!$C$3:$Q$327,10,0)</f>
        <v>0</v>
      </c>
      <c r="S442" s="11">
        <f>VLOOKUP($F$424:$F$448,WS!$C$3:$Q$327,11,0)</f>
        <v>0</v>
      </c>
      <c r="T442" s="11">
        <f>VLOOKUP($F$424:$F$448,WS!$C$3:$Q$327,12,0)</f>
        <v>0</v>
      </c>
      <c r="U442" s="11">
        <f>VLOOKUP($F$424:$F$448,WS!$C$3:$Q$327,13,0)</f>
        <v>502027.43</v>
      </c>
      <c r="V442" s="11">
        <f>VLOOKUP($F$424:$F$448,WS!$C$3:$Q$327,14,0)</f>
        <v>105988.57</v>
      </c>
      <c r="W442" s="11">
        <f>VLOOKUP($F$424:$F$448,WS!$C$3:$Q$327,15,0)</f>
        <v>608016</v>
      </c>
      <c r="X442" s="11"/>
    </row>
    <row r="443" spans="1:24" ht="15.75" x14ac:dyDescent="0.25">
      <c r="A443" s="11">
        <v>20</v>
      </c>
      <c r="B443" s="29" t="s">
        <v>39</v>
      </c>
      <c r="C443" s="29" t="s">
        <v>40</v>
      </c>
      <c r="D443" s="29">
        <v>55</v>
      </c>
      <c r="E443" s="29" t="s">
        <v>297</v>
      </c>
      <c r="F443" s="11" t="s">
        <v>303</v>
      </c>
      <c r="G443" s="11" t="str">
        <f>VLOOKUP($F$424:$F$448,WS!$C$3:$Q$327,2,0)</f>
        <v>NORMAL</v>
      </c>
      <c r="H443" s="11">
        <f>VLOOKUP($F$424:$F$448,WS!$C$3:$Q$327,3,0)</f>
        <v>2159</v>
      </c>
      <c r="I443" s="11">
        <f>VLOOKUP($F$424:$F$448,WS!$C$3:$Q$327,4,0)</f>
        <v>509482.98</v>
      </c>
      <c r="J443" s="11">
        <f>VLOOKUP($F$424:$F$448,WS!$C$3:$Q$327,5,0)</f>
        <v>36635.020000000004</v>
      </c>
      <c r="K443" s="11">
        <f>VLOOKUP($F$424:$F$448,WS!$C$3:$Q$327,6,0)</f>
        <v>546118</v>
      </c>
      <c r="L443" s="11">
        <f>VLOOKUP($F$424:$F$448,WS!$C$3:$Q$327,7,0)</f>
        <v>26109.16</v>
      </c>
      <c r="M443" s="11">
        <f>VLOOKUP($F$424:$F$448,WS!$C$3:$Q$327,8,0)</f>
        <v>6298.84</v>
      </c>
      <c r="N443" s="11">
        <f>VLOOKUP($F$424:$F$448,WS!$C$3:$Q$327,9,0)</f>
        <v>32408</v>
      </c>
      <c r="O443" s="11">
        <f t="shared" si="61"/>
        <v>535592.14</v>
      </c>
      <c r="P443" s="11">
        <f t="shared" si="62"/>
        <v>42933.86</v>
      </c>
      <c r="Q443" s="11">
        <f t="shared" si="63"/>
        <v>578526</v>
      </c>
      <c r="R443" s="11">
        <f>VLOOKUP($F$424:$F$448,WS!$C$3:$Q$327,10,0)</f>
        <v>0</v>
      </c>
      <c r="S443" s="11">
        <f>VLOOKUP($F$424:$F$448,WS!$C$3:$Q$327,11,0)</f>
        <v>9351</v>
      </c>
      <c r="T443" s="11">
        <f>VLOOKUP($F$424:$F$448,WS!$C$3:$Q$327,12,0)</f>
        <v>9351</v>
      </c>
      <c r="U443" s="11">
        <f>VLOOKUP($F$424:$F$448,WS!$C$3:$Q$327,13,0)</f>
        <v>535592.14</v>
      </c>
      <c r="V443" s="11">
        <f>VLOOKUP($F$424:$F$448,WS!$C$3:$Q$327,14,0)</f>
        <v>33582.86</v>
      </c>
      <c r="W443" s="11">
        <f>VLOOKUP($F$424:$F$448,WS!$C$3:$Q$327,15,0)</f>
        <v>569175</v>
      </c>
      <c r="X443" s="11"/>
    </row>
    <row r="444" spans="1:24" ht="15.75" x14ac:dyDescent="0.25">
      <c r="A444" s="11">
        <v>21</v>
      </c>
      <c r="B444" s="29" t="s">
        <v>39</v>
      </c>
      <c r="C444" s="29" t="s">
        <v>40</v>
      </c>
      <c r="D444" s="29">
        <v>55</v>
      </c>
      <c r="E444" s="29" t="s">
        <v>297</v>
      </c>
      <c r="F444" s="11" t="s">
        <v>299</v>
      </c>
      <c r="G444" s="11" t="str">
        <f>VLOOKUP($F$424:$F$448,WS!$C$3:$Q$327,2,0)</f>
        <v>NORMAL</v>
      </c>
      <c r="H444" s="11">
        <f>VLOOKUP($F$424:$F$448,WS!$C$3:$Q$327,3,0)</f>
        <v>3410</v>
      </c>
      <c r="I444" s="11">
        <f>VLOOKUP($F$424:$F$448,WS!$C$3:$Q$327,4,0)</f>
        <v>911060.99</v>
      </c>
      <c r="J444" s="11">
        <f>VLOOKUP($F$424:$F$448,WS!$C$3:$Q$327,5,0)</f>
        <v>128568.01</v>
      </c>
      <c r="K444" s="11">
        <f>VLOOKUP($F$424:$F$448,WS!$C$3:$Q$327,6,0)</f>
        <v>1039629</v>
      </c>
      <c r="L444" s="11">
        <f>VLOOKUP($F$424:$F$448,WS!$C$3:$Q$327,7,0)</f>
        <v>87483.24</v>
      </c>
      <c r="M444" s="11">
        <f>VLOOKUP($F$424:$F$448,WS!$C$3:$Q$327,8,0)</f>
        <v>11093.76</v>
      </c>
      <c r="N444" s="11">
        <f>VLOOKUP($F$424:$F$448,WS!$C$3:$Q$327,9,0)</f>
        <v>98577</v>
      </c>
      <c r="O444" s="11">
        <f t="shared" si="61"/>
        <v>998544.23</v>
      </c>
      <c r="P444" s="11">
        <f t="shared" si="62"/>
        <v>139661.76999999999</v>
      </c>
      <c r="Q444" s="11">
        <f t="shared" si="63"/>
        <v>1138206</v>
      </c>
      <c r="R444" s="11">
        <f>VLOOKUP($F$424:$F$448,WS!$C$3:$Q$327,10,0)</f>
        <v>0</v>
      </c>
      <c r="S444" s="11">
        <f>VLOOKUP($F$424:$F$448,WS!$C$3:$Q$327,11,0)</f>
        <v>0</v>
      </c>
      <c r="T444" s="11">
        <f>VLOOKUP($F$424:$F$448,WS!$C$3:$Q$327,12,0)</f>
        <v>0</v>
      </c>
      <c r="U444" s="11">
        <f>VLOOKUP($F$424:$F$448,WS!$C$3:$Q$327,13,0)</f>
        <v>998544.23</v>
      </c>
      <c r="V444" s="11">
        <f>VLOOKUP($F$424:$F$448,WS!$C$3:$Q$327,14,0)</f>
        <v>139661.76999999999</v>
      </c>
      <c r="W444" s="11">
        <f>VLOOKUP($F$424:$F$448,WS!$C$3:$Q$327,15,0)</f>
        <v>1138206</v>
      </c>
      <c r="X444" s="11"/>
    </row>
    <row r="445" spans="1:24" ht="15.75" x14ac:dyDescent="0.25">
      <c r="A445" s="11">
        <v>22</v>
      </c>
      <c r="B445" s="29" t="s">
        <v>39</v>
      </c>
      <c r="C445" s="29" t="s">
        <v>40</v>
      </c>
      <c r="D445" s="29">
        <v>55</v>
      </c>
      <c r="E445" s="29" t="s">
        <v>297</v>
      </c>
      <c r="F445" s="11" t="s">
        <v>306</v>
      </c>
      <c r="G445" s="11" t="str">
        <f>VLOOKUP($F$424:$F$448,WS!$C$3:$Q$327,2,0)</f>
        <v>IDLE/VACANT</v>
      </c>
      <c r="H445" s="11">
        <f>VLOOKUP($F$424:$F$448,WS!$C$3:$Q$327,3,0)</f>
        <v>0</v>
      </c>
      <c r="I445" s="11">
        <f>VLOOKUP($F$424:$F$448,WS!$C$3:$Q$327,4,0)</f>
        <v>157010.6</v>
      </c>
      <c r="J445" s="11">
        <f>VLOOKUP($F$424:$F$448,WS!$C$3:$Q$327,5,0)</f>
        <v>81522.399999999994</v>
      </c>
      <c r="K445" s="11">
        <f>VLOOKUP($F$424:$F$448,WS!$C$3:$Q$327,6,0)</f>
        <v>238533</v>
      </c>
      <c r="L445" s="11">
        <f>VLOOKUP($F$424:$F$448,WS!$C$3:$Q$327,7,0)</f>
        <v>1399.55</v>
      </c>
      <c r="M445" s="11">
        <f>VLOOKUP($F$424:$F$448,WS!$C$3:$Q$327,8,0)</f>
        <v>1716.45</v>
      </c>
      <c r="N445" s="11">
        <f>VLOOKUP($F$424:$F$448,WS!$C$3:$Q$327,9,0)</f>
        <v>3116</v>
      </c>
      <c r="O445" s="11">
        <f t="shared" si="61"/>
        <v>158410.15</v>
      </c>
      <c r="P445" s="11">
        <f t="shared" si="62"/>
        <v>83238.849999999991</v>
      </c>
      <c r="Q445" s="11">
        <f t="shared" si="63"/>
        <v>241649</v>
      </c>
      <c r="R445" s="11">
        <f>VLOOKUP($F$424:$F$448,WS!$C$3:$Q$327,10,0)</f>
        <v>0</v>
      </c>
      <c r="S445" s="11">
        <f>VLOOKUP($F$424:$F$448,WS!$C$3:$Q$327,11,0)</f>
        <v>0</v>
      </c>
      <c r="T445" s="11">
        <f>VLOOKUP($F$424:$F$448,WS!$C$3:$Q$327,12,0)</f>
        <v>0</v>
      </c>
      <c r="U445" s="11">
        <f>VLOOKUP($F$424:$F$448,WS!$C$3:$Q$327,13,0)</f>
        <v>158410.15</v>
      </c>
      <c r="V445" s="11">
        <f>VLOOKUP($F$424:$F$448,WS!$C$3:$Q$327,14,0)</f>
        <v>83238.849999999991</v>
      </c>
      <c r="W445" s="11">
        <f>VLOOKUP($F$424:$F$448,WS!$C$3:$Q$327,15,0)</f>
        <v>241649</v>
      </c>
      <c r="X445" s="11"/>
    </row>
    <row r="446" spans="1:24" ht="15.75" x14ac:dyDescent="0.25">
      <c r="A446" s="11">
        <v>23</v>
      </c>
      <c r="B446" s="29" t="s">
        <v>39</v>
      </c>
      <c r="C446" s="29" t="s">
        <v>40</v>
      </c>
      <c r="D446" s="29">
        <v>55</v>
      </c>
      <c r="E446" s="29" t="s">
        <v>297</v>
      </c>
      <c r="F446" s="11" t="s">
        <v>304</v>
      </c>
      <c r="G446" s="11" t="str">
        <f>VLOOKUP($F$424:$F$448,WS!$C$3:$Q$327,2,0)</f>
        <v>DISS</v>
      </c>
      <c r="H446" s="11">
        <f>VLOOKUP($F$424:$F$448,WS!$C$3:$Q$327,3,0)</f>
        <v>0</v>
      </c>
      <c r="I446" s="11">
        <f>VLOOKUP($F$424:$F$448,WS!$C$3:$Q$327,4,0)</f>
        <v>166681.78</v>
      </c>
      <c r="J446" s="11">
        <f>VLOOKUP($F$424:$F$448,WS!$C$3:$Q$327,5,0)</f>
        <v>27577.22</v>
      </c>
      <c r="K446" s="11">
        <f>VLOOKUP($F$424:$F$448,WS!$C$3:$Q$327,6,0)</f>
        <v>194259</v>
      </c>
      <c r="L446" s="11">
        <f>VLOOKUP($F$424:$F$448,WS!$C$3:$Q$327,7,0)</f>
        <v>1225.3399999999999</v>
      </c>
      <c r="M446" s="11">
        <f>VLOOKUP($F$424:$F$448,WS!$C$3:$Q$327,8,0)</f>
        <v>1716.66</v>
      </c>
      <c r="N446" s="11">
        <f>VLOOKUP($F$424:$F$448,WS!$C$3:$Q$327,9,0)</f>
        <v>2942</v>
      </c>
      <c r="O446" s="11">
        <f t="shared" si="61"/>
        <v>167907.12</v>
      </c>
      <c r="P446" s="11">
        <f t="shared" si="62"/>
        <v>29293.88</v>
      </c>
      <c r="Q446" s="11">
        <f t="shared" si="63"/>
        <v>197201</v>
      </c>
      <c r="R446" s="11">
        <f>VLOOKUP($F$424:$F$448,WS!$C$3:$Q$327,10,0)</f>
        <v>0</v>
      </c>
      <c r="S446" s="11">
        <f>VLOOKUP($F$424:$F$448,WS!$C$3:$Q$327,11,0)</f>
        <v>0</v>
      </c>
      <c r="T446" s="11">
        <f>VLOOKUP($F$424:$F$448,WS!$C$3:$Q$327,12,0)</f>
        <v>0</v>
      </c>
      <c r="U446" s="11">
        <f>VLOOKUP($F$424:$F$448,WS!$C$3:$Q$327,13,0)</f>
        <v>167907.12</v>
      </c>
      <c r="V446" s="11">
        <f>VLOOKUP($F$424:$F$448,WS!$C$3:$Q$327,14,0)</f>
        <v>29293.88</v>
      </c>
      <c r="W446" s="11">
        <f>VLOOKUP($F$424:$F$448,WS!$C$3:$Q$327,15,0)</f>
        <v>197201</v>
      </c>
      <c r="X446" s="11"/>
    </row>
    <row r="447" spans="1:24" ht="15.75" x14ac:dyDescent="0.25">
      <c r="A447" s="11">
        <v>24</v>
      </c>
      <c r="B447" s="29" t="s">
        <v>39</v>
      </c>
      <c r="C447" s="29" t="s">
        <v>40</v>
      </c>
      <c r="D447" s="29">
        <v>55</v>
      </c>
      <c r="E447" s="29" t="s">
        <v>297</v>
      </c>
      <c r="F447" s="11" t="s">
        <v>305</v>
      </c>
      <c r="G447" s="11" t="str">
        <f>VLOOKUP($F$424:$F$448,WS!$C$3:$Q$327,2,0)</f>
        <v>NORMAL</v>
      </c>
      <c r="H447" s="11">
        <f>VLOOKUP($F$424:$F$448,WS!$C$3:$Q$327,3,0)</f>
        <v>402</v>
      </c>
      <c r="I447" s="11">
        <f>VLOOKUP($F$424:$F$448,WS!$C$3:$Q$327,4,0)</f>
        <v>98218.880000000005</v>
      </c>
      <c r="J447" s="11">
        <f>VLOOKUP($F$424:$F$448,WS!$C$3:$Q$327,5,0)</f>
        <v>2629.12</v>
      </c>
      <c r="K447" s="11">
        <f>VLOOKUP($F$424:$F$448,WS!$C$3:$Q$327,6,0)</f>
        <v>100848</v>
      </c>
      <c r="L447" s="11">
        <f>VLOOKUP($F$424:$F$448,WS!$C$3:$Q$327,7,0)</f>
        <v>6079.1</v>
      </c>
      <c r="M447" s="11">
        <f>VLOOKUP($F$424:$F$448,WS!$C$3:$Q$327,8,0)</f>
        <v>1195.9000000000001</v>
      </c>
      <c r="N447" s="11">
        <f>VLOOKUP($F$424:$F$448,WS!$C$3:$Q$327,9,0)</f>
        <v>7275</v>
      </c>
      <c r="O447" s="11">
        <f t="shared" si="61"/>
        <v>104297.98000000001</v>
      </c>
      <c r="P447" s="11">
        <f t="shared" si="62"/>
        <v>3825.02</v>
      </c>
      <c r="Q447" s="11">
        <f t="shared" si="63"/>
        <v>108123</v>
      </c>
      <c r="R447" s="11">
        <f>VLOOKUP($F$424:$F$448,WS!$C$3:$Q$327,10,0)</f>
        <v>0</v>
      </c>
      <c r="S447" s="11">
        <f>VLOOKUP($F$424:$F$448,WS!$C$3:$Q$327,11,0)</f>
        <v>0</v>
      </c>
      <c r="T447" s="11">
        <f>VLOOKUP($F$424:$F$448,WS!$C$3:$Q$327,12,0)</f>
        <v>0</v>
      </c>
      <c r="U447" s="11">
        <f>VLOOKUP($F$424:$F$448,WS!$C$3:$Q$327,13,0)</f>
        <v>104297.98</v>
      </c>
      <c r="V447" s="11">
        <f>VLOOKUP($F$424:$F$448,WS!$C$3:$Q$327,14,0)</f>
        <v>3825.02</v>
      </c>
      <c r="W447" s="11">
        <f>VLOOKUP($F$424:$F$448,WS!$C$3:$Q$327,15,0)</f>
        <v>108123</v>
      </c>
      <c r="X447" s="11"/>
    </row>
    <row r="448" spans="1:24" ht="15.75" x14ac:dyDescent="0.25">
      <c r="A448" s="11">
        <v>25</v>
      </c>
      <c r="B448" s="29" t="s">
        <v>39</v>
      </c>
      <c r="C448" s="29" t="s">
        <v>40</v>
      </c>
      <c r="D448" s="29">
        <v>55</v>
      </c>
      <c r="E448" s="29" t="s">
        <v>297</v>
      </c>
      <c r="F448" s="11" t="s">
        <v>308</v>
      </c>
      <c r="G448" s="11" t="str">
        <f>VLOOKUP($F$424:$F$448,WS!$C$3:$Q$327,2,0)</f>
        <v>NORMAL</v>
      </c>
      <c r="H448" s="11">
        <f>VLOOKUP($F$424:$F$448,WS!$C$3:$Q$327,3,0)</f>
        <v>1291</v>
      </c>
      <c r="I448" s="11">
        <f>VLOOKUP($F$424:$F$448,WS!$C$3:$Q$327,4,0)</f>
        <v>443585.81</v>
      </c>
      <c r="J448" s="11">
        <f>VLOOKUP($F$424:$F$448,WS!$C$3:$Q$327,5,0)</f>
        <v>76030.19</v>
      </c>
      <c r="K448" s="11">
        <f>VLOOKUP($F$424:$F$448,WS!$C$3:$Q$327,6,0)</f>
        <v>519616</v>
      </c>
      <c r="L448" s="11">
        <f>VLOOKUP($F$424:$F$448,WS!$C$3:$Q$327,7,0)</f>
        <v>13481.17</v>
      </c>
      <c r="M448" s="11">
        <f>VLOOKUP($F$424:$F$448,WS!$C$3:$Q$327,8,0)</f>
        <v>5234.83</v>
      </c>
      <c r="N448" s="11">
        <f>VLOOKUP($F$424:$F$448,WS!$C$3:$Q$327,9,0)</f>
        <v>18716</v>
      </c>
      <c r="O448" s="11">
        <f t="shared" si="61"/>
        <v>457066.98</v>
      </c>
      <c r="P448" s="11">
        <f t="shared" si="62"/>
        <v>81265.02</v>
      </c>
      <c r="Q448" s="11">
        <f t="shared" si="63"/>
        <v>538332</v>
      </c>
      <c r="R448" s="11">
        <f>VLOOKUP($F$424:$F$448,WS!$C$3:$Q$327,10,0)</f>
        <v>0</v>
      </c>
      <c r="S448" s="11">
        <f>VLOOKUP($F$424:$F$448,WS!$C$3:$Q$327,11,0)</f>
        <v>0</v>
      </c>
      <c r="T448" s="11">
        <f>VLOOKUP($F$424:$F$448,WS!$C$3:$Q$327,12,0)</f>
        <v>0</v>
      </c>
      <c r="U448" s="11">
        <f>VLOOKUP($F$424:$F$448,WS!$C$3:$Q$327,13,0)</f>
        <v>457066.98</v>
      </c>
      <c r="V448" s="11">
        <f>VLOOKUP($F$424:$F$448,WS!$C$3:$Q$327,14,0)</f>
        <v>81265.02</v>
      </c>
      <c r="W448" s="11">
        <f>VLOOKUP($F$424:$F$448,WS!$C$3:$Q$327,15,0)</f>
        <v>538332</v>
      </c>
      <c r="X448" s="11"/>
    </row>
    <row r="449" spans="1:24" ht="15.75" x14ac:dyDescent="0.25">
      <c r="A449" s="147" t="s">
        <v>78</v>
      </c>
      <c r="B449" s="147"/>
      <c r="C449" s="147"/>
      <c r="D449" s="147"/>
      <c r="E449" s="147"/>
      <c r="F449" s="147"/>
      <c r="G449" s="27"/>
      <c r="H449" s="13">
        <f>SUM(H424:H448)</f>
        <v>21063</v>
      </c>
      <c r="I449" s="13">
        <f t="shared" ref="I449:W449" si="64">SUM(I424:I448)</f>
        <v>7319737.1900000004</v>
      </c>
      <c r="J449" s="13">
        <f t="shared" si="64"/>
        <v>1432229.8099999998</v>
      </c>
      <c r="K449" s="13">
        <f t="shared" si="64"/>
        <v>8751967</v>
      </c>
      <c r="L449" s="13">
        <f t="shared" si="64"/>
        <v>280092.63</v>
      </c>
      <c r="M449" s="13">
        <f t="shared" si="64"/>
        <v>86692.37</v>
      </c>
      <c r="N449" s="13">
        <f t="shared" si="64"/>
        <v>366785</v>
      </c>
      <c r="O449" s="13">
        <f t="shared" si="64"/>
        <v>7599829.8200000003</v>
      </c>
      <c r="P449" s="13">
        <f t="shared" si="64"/>
        <v>1518922.1800000002</v>
      </c>
      <c r="Q449" s="13">
        <f t="shared" si="64"/>
        <v>9118752</v>
      </c>
      <c r="R449" s="13">
        <f t="shared" si="64"/>
        <v>0</v>
      </c>
      <c r="S449" s="13">
        <f t="shared" si="64"/>
        <v>28067</v>
      </c>
      <c r="T449" s="13">
        <f t="shared" si="64"/>
        <v>28067</v>
      </c>
      <c r="U449" s="13">
        <f t="shared" si="64"/>
        <v>7599829.8200000003</v>
      </c>
      <c r="V449" s="13">
        <f t="shared" si="64"/>
        <v>1490855.1800000002</v>
      </c>
      <c r="W449" s="13">
        <f t="shared" si="64"/>
        <v>9090685</v>
      </c>
      <c r="X449" s="13"/>
    </row>
    <row r="450" spans="1:24" ht="15.75" x14ac:dyDescent="0.25">
      <c r="A450" s="26"/>
      <c r="B450" s="26"/>
      <c r="C450" s="26"/>
      <c r="D450" s="26"/>
      <c r="E450" s="26"/>
      <c r="F450" s="26"/>
      <c r="G450" s="26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</row>
    <row r="451" spans="1:24" ht="15.75" x14ac:dyDescent="0.25">
      <c r="A451" s="26"/>
      <c r="B451" s="26"/>
      <c r="C451" s="26"/>
      <c r="D451" s="26"/>
      <c r="E451" s="26"/>
      <c r="F451" s="26"/>
      <c r="G451" s="26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</row>
    <row r="452" spans="1:24" ht="15.75" x14ac:dyDescent="0.25">
      <c r="A452" s="26"/>
      <c r="B452" s="26"/>
      <c r="C452" s="26"/>
      <c r="D452" s="26"/>
      <c r="E452" s="26"/>
      <c r="F452" s="26"/>
      <c r="G452" s="26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</row>
    <row r="453" spans="1:24" ht="15.75" x14ac:dyDescent="0.25">
      <c r="A453" s="26"/>
      <c r="B453" s="26"/>
      <c r="C453" s="26"/>
      <c r="D453" s="26"/>
      <c r="E453" s="26"/>
      <c r="F453" s="26"/>
      <c r="G453" s="26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</row>
    <row r="454" spans="1:24" ht="15.75" x14ac:dyDescent="0.25">
      <c r="A454" s="30"/>
      <c r="B454" s="30"/>
      <c r="C454" s="30"/>
      <c r="D454" s="142" t="s">
        <v>79</v>
      </c>
      <c r="E454" s="142"/>
      <c r="F454" s="142"/>
      <c r="G454" s="142"/>
      <c r="H454" s="142"/>
      <c r="I454" s="7"/>
      <c r="J454" s="14"/>
      <c r="K454" s="7"/>
      <c r="L454" s="7"/>
      <c r="M454" s="7"/>
      <c r="N454" s="7"/>
      <c r="O454" s="7"/>
      <c r="P454" s="7"/>
      <c r="Q454" s="7"/>
      <c r="R454" s="7"/>
      <c r="S454" s="7"/>
      <c r="T454" s="143" t="s">
        <v>80</v>
      </c>
      <c r="U454" s="143"/>
      <c r="V454" s="143"/>
      <c r="W454" s="143"/>
      <c r="X454" s="143"/>
    </row>
    <row r="455" spans="1:24" ht="15.75" x14ac:dyDescent="0.25">
      <c r="A455" s="30"/>
      <c r="B455" s="30"/>
      <c r="C455" s="30"/>
      <c r="D455" s="142" t="s">
        <v>81</v>
      </c>
      <c r="E455" s="142"/>
      <c r="F455" s="142"/>
      <c r="G455" s="142"/>
      <c r="H455" s="142"/>
      <c r="I455" s="7"/>
      <c r="J455" s="14"/>
      <c r="K455" s="7"/>
      <c r="L455" s="7"/>
      <c r="M455" s="7"/>
      <c r="N455" s="7"/>
      <c r="O455" s="7"/>
      <c r="P455" s="7"/>
      <c r="Q455" s="7"/>
      <c r="R455" s="7"/>
      <c r="S455" s="7"/>
      <c r="T455" s="143" t="s">
        <v>81</v>
      </c>
      <c r="U455" s="143"/>
      <c r="V455" s="143"/>
      <c r="W455" s="143"/>
      <c r="X455" s="143"/>
    </row>
    <row r="456" spans="1:24" ht="15.75" x14ac:dyDescent="0.25">
      <c r="A456" s="30"/>
      <c r="B456" s="30"/>
      <c r="C456" s="30"/>
      <c r="D456" s="25"/>
      <c r="E456" s="25"/>
      <c r="F456" s="25"/>
      <c r="G456" s="25"/>
      <c r="H456" s="25"/>
      <c r="I456" s="7"/>
      <c r="J456" s="14"/>
      <c r="K456" s="7"/>
      <c r="L456" s="7"/>
      <c r="M456" s="7"/>
      <c r="N456" s="7"/>
      <c r="O456" s="7"/>
      <c r="P456" s="7"/>
      <c r="Q456" s="7"/>
      <c r="R456" s="7"/>
      <c r="S456" s="7"/>
      <c r="T456" s="26"/>
      <c r="U456" s="26"/>
      <c r="V456" s="26"/>
      <c r="W456" s="26"/>
      <c r="X456" s="26"/>
    </row>
    <row r="457" spans="1:24" ht="16.5" thickBot="1" x14ac:dyDescent="0.3">
      <c r="A457" s="30"/>
      <c r="B457" s="30"/>
      <c r="C457" s="30"/>
      <c r="D457" s="25"/>
      <c r="E457" s="25"/>
      <c r="F457" s="25"/>
      <c r="G457" s="25"/>
      <c r="H457" s="25"/>
      <c r="I457" s="7"/>
      <c r="J457" s="14"/>
      <c r="K457" s="7"/>
      <c r="L457" s="7"/>
      <c r="M457" s="7"/>
      <c r="N457" s="7"/>
      <c r="O457" s="7"/>
      <c r="P457" s="7"/>
      <c r="Q457" s="7"/>
      <c r="R457" s="7"/>
      <c r="S457" s="7"/>
      <c r="T457" s="26"/>
      <c r="U457" s="26"/>
      <c r="V457" s="26"/>
      <c r="W457" s="26"/>
      <c r="X457" s="26"/>
    </row>
    <row r="458" spans="1:24" ht="24" thickBot="1" x14ac:dyDescent="0.4">
      <c r="A458" s="148" t="s">
        <v>1</v>
      </c>
      <c r="B458" s="149"/>
      <c r="C458" s="149"/>
      <c r="D458" s="149"/>
      <c r="E458" s="149"/>
      <c r="F458" s="149"/>
      <c r="G458" s="149"/>
      <c r="H458" s="149"/>
      <c r="I458" s="149"/>
      <c r="J458" s="149"/>
      <c r="K458" s="149"/>
      <c r="L458" s="149"/>
      <c r="M458" s="149"/>
      <c r="N458" s="149"/>
      <c r="O458" s="149"/>
      <c r="P458" s="149"/>
      <c r="Q458" s="149"/>
      <c r="R458" s="149"/>
      <c r="S458" s="149"/>
      <c r="T458" s="149"/>
      <c r="U458" s="149"/>
      <c r="V458" s="149"/>
      <c r="W458" s="149"/>
      <c r="X458" s="150"/>
    </row>
    <row r="459" spans="1:24" ht="18" x14ac:dyDescent="0.25">
      <c r="A459" s="151" t="s">
        <v>814</v>
      </c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</row>
    <row r="460" spans="1:24" ht="31.5" customHeight="1" x14ac:dyDescent="0.25">
      <c r="A460" s="152" t="s">
        <v>5</v>
      </c>
      <c r="B460" s="152" t="s">
        <v>6</v>
      </c>
      <c r="C460" s="152" t="s">
        <v>7</v>
      </c>
      <c r="D460" s="152" t="s">
        <v>8</v>
      </c>
      <c r="E460" s="152" t="s">
        <v>9</v>
      </c>
      <c r="F460" s="152" t="s">
        <v>10</v>
      </c>
      <c r="G460" s="152" t="s">
        <v>11</v>
      </c>
      <c r="H460" s="152" t="s">
        <v>12</v>
      </c>
      <c r="I460" s="144" t="s">
        <v>815</v>
      </c>
      <c r="J460" s="145"/>
      <c r="K460" s="146"/>
      <c r="L460" s="144" t="s">
        <v>816</v>
      </c>
      <c r="M460" s="145"/>
      <c r="N460" s="146"/>
      <c r="O460" s="144" t="s">
        <v>13</v>
      </c>
      <c r="P460" s="145"/>
      <c r="Q460" s="146"/>
      <c r="R460" s="144" t="s">
        <v>817</v>
      </c>
      <c r="S460" s="145"/>
      <c r="T460" s="146"/>
      <c r="U460" s="144" t="s">
        <v>818</v>
      </c>
      <c r="V460" s="145"/>
      <c r="W460" s="146"/>
      <c r="X460" s="9" t="s">
        <v>14</v>
      </c>
    </row>
    <row r="461" spans="1:24" ht="15.75" x14ac:dyDescent="0.25">
      <c r="A461" s="153"/>
      <c r="B461" s="153"/>
      <c r="C461" s="153"/>
      <c r="D461" s="153"/>
      <c r="E461" s="153"/>
      <c r="F461" s="153"/>
      <c r="G461" s="153"/>
      <c r="H461" s="153"/>
      <c r="I461" s="9" t="s">
        <v>15</v>
      </c>
      <c r="J461" s="9" t="s">
        <v>16</v>
      </c>
      <c r="K461" s="10" t="s">
        <v>17</v>
      </c>
      <c r="L461" s="9" t="s">
        <v>15</v>
      </c>
      <c r="M461" s="9" t="s">
        <v>16</v>
      </c>
      <c r="N461" s="10" t="s">
        <v>17</v>
      </c>
      <c r="O461" s="9" t="s">
        <v>15</v>
      </c>
      <c r="P461" s="9" t="s">
        <v>16</v>
      </c>
      <c r="Q461" s="9" t="s">
        <v>17</v>
      </c>
      <c r="R461" s="9" t="s">
        <v>15</v>
      </c>
      <c r="S461" s="9" t="s">
        <v>16</v>
      </c>
      <c r="T461" s="9" t="s">
        <v>17</v>
      </c>
      <c r="U461" s="9" t="s">
        <v>15</v>
      </c>
      <c r="V461" s="9" t="s">
        <v>16</v>
      </c>
      <c r="W461" s="10" t="s">
        <v>17</v>
      </c>
      <c r="X461" s="9"/>
    </row>
    <row r="462" spans="1:24" ht="15.75" x14ac:dyDescent="0.25">
      <c r="A462" s="9" t="s">
        <v>18</v>
      </c>
      <c r="B462" s="9" t="s">
        <v>19</v>
      </c>
      <c r="C462" s="9" t="s">
        <v>20</v>
      </c>
      <c r="D462" s="9" t="s">
        <v>21</v>
      </c>
      <c r="E462" s="9" t="s">
        <v>22</v>
      </c>
      <c r="F462" s="9" t="s">
        <v>23</v>
      </c>
      <c r="G462" s="9"/>
      <c r="H462" s="9"/>
      <c r="I462" s="9" t="s">
        <v>24</v>
      </c>
      <c r="J462" s="9" t="s">
        <v>25</v>
      </c>
      <c r="K462" s="10" t="s">
        <v>26</v>
      </c>
      <c r="L462" s="9" t="s">
        <v>27</v>
      </c>
      <c r="M462" s="9" t="s">
        <v>28</v>
      </c>
      <c r="N462" s="10" t="s">
        <v>29</v>
      </c>
      <c r="O462" s="9" t="s">
        <v>30</v>
      </c>
      <c r="P462" s="9" t="s">
        <v>31</v>
      </c>
      <c r="Q462" s="9" t="s">
        <v>32</v>
      </c>
      <c r="R462" s="9" t="s">
        <v>33</v>
      </c>
      <c r="S462" s="9" t="s">
        <v>34</v>
      </c>
      <c r="T462" s="9" t="s">
        <v>35</v>
      </c>
      <c r="U462" s="9" t="s">
        <v>36</v>
      </c>
      <c r="V462" s="9" t="s">
        <v>37</v>
      </c>
      <c r="W462" s="10" t="s">
        <v>38</v>
      </c>
      <c r="X462" s="9"/>
    </row>
    <row r="463" spans="1:24" ht="15.75" x14ac:dyDescent="0.25">
      <c r="A463" s="11">
        <v>1</v>
      </c>
      <c r="B463" s="29" t="s">
        <v>39</v>
      </c>
      <c r="C463" s="29" t="s">
        <v>40</v>
      </c>
      <c r="D463" s="29"/>
      <c r="E463" s="29" t="s">
        <v>323</v>
      </c>
      <c r="F463" s="11" t="s">
        <v>324</v>
      </c>
      <c r="G463" s="11" t="str">
        <f>VLOOKUP($F$460:$F$463,WS!$C$3:$Q$327,2,0)</f>
        <v>NORMAL</v>
      </c>
      <c r="H463" s="11">
        <f>VLOOKUP($F$460:$F$463,WS!$C$3:$Q$327,3,0)</f>
        <v>1854</v>
      </c>
      <c r="I463" s="11">
        <f>VLOOKUP($F$460:$F$463,WS!$C$3:$Q$327,4,0)</f>
        <v>74612.570000000007</v>
      </c>
      <c r="J463" s="11">
        <f>VLOOKUP($F$460:$F$463,WS!$C$3:$Q$327,5,0)</f>
        <v>3315.43</v>
      </c>
      <c r="K463" s="11">
        <f>VLOOKUP($F$460:$F$463,WS!$C$3:$Q$327,6,0)</f>
        <v>77928</v>
      </c>
      <c r="L463" s="11">
        <f>VLOOKUP($F$460:$F$463,WS!$C$3:$Q$327,7,0)</f>
        <v>15325.17</v>
      </c>
      <c r="M463" s="11">
        <f>VLOOKUP($F$460:$F$463,WS!$C$3:$Q$327,8,0)</f>
        <v>1624.83</v>
      </c>
      <c r="N463" s="11">
        <f>VLOOKUP($F$460:$F$463,WS!$C$3:$Q$327,9,0)</f>
        <v>16950</v>
      </c>
      <c r="O463" s="11">
        <f t="shared" ref="O463:Q463" si="65">+I463+L463</f>
        <v>89937.74</v>
      </c>
      <c r="P463" s="11">
        <f t="shared" si="65"/>
        <v>4940.26</v>
      </c>
      <c r="Q463" s="11">
        <f t="shared" si="65"/>
        <v>94878</v>
      </c>
      <c r="R463" s="11">
        <f>VLOOKUP($F$460:$F$463,WS!$C$3:$Q$327,10,0)</f>
        <v>53918.57</v>
      </c>
      <c r="S463" s="11">
        <f>VLOOKUP($F$460:$F$463,WS!$C$3:$Q$327,11,0)</f>
        <v>3315.43</v>
      </c>
      <c r="T463" s="11">
        <f>VLOOKUP($F$460:$F$463,WS!$C$3:$Q$327,12,0)</f>
        <v>57234</v>
      </c>
      <c r="U463" s="11">
        <f>VLOOKUP($F$460:$F$463,WS!$C$3:$Q$327,13,0)</f>
        <v>36019.17</v>
      </c>
      <c r="V463" s="11">
        <f>VLOOKUP($F$460:$F$463,WS!$C$3:$Q$327,14,0)</f>
        <v>1624.83</v>
      </c>
      <c r="W463" s="11">
        <f>VLOOKUP($F$460:$F$463,WS!$C$3:$Q$327,15,0)</f>
        <v>37644</v>
      </c>
      <c r="X463" s="11"/>
    </row>
    <row r="464" spans="1:24" ht="15.75" x14ac:dyDescent="0.25">
      <c r="A464" s="154" t="s">
        <v>78</v>
      </c>
      <c r="B464" s="155"/>
      <c r="C464" s="155"/>
      <c r="D464" s="155"/>
      <c r="E464" s="155"/>
      <c r="F464" s="156"/>
      <c r="G464" s="28"/>
      <c r="H464" s="13">
        <f>SUM(H463)</f>
        <v>1854</v>
      </c>
      <c r="I464" s="13">
        <f t="shared" ref="I464:W464" si="66">SUM(I463)</f>
        <v>74612.570000000007</v>
      </c>
      <c r="J464" s="13">
        <f t="shared" si="66"/>
        <v>3315.43</v>
      </c>
      <c r="K464" s="13">
        <f t="shared" si="66"/>
        <v>77928</v>
      </c>
      <c r="L464" s="13">
        <f t="shared" si="66"/>
        <v>15325.17</v>
      </c>
      <c r="M464" s="13">
        <f t="shared" si="66"/>
        <v>1624.83</v>
      </c>
      <c r="N464" s="13">
        <f t="shared" si="66"/>
        <v>16950</v>
      </c>
      <c r="O464" s="13">
        <f t="shared" si="66"/>
        <v>89937.74</v>
      </c>
      <c r="P464" s="13">
        <f t="shared" si="66"/>
        <v>4940.26</v>
      </c>
      <c r="Q464" s="13">
        <f t="shared" si="66"/>
        <v>94878</v>
      </c>
      <c r="R464" s="13">
        <f t="shared" si="66"/>
        <v>53918.57</v>
      </c>
      <c r="S464" s="13">
        <f t="shared" si="66"/>
        <v>3315.43</v>
      </c>
      <c r="T464" s="13">
        <f t="shared" si="66"/>
        <v>57234</v>
      </c>
      <c r="U464" s="13">
        <f t="shared" si="66"/>
        <v>36019.17</v>
      </c>
      <c r="V464" s="13">
        <f t="shared" si="66"/>
        <v>1624.83</v>
      </c>
      <c r="W464" s="13">
        <f t="shared" si="66"/>
        <v>37644</v>
      </c>
      <c r="X464" s="13"/>
    </row>
    <row r="465" spans="1:24" ht="15.75" x14ac:dyDescent="0.25">
      <c r="A465" s="26"/>
      <c r="B465" s="26"/>
      <c r="C465" s="26"/>
      <c r="D465" s="26"/>
      <c r="E465" s="26"/>
      <c r="F465" s="26"/>
      <c r="G465" s="26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</row>
    <row r="466" spans="1:24" ht="15.75" x14ac:dyDescent="0.25">
      <c r="A466" s="26"/>
      <c r="B466" s="26"/>
      <c r="C466" s="26"/>
      <c r="D466" s="26"/>
      <c r="E466" s="26"/>
      <c r="F466" s="26"/>
      <c r="G466" s="26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</row>
    <row r="467" spans="1:24" ht="15.75" x14ac:dyDescent="0.25">
      <c r="A467" s="26"/>
      <c r="B467" s="26"/>
      <c r="C467" s="26"/>
      <c r="D467" s="26"/>
      <c r="E467" s="26"/>
      <c r="F467" s="26"/>
      <c r="G467" s="26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</row>
    <row r="468" spans="1:24" ht="15.75" x14ac:dyDescent="0.25">
      <c r="A468" s="26"/>
      <c r="B468" s="26"/>
      <c r="C468" s="26"/>
      <c r="D468" s="26"/>
      <c r="E468" s="26"/>
      <c r="F468" s="26"/>
      <c r="G468" s="26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</row>
    <row r="469" spans="1:24" ht="15.75" x14ac:dyDescent="0.25">
      <c r="A469" s="30"/>
      <c r="B469" s="30"/>
      <c r="C469" s="30"/>
      <c r="D469" s="142" t="s">
        <v>79</v>
      </c>
      <c r="E469" s="142"/>
      <c r="F469" s="142"/>
      <c r="G469" s="142"/>
      <c r="H469" s="142"/>
      <c r="I469" s="7"/>
      <c r="J469" s="14"/>
      <c r="K469" s="7"/>
      <c r="L469" s="7"/>
      <c r="M469" s="7"/>
      <c r="N469" s="7"/>
      <c r="O469" s="7"/>
      <c r="P469" s="7"/>
      <c r="Q469" s="7"/>
      <c r="R469" s="7"/>
      <c r="S469" s="7"/>
      <c r="T469" s="143" t="s">
        <v>80</v>
      </c>
      <c r="U469" s="143"/>
      <c r="V469" s="143"/>
      <c r="W469" s="143"/>
      <c r="X469" s="143"/>
    </row>
    <row r="470" spans="1:24" ht="15.75" x14ac:dyDescent="0.25">
      <c r="A470" s="30"/>
      <c r="B470" s="30"/>
      <c r="C470" s="30"/>
      <c r="D470" s="142" t="s">
        <v>81</v>
      </c>
      <c r="E470" s="142"/>
      <c r="F470" s="142"/>
      <c r="G470" s="142"/>
      <c r="H470" s="142"/>
      <c r="I470" s="7"/>
      <c r="J470" s="14"/>
      <c r="K470" s="7"/>
      <c r="L470" s="7"/>
      <c r="M470" s="7"/>
      <c r="N470" s="7"/>
      <c r="O470" s="7"/>
      <c r="P470" s="7"/>
      <c r="Q470" s="7"/>
      <c r="R470" s="7"/>
      <c r="S470" s="7"/>
      <c r="T470" s="143" t="s">
        <v>81</v>
      </c>
      <c r="U470" s="143"/>
      <c r="V470" s="143"/>
      <c r="W470" s="143"/>
      <c r="X470" s="143"/>
    </row>
    <row r="471" spans="1:24" ht="15.75" x14ac:dyDescent="0.25">
      <c r="A471" s="30"/>
      <c r="B471" s="30"/>
      <c r="C471" s="30"/>
      <c r="D471" s="25"/>
      <c r="E471" s="25"/>
      <c r="F471" s="25"/>
      <c r="G471" s="25"/>
      <c r="H471" s="25"/>
      <c r="I471" s="7"/>
      <c r="J471" s="14"/>
      <c r="K471" s="7"/>
      <c r="L471" s="7"/>
      <c r="M471" s="7"/>
      <c r="N471" s="7"/>
      <c r="O471" s="7"/>
      <c r="P471" s="7"/>
      <c r="Q471" s="7"/>
      <c r="R471" s="7"/>
      <c r="S471" s="7"/>
      <c r="T471" s="26"/>
      <c r="U471" s="26"/>
      <c r="V471" s="26"/>
      <c r="W471" s="26"/>
      <c r="X471" s="26"/>
    </row>
    <row r="472" spans="1:24" ht="16.5" thickBot="1" x14ac:dyDescent="0.3">
      <c r="A472" s="30"/>
      <c r="B472" s="30"/>
      <c r="C472" s="30"/>
      <c r="D472" s="25"/>
      <c r="E472" s="25"/>
      <c r="F472" s="25"/>
      <c r="G472" s="25"/>
      <c r="H472" s="25"/>
      <c r="I472" s="7"/>
      <c r="J472" s="14"/>
      <c r="K472" s="7"/>
      <c r="L472" s="7"/>
      <c r="M472" s="7"/>
      <c r="N472" s="7"/>
      <c r="O472" s="7"/>
      <c r="P472" s="7"/>
      <c r="Q472" s="7"/>
      <c r="R472" s="7"/>
      <c r="S472" s="7"/>
      <c r="T472" s="26"/>
      <c r="U472" s="26"/>
      <c r="V472" s="26"/>
      <c r="W472" s="26"/>
      <c r="X472" s="26"/>
    </row>
    <row r="473" spans="1:24" ht="24" thickBot="1" x14ac:dyDescent="0.4">
      <c r="A473" s="148" t="s">
        <v>1</v>
      </c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  <c r="T473" s="149"/>
      <c r="U473" s="149"/>
      <c r="V473" s="149"/>
      <c r="W473" s="149"/>
      <c r="X473" s="150"/>
    </row>
    <row r="474" spans="1:24" ht="18" x14ac:dyDescent="0.25">
      <c r="A474" s="151" t="s">
        <v>814</v>
      </c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</row>
    <row r="475" spans="1:24" ht="33" customHeight="1" x14ac:dyDescent="0.25">
      <c r="A475" s="152" t="s">
        <v>5</v>
      </c>
      <c r="B475" s="152" t="s">
        <v>6</v>
      </c>
      <c r="C475" s="152" t="s">
        <v>7</v>
      </c>
      <c r="D475" s="152" t="s">
        <v>8</v>
      </c>
      <c r="E475" s="152" t="s">
        <v>9</v>
      </c>
      <c r="F475" s="152" t="s">
        <v>10</v>
      </c>
      <c r="G475" s="152" t="s">
        <v>11</v>
      </c>
      <c r="H475" s="152" t="s">
        <v>12</v>
      </c>
      <c r="I475" s="144" t="s">
        <v>815</v>
      </c>
      <c r="J475" s="145"/>
      <c r="K475" s="146"/>
      <c r="L475" s="144" t="s">
        <v>816</v>
      </c>
      <c r="M475" s="145"/>
      <c r="N475" s="146"/>
      <c r="O475" s="144" t="s">
        <v>13</v>
      </c>
      <c r="P475" s="145"/>
      <c r="Q475" s="146"/>
      <c r="R475" s="144" t="s">
        <v>817</v>
      </c>
      <c r="S475" s="145"/>
      <c r="T475" s="146"/>
      <c r="U475" s="144" t="s">
        <v>818</v>
      </c>
      <c r="V475" s="145"/>
      <c r="W475" s="146"/>
      <c r="X475" s="9" t="s">
        <v>14</v>
      </c>
    </row>
    <row r="476" spans="1:24" ht="15.75" x14ac:dyDescent="0.25">
      <c r="A476" s="153"/>
      <c r="B476" s="153"/>
      <c r="C476" s="153"/>
      <c r="D476" s="153"/>
      <c r="E476" s="153"/>
      <c r="F476" s="153"/>
      <c r="G476" s="153"/>
      <c r="H476" s="153"/>
      <c r="I476" s="9" t="s">
        <v>15</v>
      </c>
      <c r="J476" s="9" t="s">
        <v>16</v>
      </c>
      <c r="K476" s="10" t="s">
        <v>17</v>
      </c>
      <c r="L476" s="9" t="s">
        <v>15</v>
      </c>
      <c r="M476" s="9" t="s">
        <v>16</v>
      </c>
      <c r="N476" s="10" t="s">
        <v>17</v>
      </c>
      <c r="O476" s="9" t="s">
        <v>15</v>
      </c>
      <c r="P476" s="9" t="s">
        <v>16</v>
      </c>
      <c r="Q476" s="9" t="s">
        <v>17</v>
      </c>
      <c r="R476" s="9" t="s">
        <v>15</v>
      </c>
      <c r="S476" s="9" t="s">
        <v>16</v>
      </c>
      <c r="T476" s="9" t="s">
        <v>17</v>
      </c>
      <c r="U476" s="9" t="s">
        <v>15</v>
      </c>
      <c r="V476" s="9" t="s">
        <v>16</v>
      </c>
      <c r="W476" s="10" t="s">
        <v>17</v>
      </c>
      <c r="X476" s="9"/>
    </row>
    <row r="477" spans="1:24" ht="15.75" x14ac:dyDescent="0.25">
      <c r="A477" s="9" t="s">
        <v>18</v>
      </c>
      <c r="B477" s="9" t="s">
        <v>19</v>
      </c>
      <c r="C477" s="9" t="s">
        <v>20</v>
      </c>
      <c r="D477" s="9" t="s">
        <v>21</v>
      </c>
      <c r="E477" s="9" t="s">
        <v>22</v>
      </c>
      <c r="F477" s="9" t="s">
        <v>23</v>
      </c>
      <c r="G477" s="9"/>
      <c r="H477" s="9"/>
      <c r="I477" s="9" t="s">
        <v>24</v>
      </c>
      <c r="J477" s="9" t="s">
        <v>25</v>
      </c>
      <c r="K477" s="10" t="s">
        <v>26</v>
      </c>
      <c r="L477" s="9" t="s">
        <v>27</v>
      </c>
      <c r="M477" s="9" t="s">
        <v>28</v>
      </c>
      <c r="N477" s="10" t="s">
        <v>29</v>
      </c>
      <c r="O477" s="9" t="s">
        <v>30</v>
      </c>
      <c r="P477" s="9" t="s">
        <v>31</v>
      </c>
      <c r="Q477" s="9" t="s">
        <v>32</v>
      </c>
      <c r="R477" s="9" t="s">
        <v>33</v>
      </c>
      <c r="S477" s="9" t="s">
        <v>34</v>
      </c>
      <c r="T477" s="9" t="s">
        <v>35</v>
      </c>
      <c r="U477" s="9" t="s">
        <v>36</v>
      </c>
      <c r="V477" s="9" t="s">
        <v>37</v>
      </c>
      <c r="W477" s="10" t="s">
        <v>38</v>
      </c>
      <c r="X477" s="9"/>
    </row>
    <row r="478" spans="1:24" ht="15.75" x14ac:dyDescent="0.25">
      <c r="A478" s="11">
        <v>1</v>
      </c>
      <c r="B478" s="29" t="s">
        <v>39</v>
      </c>
      <c r="C478" s="29" t="s">
        <v>40</v>
      </c>
      <c r="D478" s="29">
        <v>56</v>
      </c>
      <c r="E478" s="29" t="s">
        <v>325</v>
      </c>
      <c r="F478" s="11" t="s">
        <v>336</v>
      </c>
      <c r="G478" s="11" t="str">
        <f>VLOOKUP($F$475:$F$502,WS!$C$3:$Q$327,2,0)</f>
        <v>NORMAL</v>
      </c>
      <c r="H478" s="11">
        <f>VLOOKUP($F$475:$F$502,WS!$C$3:$Q$327,3,0)</f>
        <v>1436</v>
      </c>
      <c r="I478" s="11">
        <f>VLOOKUP($F$475:$F$502,WS!$C$3:$Q$327,4,0)</f>
        <v>223760.67</v>
      </c>
      <c r="J478" s="11">
        <f>VLOOKUP($F$475:$F$502,WS!$C$3:$Q$327,5,0)</f>
        <v>41173.33</v>
      </c>
      <c r="K478" s="11">
        <f>VLOOKUP($F$475:$F$502,WS!$C$3:$Q$327,6,0)</f>
        <v>264934</v>
      </c>
      <c r="L478" s="11">
        <f>VLOOKUP($F$475:$F$502,WS!$C$3:$Q$327,7,0)</f>
        <v>16943.25</v>
      </c>
      <c r="M478" s="11">
        <f>VLOOKUP($F$475:$F$502,WS!$C$3:$Q$327,8,0)</f>
        <v>3081.75</v>
      </c>
      <c r="N478" s="11">
        <f>VLOOKUP($F$475:$F$502,WS!$C$3:$Q$327,9,0)</f>
        <v>20025</v>
      </c>
      <c r="O478" s="11">
        <f>+I478+L478</f>
        <v>240703.92</v>
      </c>
      <c r="P478" s="11">
        <f>+J478+M478</f>
        <v>44255.08</v>
      </c>
      <c r="Q478" s="11">
        <f>+K478+N478</f>
        <v>284959</v>
      </c>
      <c r="R478" s="11">
        <f>VLOOKUP($F$475:$F$502,WS!$C$3:$Q$327,10,0)</f>
        <v>0</v>
      </c>
      <c r="S478" s="11">
        <f>VLOOKUP($F$475:$F$502,WS!$C$3:$Q$327,11,0)</f>
        <v>5575</v>
      </c>
      <c r="T478" s="11">
        <f>VLOOKUP($F$475:$F$502,WS!$C$3:$Q$327,12,0)</f>
        <v>5575</v>
      </c>
      <c r="U478" s="11">
        <f>VLOOKUP($F$475:$F$502,WS!$C$3:$Q$327,13,0)</f>
        <v>240703.92</v>
      </c>
      <c r="V478" s="11">
        <f>VLOOKUP($F$475:$F$502,WS!$C$3:$Q$327,14,0)</f>
        <v>38680.080000000002</v>
      </c>
      <c r="W478" s="11">
        <f>VLOOKUP($F$475:$F$502,WS!$C$3:$Q$327,15,0)</f>
        <v>279384</v>
      </c>
      <c r="X478" s="11"/>
    </row>
    <row r="479" spans="1:24" ht="15.75" x14ac:dyDescent="0.25">
      <c r="A479" s="11">
        <v>2</v>
      </c>
      <c r="B479" s="29" t="s">
        <v>39</v>
      </c>
      <c r="C479" s="29" t="s">
        <v>40</v>
      </c>
      <c r="D479" s="29">
        <v>56</v>
      </c>
      <c r="E479" s="29" t="s">
        <v>325</v>
      </c>
      <c r="F479" s="11" t="s">
        <v>343</v>
      </c>
      <c r="G479" s="11" t="str">
        <f>VLOOKUP($F$475:$F$502,WS!$C$3:$Q$327,2,0)</f>
        <v>IDLE/VACANT</v>
      </c>
      <c r="H479" s="11">
        <f>VLOOKUP($F$475:$F$502,WS!$C$3:$Q$327,3,0)</f>
        <v>0</v>
      </c>
      <c r="I479" s="11">
        <f>VLOOKUP($F$475:$F$502,WS!$C$3:$Q$327,4,0)</f>
        <v>98778.880000000005</v>
      </c>
      <c r="J479" s="11">
        <f>VLOOKUP($F$475:$F$502,WS!$C$3:$Q$327,5,0)</f>
        <v>25504.12</v>
      </c>
      <c r="K479" s="11">
        <f>VLOOKUP($F$475:$F$502,WS!$C$3:$Q$327,6,0)</f>
        <v>124283</v>
      </c>
      <c r="L479" s="11">
        <f>VLOOKUP($F$475:$F$502,WS!$C$3:$Q$327,7,0)</f>
        <v>1312.4</v>
      </c>
      <c r="M479" s="11">
        <f>VLOOKUP($F$475:$F$502,WS!$C$3:$Q$327,8,0)</f>
        <v>1014.6</v>
      </c>
      <c r="N479" s="11">
        <f>VLOOKUP($F$475:$F$502,WS!$C$3:$Q$327,9,0)</f>
        <v>2327</v>
      </c>
      <c r="O479" s="11">
        <f t="shared" ref="O479:O502" si="67">+I479+L479</f>
        <v>100091.28</v>
      </c>
      <c r="P479" s="11">
        <f t="shared" ref="P479:P502" si="68">+J479+M479</f>
        <v>26518.719999999998</v>
      </c>
      <c r="Q479" s="11">
        <f t="shared" ref="Q479:Q502" si="69">+K479+N479</f>
        <v>126610</v>
      </c>
      <c r="R479" s="11">
        <f>VLOOKUP($F$475:$F$502,WS!$C$3:$Q$327,10,0)</f>
        <v>0</v>
      </c>
      <c r="S479" s="11">
        <f>VLOOKUP($F$475:$F$502,WS!$C$3:$Q$327,11,0)</f>
        <v>0</v>
      </c>
      <c r="T479" s="11">
        <f>VLOOKUP($F$475:$F$502,WS!$C$3:$Q$327,12,0)</f>
        <v>0</v>
      </c>
      <c r="U479" s="11">
        <f>VLOOKUP($F$475:$F$502,WS!$C$3:$Q$327,13,0)</f>
        <v>100091.28</v>
      </c>
      <c r="V479" s="11">
        <f>VLOOKUP($F$475:$F$502,WS!$C$3:$Q$327,14,0)</f>
        <v>26518.720000000001</v>
      </c>
      <c r="W479" s="11">
        <f>VLOOKUP($F$475:$F$502,WS!$C$3:$Q$327,15,0)</f>
        <v>126610</v>
      </c>
      <c r="X479" s="11"/>
    </row>
    <row r="480" spans="1:24" ht="15.75" x14ac:dyDescent="0.25">
      <c r="A480" s="11">
        <v>3</v>
      </c>
      <c r="B480" s="29" t="s">
        <v>39</v>
      </c>
      <c r="C480" s="29" t="s">
        <v>40</v>
      </c>
      <c r="D480" s="29">
        <v>56</v>
      </c>
      <c r="E480" s="29" t="s">
        <v>325</v>
      </c>
      <c r="F480" s="11" t="s">
        <v>344</v>
      </c>
      <c r="G480" s="11" t="str">
        <f>VLOOKUP($F$475:$F$502,WS!$C$3:$Q$327,2,0)</f>
        <v>IDLE/VACANT</v>
      </c>
      <c r="H480" s="11">
        <f>VLOOKUP($F$475:$F$502,WS!$C$3:$Q$327,3,0)</f>
        <v>0</v>
      </c>
      <c r="I480" s="11">
        <f>VLOOKUP($F$475:$F$502,WS!$C$3:$Q$327,4,0)</f>
        <v>79701.86</v>
      </c>
      <c r="J480" s="11">
        <f>VLOOKUP($F$475:$F$502,WS!$C$3:$Q$327,5,0)</f>
        <v>40552.14</v>
      </c>
      <c r="K480" s="11">
        <f>VLOOKUP($F$475:$F$502,WS!$C$3:$Q$327,6,0)</f>
        <v>120254</v>
      </c>
      <c r="L480" s="11">
        <f>VLOOKUP($F$475:$F$502,WS!$C$3:$Q$327,7,0)</f>
        <v>525.46</v>
      </c>
      <c r="M480" s="11">
        <f>VLOOKUP($F$475:$F$502,WS!$C$3:$Q$327,8,0)</f>
        <v>877.54</v>
      </c>
      <c r="N480" s="11">
        <f>VLOOKUP($F$475:$F$502,WS!$C$3:$Q$327,9,0)</f>
        <v>1403</v>
      </c>
      <c r="O480" s="11">
        <f t="shared" si="67"/>
        <v>80227.320000000007</v>
      </c>
      <c r="P480" s="11">
        <f t="shared" si="68"/>
        <v>41429.68</v>
      </c>
      <c r="Q480" s="11">
        <f t="shared" si="69"/>
        <v>121657</v>
      </c>
      <c r="R480" s="11">
        <f>VLOOKUP($F$475:$F$502,WS!$C$3:$Q$327,10,0)</f>
        <v>0</v>
      </c>
      <c r="S480" s="11">
        <f>VLOOKUP($F$475:$F$502,WS!$C$3:$Q$327,11,0)</f>
        <v>0</v>
      </c>
      <c r="T480" s="11">
        <f>VLOOKUP($F$475:$F$502,WS!$C$3:$Q$327,12,0)</f>
        <v>0</v>
      </c>
      <c r="U480" s="11">
        <f>VLOOKUP($F$475:$F$502,WS!$C$3:$Q$327,13,0)</f>
        <v>80227.320000000007</v>
      </c>
      <c r="V480" s="11">
        <f>VLOOKUP($F$475:$F$502,WS!$C$3:$Q$327,14,0)</f>
        <v>41429.68</v>
      </c>
      <c r="W480" s="11">
        <f>VLOOKUP($F$475:$F$502,WS!$C$3:$Q$327,15,0)</f>
        <v>121657</v>
      </c>
      <c r="X480" s="11"/>
    </row>
    <row r="481" spans="1:24" ht="15.75" x14ac:dyDescent="0.25">
      <c r="A481" s="11">
        <v>4</v>
      </c>
      <c r="B481" s="29" t="s">
        <v>39</v>
      </c>
      <c r="C481" s="29" t="s">
        <v>40</v>
      </c>
      <c r="D481" s="29">
        <v>56</v>
      </c>
      <c r="E481" s="29" t="s">
        <v>325</v>
      </c>
      <c r="F481" s="11" t="s">
        <v>345</v>
      </c>
      <c r="G481" s="11" t="str">
        <f>VLOOKUP($F$475:$F$502,WS!$C$3:$Q$327,2,0)</f>
        <v>NORMAL</v>
      </c>
      <c r="H481" s="11">
        <f>VLOOKUP($F$475:$F$502,WS!$C$3:$Q$327,3,0)</f>
        <v>554</v>
      </c>
      <c r="I481" s="11">
        <f>VLOOKUP($F$475:$F$502,WS!$C$3:$Q$327,4,0)</f>
        <v>30517.27</v>
      </c>
      <c r="J481" s="11">
        <f>VLOOKUP($F$475:$F$502,WS!$C$3:$Q$327,5,0)</f>
        <v>2030.73</v>
      </c>
      <c r="K481" s="11">
        <f>VLOOKUP($F$475:$F$502,WS!$C$3:$Q$327,6,0)</f>
        <v>32548</v>
      </c>
      <c r="L481" s="11">
        <f>VLOOKUP($F$475:$F$502,WS!$C$3:$Q$327,7,0)</f>
        <v>6507.75</v>
      </c>
      <c r="M481" s="11">
        <f>VLOOKUP($F$475:$F$502,WS!$C$3:$Q$327,8,0)</f>
        <v>562.25</v>
      </c>
      <c r="N481" s="11">
        <f>VLOOKUP($F$475:$F$502,WS!$C$3:$Q$327,9,0)</f>
        <v>7070</v>
      </c>
      <c r="O481" s="11">
        <f t="shared" si="67"/>
        <v>37025.020000000004</v>
      </c>
      <c r="P481" s="11">
        <f t="shared" si="68"/>
        <v>2592.98</v>
      </c>
      <c r="Q481" s="11">
        <f t="shared" si="69"/>
        <v>39618</v>
      </c>
      <c r="R481" s="11">
        <f>VLOOKUP($F$475:$F$502,WS!$C$3:$Q$327,10,0)</f>
        <v>0</v>
      </c>
      <c r="S481" s="11">
        <f>VLOOKUP($F$475:$F$502,WS!$C$3:$Q$327,11,0)</f>
        <v>0</v>
      </c>
      <c r="T481" s="11">
        <f>VLOOKUP($F$475:$F$502,WS!$C$3:$Q$327,12,0)</f>
        <v>0</v>
      </c>
      <c r="U481" s="11">
        <f>VLOOKUP($F$475:$F$502,WS!$C$3:$Q$327,13,0)</f>
        <v>37025.019999999997</v>
      </c>
      <c r="V481" s="11">
        <f>VLOOKUP($F$475:$F$502,WS!$C$3:$Q$327,14,0)</f>
        <v>2592.98</v>
      </c>
      <c r="W481" s="11">
        <f>VLOOKUP($F$475:$F$502,WS!$C$3:$Q$327,15,0)</f>
        <v>39618</v>
      </c>
      <c r="X481" s="11"/>
    </row>
    <row r="482" spans="1:24" ht="15.75" x14ac:dyDescent="0.25">
      <c r="A482" s="11">
        <v>5</v>
      </c>
      <c r="B482" s="29" t="s">
        <v>39</v>
      </c>
      <c r="C482" s="29" t="s">
        <v>40</v>
      </c>
      <c r="D482" s="29">
        <v>56</v>
      </c>
      <c r="E482" s="29" t="s">
        <v>325</v>
      </c>
      <c r="F482" s="11" t="s">
        <v>347</v>
      </c>
      <c r="G482" s="11" t="str">
        <f>VLOOKUP($F$475:$F$502,WS!$C$3:$Q$327,2,0)</f>
        <v>NORMAL</v>
      </c>
      <c r="H482" s="11">
        <f>VLOOKUP($F$475:$F$502,WS!$C$3:$Q$327,3,0)</f>
        <v>4125</v>
      </c>
      <c r="I482" s="11">
        <f>VLOOKUP($F$475:$F$502,WS!$C$3:$Q$327,4,0)</f>
        <v>472342.1</v>
      </c>
      <c r="J482" s="11">
        <f>VLOOKUP($F$475:$F$502,WS!$C$3:$Q$327,5,0)</f>
        <v>92164.9</v>
      </c>
      <c r="K482" s="11">
        <f>VLOOKUP($F$475:$F$502,WS!$C$3:$Q$327,6,0)</f>
        <v>564507</v>
      </c>
      <c r="L482" s="11">
        <f>VLOOKUP($F$475:$F$502,WS!$C$3:$Q$327,7,0)</f>
        <v>91539.79</v>
      </c>
      <c r="M482" s="11">
        <f>VLOOKUP($F$475:$F$502,WS!$C$3:$Q$327,8,0)</f>
        <v>6969.21</v>
      </c>
      <c r="N482" s="11">
        <f>VLOOKUP($F$475:$F$502,WS!$C$3:$Q$327,9,0)</f>
        <v>98509</v>
      </c>
      <c r="O482" s="11">
        <f t="shared" si="67"/>
        <v>563881.89</v>
      </c>
      <c r="P482" s="11">
        <f t="shared" si="68"/>
        <v>99134.11</v>
      </c>
      <c r="Q482" s="11">
        <f t="shared" si="69"/>
        <v>663016</v>
      </c>
      <c r="R482" s="11">
        <f>VLOOKUP($F$475:$F$502,WS!$C$3:$Q$327,10,0)</f>
        <v>0</v>
      </c>
      <c r="S482" s="11">
        <f>VLOOKUP($F$475:$F$502,WS!$C$3:$Q$327,11,0)</f>
        <v>49307</v>
      </c>
      <c r="T482" s="11">
        <f>VLOOKUP($F$475:$F$502,WS!$C$3:$Q$327,12,0)</f>
        <v>49307</v>
      </c>
      <c r="U482" s="11">
        <f>VLOOKUP($F$475:$F$502,WS!$C$3:$Q$327,13,0)</f>
        <v>563881.89</v>
      </c>
      <c r="V482" s="11">
        <f>VLOOKUP($F$475:$F$502,WS!$C$3:$Q$327,14,0)</f>
        <v>49827.11</v>
      </c>
      <c r="W482" s="11">
        <f>VLOOKUP($F$475:$F$502,WS!$C$3:$Q$327,15,0)</f>
        <v>613709</v>
      </c>
      <c r="X482" s="11"/>
    </row>
    <row r="483" spans="1:24" ht="15.75" x14ac:dyDescent="0.25">
      <c r="A483" s="11">
        <v>6</v>
      </c>
      <c r="B483" s="29" t="s">
        <v>39</v>
      </c>
      <c r="C483" s="29" t="s">
        <v>40</v>
      </c>
      <c r="D483" s="29">
        <v>56</v>
      </c>
      <c r="E483" s="29" t="s">
        <v>325</v>
      </c>
      <c r="F483" s="11" t="s">
        <v>346</v>
      </c>
      <c r="G483" s="11" t="str">
        <f>VLOOKUP($F$475:$F$502,WS!$C$3:$Q$327,2,0)</f>
        <v>IDLE/VACANT</v>
      </c>
      <c r="H483" s="11">
        <f>VLOOKUP($F$475:$F$502,WS!$C$3:$Q$327,3,0)</f>
        <v>0</v>
      </c>
      <c r="I483" s="11">
        <f>VLOOKUP($F$475:$F$502,WS!$C$3:$Q$327,4,0)</f>
        <v>72028.009999999995</v>
      </c>
      <c r="J483" s="11">
        <f>VLOOKUP($F$475:$F$502,WS!$C$3:$Q$327,5,0)</f>
        <v>31335.989999999998</v>
      </c>
      <c r="K483" s="11">
        <f>VLOOKUP($F$475:$F$502,WS!$C$3:$Q$327,6,0)</f>
        <v>103364</v>
      </c>
      <c r="L483" s="11">
        <f>VLOOKUP($F$475:$F$502,WS!$C$3:$Q$327,7,0)</f>
        <v>874.97</v>
      </c>
      <c r="M483" s="11">
        <f>VLOOKUP($F$475:$F$502,WS!$C$3:$Q$327,8,0)</f>
        <v>781.03</v>
      </c>
      <c r="N483" s="11">
        <f>VLOOKUP($F$475:$F$502,WS!$C$3:$Q$327,9,0)</f>
        <v>1656</v>
      </c>
      <c r="O483" s="11">
        <f t="shared" si="67"/>
        <v>72902.98</v>
      </c>
      <c r="P483" s="11">
        <f t="shared" si="68"/>
        <v>32117.019999999997</v>
      </c>
      <c r="Q483" s="11">
        <f t="shared" si="69"/>
        <v>105020</v>
      </c>
      <c r="R483" s="11">
        <f>VLOOKUP($F$475:$F$502,WS!$C$3:$Q$327,10,0)</f>
        <v>0</v>
      </c>
      <c r="S483" s="11">
        <f>VLOOKUP($F$475:$F$502,WS!$C$3:$Q$327,11,0)</f>
        <v>0</v>
      </c>
      <c r="T483" s="11">
        <f>VLOOKUP($F$475:$F$502,WS!$C$3:$Q$327,12,0)</f>
        <v>0</v>
      </c>
      <c r="U483" s="11">
        <f>VLOOKUP($F$475:$F$502,WS!$C$3:$Q$327,13,0)</f>
        <v>72902.98</v>
      </c>
      <c r="V483" s="11">
        <f>VLOOKUP($F$475:$F$502,WS!$C$3:$Q$327,14,0)</f>
        <v>32117.019999999997</v>
      </c>
      <c r="W483" s="11">
        <f>VLOOKUP($F$475:$F$502,WS!$C$3:$Q$327,15,0)</f>
        <v>105020</v>
      </c>
      <c r="X483" s="11"/>
    </row>
    <row r="484" spans="1:24" ht="15.75" x14ac:dyDescent="0.25">
      <c r="A484" s="11">
        <v>7</v>
      </c>
      <c r="B484" s="29" t="s">
        <v>39</v>
      </c>
      <c r="C484" s="29" t="s">
        <v>40</v>
      </c>
      <c r="D484" s="29">
        <v>56</v>
      </c>
      <c r="E484" s="29" t="s">
        <v>325</v>
      </c>
      <c r="F484" s="11" t="s">
        <v>349</v>
      </c>
      <c r="G484" s="11" t="str">
        <f>VLOOKUP($F$475:$F$502,WS!$C$3:$Q$327,2,0)</f>
        <v>NORMAL</v>
      </c>
      <c r="H484" s="11">
        <f>VLOOKUP($F$475:$F$502,WS!$C$3:$Q$327,3,0)</f>
        <v>1956</v>
      </c>
      <c r="I484" s="11">
        <f>VLOOKUP($F$475:$F$502,WS!$C$3:$Q$327,4,0)</f>
        <v>417664.73</v>
      </c>
      <c r="J484" s="11">
        <f>VLOOKUP($F$475:$F$502,WS!$C$3:$Q$327,5,0)</f>
        <v>63414.27</v>
      </c>
      <c r="K484" s="11">
        <f>VLOOKUP($F$475:$F$502,WS!$C$3:$Q$327,6,0)</f>
        <v>481079</v>
      </c>
      <c r="L484" s="11">
        <f>VLOOKUP($F$475:$F$502,WS!$C$3:$Q$327,7,0)</f>
        <v>15673.6</v>
      </c>
      <c r="M484" s="11">
        <f>VLOOKUP($F$475:$F$502,WS!$C$3:$Q$327,8,0)</f>
        <v>5253.4000000000005</v>
      </c>
      <c r="N484" s="11">
        <f>VLOOKUP($F$475:$F$502,WS!$C$3:$Q$327,9,0)</f>
        <v>20927</v>
      </c>
      <c r="O484" s="11">
        <f t="shared" si="67"/>
        <v>433338.32999999996</v>
      </c>
      <c r="P484" s="11">
        <f t="shared" si="68"/>
        <v>68667.67</v>
      </c>
      <c r="Q484" s="11">
        <f t="shared" si="69"/>
        <v>502006</v>
      </c>
      <c r="R484" s="11">
        <f>VLOOKUP($F$475:$F$502,WS!$C$3:$Q$327,10,0)</f>
        <v>0</v>
      </c>
      <c r="S484" s="11">
        <f>VLOOKUP($F$475:$F$502,WS!$C$3:$Q$327,11,0)</f>
        <v>0</v>
      </c>
      <c r="T484" s="11">
        <f>VLOOKUP($F$475:$F$502,WS!$C$3:$Q$327,12,0)</f>
        <v>0</v>
      </c>
      <c r="U484" s="11">
        <f>VLOOKUP($F$475:$F$502,WS!$C$3:$Q$327,13,0)</f>
        <v>433338.33</v>
      </c>
      <c r="V484" s="11">
        <f>VLOOKUP($F$475:$F$502,WS!$C$3:$Q$327,14,0)</f>
        <v>68667.67</v>
      </c>
      <c r="W484" s="11">
        <f>VLOOKUP($F$475:$F$502,WS!$C$3:$Q$327,15,0)</f>
        <v>502006</v>
      </c>
      <c r="X484" s="11"/>
    </row>
    <row r="485" spans="1:24" ht="15.75" x14ac:dyDescent="0.25">
      <c r="A485" s="11">
        <v>8</v>
      </c>
      <c r="B485" s="29" t="s">
        <v>39</v>
      </c>
      <c r="C485" s="29" t="s">
        <v>40</v>
      </c>
      <c r="D485" s="29">
        <v>56</v>
      </c>
      <c r="E485" s="29" t="s">
        <v>325</v>
      </c>
      <c r="F485" s="11" t="s">
        <v>348</v>
      </c>
      <c r="G485" s="11" t="str">
        <f>VLOOKUP($F$475:$F$502,WS!$C$3:$Q$327,2,0)</f>
        <v>NORMAL</v>
      </c>
      <c r="H485" s="11">
        <f>VLOOKUP($F$475:$F$502,WS!$C$3:$Q$327,3,0)</f>
        <v>94</v>
      </c>
      <c r="I485" s="11">
        <f>VLOOKUP($F$475:$F$502,WS!$C$3:$Q$327,4,0)</f>
        <v>9919.83</v>
      </c>
      <c r="J485" s="11">
        <f>VLOOKUP($F$475:$F$502,WS!$C$3:$Q$327,5,0)</f>
        <v>681.17</v>
      </c>
      <c r="K485" s="11">
        <f>VLOOKUP($F$475:$F$502,WS!$C$3:$Q$327,6,0)</f>
        <v>10601</v>
      </c>
      <c r="L485" s="11">
        <f>VLOOKUP($F$475:$F$502,WS!$C$3:$Q$327,7,0)</f>
        <v>1989.03</v>
      </c>
      <c r="M485" s="11">
        <f>VLOOKUP($F$475:$F$502,WS!$C$3:$Q$327,8,0)</f>
        <v>156.97</v>
      </c>
      <c r="N485" s="11">
        <f>VLOOKUP($F$475:$F$502,WS!$C$3:$Q$327,9,0)</f>
        <v>2146</v>
      </c>
      <c r="O485" s="11">
        <f t="shared" si="67"/>
        <v>11908.86</v>
      </c>
      <c r="P485" s="11">
        <f t="shared" si="68"/>
        <v>838.14</v>
      </c>
      <c r="Q485" s="11">
        <f t="shared" si="69"/>
        <v>12747</v>
      </c>
      <c r="R485" s="11">
        <f>VLOOKUP($F$475:$F$502,WS!$C$3:$Q$327,10,0)</f>
        <v>0</v>
      </c>
      <c r="S485" s="11">
        <f>VLOOKUP($F$475:$F$502,WS!$C$3:$Q$327,11,0)</f>
        <v>0</v>
      </c>
      <c r="T485" s="11">
        <f>VLOOKUP($F$475:$F$502,WS!$C$3:$Q$327,12,0)</f>
        <v>0</v>
      </c>
      <c r="U485" s="11">
        <f>VLOOKUP($F$475:$F$502,WS!$C$3:$Q$327,13,0)</f>
        <v>11908.86</v>
      </c>
      <c r="V485" s="11">
        <f>VLOOKUP($F$475:$F$502,WS!$C$3:$Q$327,14,0)</f>
        <v>838.1400000000001</v>
      </c>
      <c r="W485" s="11">
        <f>VLOOKUP($F$475:$F$502,WS!$C$3:$Q$327,15,0)</f>
        <v>12747</v>
      </c>
      <c r="X485" s="11"/>
    </row>
    <row r="486" spans="1:24" ht="15.75" x14ac:dyDescent="0.25">
      <c r="A486" s="11">
        <v>9</v>
      </c>
      <c r="B486" s="29" t="s">
        <v>39</v>
      </c>
      <c r="C486" s="29" t="s">
        <v>40</v>
      </c>
      <c r="D486" s="29">
        <v>56</v>
      </c>
      <c r="E486" s="29" t="s">
        <v>325</v>
      </c>
      <c r="F486" s="11" t="s">
        <v>786</v>
      </c>
      <c r="G486" s="11" t="str">
        <f>VLOOKUP($F$475:$F$502,WS!$C$3:$Q$327,2,0)</f>
        <v>DISS</v>
      </c>
      <c r="H486" s="11">
        <f>VLOOKUP($F$475:$F$502,WS!$C$3:$Q$327,3,0)</f>
        <v>0</v>
      </c>
      <c r="I486" s="11">
        <f>VLOOKUP($F$475:$F$502,WS!$C$3:$Q$327,4,0)</f>
        <v>5957.53</v>
      </c>
      <c r="J486" s="11">
        <f>VLOOKUP($F$475:$F$502,WS!$C$3:$Q$327,5,0)</f>
        <v>77.47</v>
      </c>
      <c r="K486" s="11">
        <f>VLOOKUP($F$475:$F$502,WS!$C$3:$Q$327,6,0)</f>
        <v>6035</v>
      </c>
      <c r="L486" s="11">
        <f>VLOOKUP($F$475:$F$502,WS!$C$3:$Q$327,7,0)</f>
        <v>1312.56</v>
      </c>
      <c r="M486" s="11">
        <f>VLOOKUP($F$475:$F$502,WS!$C$3:$Q$327,8,0)</f>
        <v>55.44</v>
      </c>
      <c r="N486" s="11">
        <f>VLOOKUP($F$475:$F$502,WS!$C$3:$Q$327,9,0)</f>
        <v>1368</v>
      </c>
      <c r="O486" s="11">
        <f t="shared" si="67"/>
        <v>7270.09</v>
      </c>
      <c r="P486" s="11">
        <f t="shared" si="68"/>
        <v>132.91</v>
      </c>
      <c r="Q486" s="11">
        <f t="shared" si="69"/>
        <v>7403</v>
      </c>
      <c r="R486" s="11">
        <f>VLOOKUP($F$475:$F$502,WS!$C$3:$Q$327,10,0)</f>
        <v>0</v>
      </c>
      <c r="S486" s="11">
        <f>VLOOKUP($F$475:$F$502,WS!$C$3:$Q$327,11,0)</f>
        <v>0</v>
      </c>
      <c r="T486" s="11">
        <f>VLOOKUP($F$475:$F$502,WS!$C$3:$Q$327,12,0)</f>
        <v>0</v>
      </c>
      <c r="U486" s="11">
        <f>VLOOKUP($F$475:$F$502,WS!$C$3:$Q$327,13,0)</f>
        <v>7270.09</v>
      </c>
      <c r="V486" s="11">
        <f>VLOOKUP($F$475:$F$502,WS!$C$3:$Q$327,14,0)</f>
        <v>132.91</v>
      </c>
      <c r="W486" s="11">
        <f>VLOOKUP($F$475:$F$502,WS!$C$3:$Q$327,15,0)</f>
        <v>7403</v>
      </c>
      <c r="X486" s="11"/>
    </row>
    <row r="487" spans="1:24" ht="15.75" x14ac:dyDescent="0.25">
      <c r="A487" s="11">
        <v>10</v>
      </c>
      <c r="B487" s="29" t="s">
        <v>39</v>
      </c>
      <c r="C487" s="29" t="s">
        <v>40</v>
      </c>
      <c r="D487" s="29">
        <v>56</v>
      </c>
      <c r="E487" s="29" t="s">
        <v>325</v>
      </c>
      <c r="F487" s="11" t="s">
        <v>332</v>
      </c>
      <c r="G487" s="11" t="str">
        <f>VLOOKUP($F$475:$F$502,WS!$C$3:$Q$327,2,0)</f>
        <v>NORMAL</v>
      </c>
      <c r="H487" s="11">
        <f>VLOOKUP($F$475:$F$502,WS!$C$3:$Q$327,3,0)</f>
        <v>1185</v>
      </c>
      <c r="I487" s="11">
        <f>VLOOKUP($F$475:$F$502,WS!$C$3:$Q$327,4,0)</f>
        <v>364453.06</v>
      </c>
      <c r="J487" s="11">
        <f>VLOOKUP($F$475:$F$502,WS!$C$3:$Q$327,5,0)</f>
        <v>99773.94</v>
      </c>
      <c r="K487" s="11">
        <f>VLOOKUP($F$475:$F$502,WS!$C$3:$Q$327,6,0)</f>
        <v>464227</v>
      </c>
      <c r="L487" s="11">
        <f>VLOOKUP($F$475:$F$502,WS!$C$3:$Q$327,7,0)</f>
        <v>10136.94</v>
      </c>
      <c r="M487" s="11">
        <f>VLOOKUP($F$475:$F$502,WS!$C$3:$Q$327,8,0)</f>
        <v>4593.0599999999995</v>
      </c>
      <c r="N487" s="11">
        <f>VLOOKUP($F$475:$F$502,WS!$C$3:$Q$327,9,0)</f>
        <v>14730</v>
      </c>
      <c r="O487" s="11">
        <f t="shared" si="67"/>
        <v>374590</v>
      </c>
      <c r="P487" s="11">
        <f t="shared" si="68"/>
        <v>104367</v>
      </c>
      <c r="Q487" s="11">
        <f t="shared" si="69"/>
        <v>478957</v>
      </c>
      <c r="R487" s="11">
        <f>VLOOKUP($F$475:$F$502,WS!$C$3:$Q$327,10,0)</f>
        <v>0</v>
      </c>
      <c r="S487" s="11">
        <f>VLOOKUP($F$475:$F$502,WS!$C$3:$Q$327,11,0)</f>
        <v>0</v>
      </c>
      <c r="T487" s="11">
        <f>VLOOKUP($F$475:$F$502,WS!$C$3:$Q$327,12,0)</f>
        <v>0</v>
      </c>
      <c r="U487" s="11">
        <f>VLOOKUP($F$475:$F$502,WS!$C$3:$Q$327,13,0)</f>
        <v>374590</v>
      </c>
      <c r="V487" s="11">
        <f>VLOOKUP($F$475:$F$502,WS!$C$3:$Q$327,14,0)</f>
        <v>104366.99999999999</v>
      </c>
      <c r="W487" s="11">
        <f>VLOOKUP($F$475:$F$502,WS!$C$3:$Q$327,15,0)</f>
        <v>478957</v>
      </c>
      <c r="X487" s="11"/>
    </row>
    <row r="488" spans="1:24" ht="15.75" x14ac:dyDescent="0.25">
      <c r="A488" s="11">
        <v>11</v>
      </c>
      <c r="B488" s="29" t="s">
        <v>39</v>
      </c>
      <c r="C488" s="29" t="s">
        <v>40</v>
      </c>
      <c r="D488" s="29">
        <v>56</v>
      </c>
      <c r="E488" s="29" t="s">
        <v>325</v>
      </c>
      <c r="F488" s="11" t="s">
        <v>328</v>
      </c>
      <c r="G488" s="11" t="str">
        <f>VLOOKUP($F$475:$F$502,WS!$C$3:$Q$327,2,0)</f>
        <v>IDLE/VACANT</v>
      </c>
      <c r="H488" s="11">
        <f>VLOOKUP($F$475:$F$502,WS!$C$3:$Q$327,3,0)</f>
        <v>0</v>
      </c>
      <c r="I488" s="11">
        <f>VLOOKUP($F$475:$F$502,WS!$C$3:$Q$327,4,0)</f>
        <v>202460.09</v>
      </c>
      <c r="J488" s="11">
        <f>VLOOKUP($F$475:$F$502,WS!$C$3:$Q$327,5,0)</f>
        <v>35733.909999999996</v>
      </c>
      <c r="K488" s="11">
        <f>VLOOKUP($F$475:$F$502,WS!$C$3:$Q$327,6,0)</f>
        <v>238194</v>
      </c>
      <c r="L488" s="11">
        <f>VLOOKUP($F$475:$F$502,WS!$C$3:$Q$327,7,0)</f>
        <v>1312.17</v>
      </c>
      <c r="M488" s="11">
        <f>VLOOKUP($F$475:$F$502,WS!$C$3:$Q$327,8,0)</f>
        <v>2101.83</v>
      </c>
      <c r="N488" s="11">
        <f>VLOOKUP($F$475:$F$502,WS!$C$3:$Q$327,9,0)</f>
        <v>3414</v>
      </c>
      <c r="O488" s="11">
        <f t="shared" si="67"/>
        <v>203772.26</v>
      </c>
      <c r="P488" s="11">
        <f t="shared" si="68"/>
        <v>37835.74</v>
      </c>
      <c r="Q488" s="11">
        <f t="shared" si="69"/>
        <v>241608</v>
      </c>
      <c r="R488" s="11">
        <f>VLOOKUP($F$475:$F$502,WS!$C$3:$Q$327,10,0)</f>
        <v>0</v>
      </c>
      <c r="S488" s="11">
        <f>VLOOKUP($F$475:$F$502,WS!$C$3:$Q$327,11,0)</f>
        <v>0</v>
      </c>
      <c r="T488" s="11">
        <f>VLOOKUP($F$475:$F$502,WS!$C$3:$Q$327,12,0)</f>
        <v>0</v>
      </c>
      <c r="U488" s="11">
        <f>VLOOKUP($F$475:$F$502,WS!$C$3:$Q$327,13,0)</f>
        <v>203772.26</v>
      </c>
      <c r="V488" s="11">
        <f>VLOOKUP($F$475:$F$502,WS!$C$3:$Q$327,14,0)</f>
        <v>37835.74</v>
      </c>
      <c r="W488" s="11">
        <f>VLOOKUP($F$475:$F$502,WS!$C$3:$Q$327,15,0)</f>
        <v>241608</v>
      </c>
      <c r="X488" s="11"/>
    </row>
    <row r="489" spans="1:24" ht="15.75" x14ac:dyDescent="0.25">
      <c r="A489" s="11">
        <v>12</v>
      </c>
      <c r="B489" s="29" t="s">
        <v>39</v>
      </c>
      <c r="C489" s="29" t="s">
        <v>40</v>
      </c>
      <c r="D489" s="29">
        <v>56</v>
      </c>
      <c r="E489" s="29" t="s">
        <v>325</v>
      </c>
      <c r="F489" s="11" t="s">
        <v>331</v>
      </c>
      <c r="G489" s="11" t="str">
        <f>VLOOKUP($F$475:$F$502,WS!$C$3:$Q$327,2,0)</f>
        <v>NORMAL</v>
      </c>
      <c r="H489" s="11">
        <f>VLOOKUP($F$475:$F$502,WS!$C$3:$Q$327,3,0)</f>
        <v>780</v>
      </c>
      <c r="I489" s="11">
        <f>VLOOKUP($F$475:$F$502,WS!$C$3:$Q$327,4,0)</f>
        <v>304989.55</v>
      </c>
      <c r="J489" s="11">
        <f>VLOOKUP($F$475:$F$502,WS!$C$3:$Q$327,5,0)</f>
        <v>15244.45</v>
      </c>
      <c r="K489" s="11">
        <f>VLOOKUP($F$475:$F$502,WS!$C$3:$Q$327,6,0)</f>
        <v>320234</v>
      </c>
      <c r="L489" s="11">
        <f>VLOOKUP($F$475:$F$502,WS!$C$3:$Q$327,7,0)</f>
        <v>6830.49</v>
      </c>
      <c r="M489" s="11">
        <f>VLOOKUP($F$475:$F$502,WS!$C$3:$Q$327,8,0)</f>
        <v>3519.5099999999998</v>
      </c>
      <c r="N489" s="11">
        <f>VLOOKUP($F$475:$F$502,WS!$C$3:$Q$327,9,0)</f>
        <v>10350</v>
      </c>
      <c r="O489" s="11">
        <f t="shared" si="67"/>
        <v>311820.03999999998</v>
      </c>
      <c r="P489" s="11">
        <f t="shared" si="68"/>
        <v>18763.96</v>
      </c>
      <c r="Q489" s="11">
        <f t="shared" si="69"/>
        <v>330584</v>
      </c>
      <c r="R489" s="11">
        <f>VLOOKUP($F$475:$F$502,WS!$C$3:$Q$327,10,0)</f>
        <v>0</v>
      </c>
      <c r="S489" s="11">
        <f>VLOOKUP($F$475:$F$502,WS!$C$3:$Q$327,11,0)</f>
        <v>0</v>
      </c>
      <c r="T489" s="11">
        <f>VLOOKUP($F$475:$F$502,WS!$C$3:$Q$327,12,0)</f>
        <v>0</v>
      </c>
      <c r="U489" s="11">
        <f>VLOOKUP($F$475:$F$502,WS!$C$3:$Q$327,13,0)</f>
        <v>311820.03999999998</v>
      </c>
      <c r="V489" s="11">
        <f>VLOOKUP($F$475:$F$502,WS!$C$3:$Q$327,14,0)</f>
        <v>18763.96</v>
      </c>
      <c r="W489" s="11">
        <f>VLOOKUP($F$475:$F$502,WS!$C$3:$Q$327,15,0)</f>
        <v>330584</v>
      </c>
      <c r="X489" s="11"/>
    </row>
    <row r="490" spans="1:24" ht="15.75" x14ac:dyDescent="0.25">
      <c r="A490" s="11">
        <v>13</v>
      </c>
      <c r="B490" s="29" t="s">
        <v>39</v>
      </c>
      <c r="C490" s="29" t="s">
        <v>40</v>
      </c>
      <c r="D490" s="29">
        <v>56</v>
      </c>
      <c r="E490" s="29" t="s">
        <v>325</v>
      </c>
      <c r="F490" s="11" t="s">
        <v>326</v>
      </c>
      <c r="G490" s="11" t="str">
        <f>VLOOKUP($F$475:$F$502,WS!$C$3:$Q$327,2,0)</f>
        <v>NORMAL</v>
      </c>
      <c r="H490" s="11">
        <f>VLOOKUP($F$475:$F$502,WS!$C$3:$Q$327,3,0)</f>
        <v>2498</v>
      </c>
      <c r="I490" s="11">
        <f>VLOOKUP($F$475:$F$502,WS!$C$3:$Q$327,4,0)</f>
        <v>267722.15000000002</v>
      </c>
      <c r="J490" s="11">
        <f>VLOOKUP($F$475:$F$502,WS!$C$3:$Q$327,5,0)</f>
        <v>9218.8499999999985</v>
      </c>
      <c r="K490" s="11">
        <f>VLOOKUP($F$475:$F$502,WS!$C$3:$Q$327,6,0)</f>
        <v>276941</v>
      </c>
      <c r="L490" s="11">
        <f>VLOOKUP($F$475:$F$502,WS!$C$3:$Q$327,7,0)</f>
        <v>18642.240000000002</v>
      </c>
      <c r="M490" s="11">
        <f>VLOOKUP($F$475:$F$502,WS!$C$3:$Q$327,8,0)</f>
        <v>3971.76</v>
      </c>
      <c r="N490" s="11">
        <f>VLOOKUP($F$475:$F$502,WS!$C$3:$Q$327,9,0)</f>
        <v>22614</v>
      </c>
      <c r="O490" s="11">
        <f t="shared" si="67"/>
        <v>286364.39</v>
      </c>
      <c r="P490" s="11">
        <f t="shared" si="68"/>
        <v>13190.609999999999</v>
      </c>
      <c r="Q490" s="11">
        <f t="shared" si="69"/>
        <v>299555</v>
      </c>
      <c r="R490" s="11">
        <f>VLOOKUP($F$475:$F$502,WS!$C$3:$Q$327,10,0)</f>
        <v>0</v>
      </c>
      <c r="S490" s="11">
        <f>VLOOKUP($F$475:$F$502,WS!$C$3:$Q$327,11,0)</f>
        <v>0</v>
      </c>
      <c r="T490" s="11">
        <f>VLOOKUP($F$475:$F$502,WS!$C$3:$Q$327,12,0)</f>
        <v>0</v>
      </c>
      <c r="U490" s="11">
        <f>VLOOKUP($F$475:$F$502,WS!$C$3:$Q$327,13,0)</f>
        <v>286364.39</v>
      </c>
      <c r="V490" s="11">
        <f>VLOOKUP($F$475:$F$502,WS!$C$3:$Q$327,14,0)</f>
        <v>13190.61</v>
      </c>
      <c r="W490" s="11">
        <f>VLOOKUP($F$475:$F$502,WS!$C$3:$Q$327,15,0)</f>
        <v>299555</v>
      </c>
      <c r="X490" s="11"/>
    </row>
    <row r="491" spans="1:24" ht="15.75" x14ac:dyDescent="0.25">
      <c r="A491" s="11">
        <v>14</v>
      </c>
      <c r="B491" s="29" t="s">
        <v>39</v>
      </c>
      <c r="C491" s="29" t="s">
        <v>40</v>
      </c>
      <c r="D491" s="29">
        <v>56</v>
      </c>
      <c r="E491" s="29" t="s">
        <v>325</v>
      </c>
      <c r="F491" s="11" t="s">
        <v>341</v>
      </c>
      <c r="G491" s="11" t="str">
        <f>VLOOKUP($F$475:$F$502,WS!$C$3:$Q$327,2,0)</f>
        <v>MBO</v>
      </c>
      <c r="H491" s="11">
        <f>VLOOKUP($F$475:$F$502,WS!$C$3:$Q$327,3,0)</f>
        <v>2024</v>
      </c>
      <c r="I491" s="11">
        <f>VLOOKUP($F$475:$F$502,WS!$C$3:$Q$327,4,0)</f>
        <v>563838.66</v>
      </c>
      <c r="J491" s="11">
        <f>VLOOKUP($F$475:$F$502,WS!$C$3:$Q$327,5,0)</f>
        <v>165163.34</v>
      </c>
      <c r="K491" s="11">
        <f>VLOOKUP($F$475:$F$502,WS!$C$3:$Q$327,6,0)</f>
        <v>729002</v>
      </c>
      <c r="L491" s="11">
        <f>VLOOKUP($F$475:$F$502,WS!$C$3:$Q$327,7,0)</f>
        <v>14739.57</v>
      </c>
      <c r="M491" s="11">
        <f>VLOOKUP($F$475:$F$502,WS!$C$3:$Q$327,8,0)</f>
        <v>7227.43</v>
      </c>
      <c r="N491" s="11">
        <f>VLOOKUP($F$475:$F$502,WS!$C$3:$Q$327,9,0)</f>
        <v>21967</v>
      </c>
      <c r="O491" s="11">
        <f t="shared" si="67"/>
        <v>578578.23</v>
      </c>
      <c r="P491" s="11">
        <f t="shared" si="68"/>
        <v>172390.77</v>
      </c>
      <c r="Q491" s="11">
        <f t="shared" si="69"/>
        <v>750969</v>
      </c>
      <c r="R491" s="11">
        <f>VLOOKUP($F$475:$F$502,WS!$C$3:$Q$327,10,0)</f>
        <v>0</v>
      </c>
      <c r="S491" s="11">
        <f>VLOOKUP($F$475:$F$502,WS!$C$3:$Q$327,11,0)</f>
        <v>0</v>
      </c>
      <c r="T491" s="11">
        <f>VLOOKUP($F$475:$F$502,WS!$C$3:$Q$327,12,0)</f>
        <v>0</v>
      </c>
      <c r="U491" s="11">
        <f>VLOOKUP($F$475:$F$502,WS!$C$3:$Q$327,13,0)</f>
        <v>578578.23</v>
      </c>
      <c r="V491" s="11">
        <f>VLOOKUP($F$475:$F$502,WS!$C$3:$Q$327,14,0)</f>
        <v>172390.77</v>
      </c>
      <c r="W491" s="11">
        <f>VLOOKUP($F$475:$F$502,WS!$C$3:$Q$327,15,0)</f>
        <v>750969</v>
      </c>
      <c r="X491" s="11"/>
    </row>
    <row r="492" spans="1:24" ht="15.75" x14ac:dyDescent="0.25">
      <c r="A492" s="11">
        <v>15</v>
      </c>
      <c r="B492" s="29" t="s">
        <v>39</v>
      </c>
      <c r="C492" s="29" t="s">
        <v>40</v>
      </c>
      <c r="D492" s="29">
        <v>56</v>
      </c>
      <c r="E492" s="29" t="s">
        <v>325</v>
      </c>
      <c r="F492" s="11" t="s">
        <v>339</v>
      </c>
      <c r="G492" s="11" t="str">
        <f>VLOOKUP($F$475:$F$502,WS!$C$3:$Q$327,2,0)</f>
        <v>NORMAL</v>
      </c>
      <c r="H492" s="11">
        <f>VLOOKUP($F$475:$F$502,WS!$C$3:$Q$327,3,0)</f>
        <v>208</v>
      </c>
      <c r="I492" s="11">
        <f>VLOOKUP($F$475:$F$502,WS!$C$3:$Q$327,4,0)</f>
        <v>99340.88</v>
      </c>
      <c r="J492" s="11">
        <f>VLOOKUP($F$475:$F$502,WS!$C$3:$Q$327,5,0)</f>
        <v>16567.12</v>
      </c>
      <c r="K492" s="11">
        <f>VLOOKUP($F$475:$F$502,WS!$C$3:$Q$327,6,0)</f>
        <v>115908</v>
      </c>
      <c r="L492" s="11">
        <f>VLOOKUP($F$475:$F$502,WS!$C$3:$Q$327,7,0)</f>
        <v>2825.19</v>
      </c>
      <c r="M492" s="11">
        <f>VLOOKUP($F$475:$F$502,WS!$C$3:$Q$327,8,0)</f>
        <v>1125.81</v>
      </c>
      <c r="N492" s="11">
        <f>VLOOKUP($F$475:$F$502,WS!$C$3:$Q$327,9,0)</f>
        <v>3951</v>
      </c>
      <c r="O492" s="11">
        <f t="shared" si="67"/>
        <v>102166.07</v>
      </c>
      <c r="P492" s="11">
        <f t="shared" si="68"/>
        <v>17692.93</v>
      </c>
      <c r="Q492" s="11">
        <f t="shared" si="69"/>
        <v>119859</v>
      </c>
      <c r="R492" s="11">
        <f>VLOOKUP($F$475:$F$502,WS!$C$3:$Q$327,10,0)</f>
        <v>0</v>
      </c>
      <c r="S492" s="11">
        <f>VLOOKUP($F$475:$F$502,WS!$C$3:$Q$327,11,0)</f>
        <v>0</v>
      </c>
      <c r="T492" s="11">
        <f>VLOOKUP($F$475:$F$502,WS!$C$3:$Q$327,12,0)</f>
        <v>0</v>
      </c>
      <c r="U492" s="11">
        <f>VLOOKUP($F$475:$F$502,WS!$C$3:$Q$327,13,0)</f>
        <v>102166.07</v>
      </c>
      <c r="V492" s="11">
        <f>VLOOKUP($F$475:$F$502,WS!$C$3:$Q$327,14,0)</f>
        <v>17692.93</v>
      </c>
      <c r="W492" s="11">
        <f>VLOOKUP($F$475:$F$502,WS!$C$3:$Q$327,15,0)</f>
        <v>119859</v>
      </c>
      <c r="X492" s="11"/>
    </row>
    <row r="493" spans="1:24" ht="15.75" x14ac:dyDescent="0.25">
      <c r="A493" s="11">
        <v>16</v>
      </c>
      <c r="B493" s="29" t="s">
        <v>39</v>
      </c>
      <c r="C493" s="29" t="s">
        <v>40</v>
      </c>
      <c r="D493" s="29">
        <v>56</v>
      </c>
      <c r="E493" s="29" t="s">
        <v>325</v>
      </c>
      <c r="F493" s="11" t="s">
        <v>342</v>
      </c>
      <c r="G493" s="11" t="str">
        <f>VLOOKUP($F$475:$F$502,WS!$C$3:$Q$327,2,0)</f>
        <v>NORMAL</v>
      </c>
      <c r="H493" s="11">
        <f>VLOOKUP($F$475:$F$502,WS!$C$3:$Q$327,3,0)</f>
        <v>1340</v>
      </c>
      <c r="I493" s="11">
        <f>VLOOKUP($F$475:$F$502,WS!$C$3:$Q$327,4,0)</f>
        <v>396714.63</v>
      </c>
      <c r="J493" s="11">
        <f>VLOOKUP($F$475:$F$502,WS!$C$3:$Q$327,5,0)</f>
        <v>84116.37</v>
      </c>
      <c r="K493" s="11">
        <f>VLOOKUP($F$475:$F$502,WS!$C$3:$Q$327,6,0)</f>
        <v>480831</v>
      </c>
      <c r="L493" s="11">
        <f>VLOOKUP($F$475:$F$502,WS!$C$3:$Q$327,7,0)</f>
        <v>11634.88</v>
      </c>
      <c r="M493" s="11">
        <f>VLOOKUP($F$475:$F$502,WS!$C$3:$Q$327,8,0)</f>
        <v>4898.12</v>
      </c>
      <c r="N493" s="11">
        <f>VLOOKUP($F$475:$F$502,WS!$C$3:$Q$327,9,0)</f>
        <v>16533</v>
      </c>
      <c r="O493" s="11">
        <f t="shared" si="67"/>
        <v>408349.51</v>
      </c>
      <c r="P493" s="11">
        <f t="shared" si="68"/>
        <v>89014.489999999991</v>
      </c>
      <c r="Q493" s="11">
        <f t="shared" si="69"/>
        <v>497364</v>
      </c>
      <c r="R493" s="11">
        <f>VLOOKUP($F$475:$F$502,WS!$C$3:$Q$327,10,0)</f>
        <v>0</v>
      </c>
      <c r="S493" s="11">
        <f>VLOOKUP($F$475:$F$502,WS!$C$3:$Q$327,11,0)</f>
        <v>0</v>
      </c>
      <c r="T493" s="11">
        <f>VLOOKUP($F$475:$F$502,WS!$C$3:$Q$327,12,0)</f>
        <v>0</v>
      </c>
      <c r="U493" s="11">
        <f>VLOOKUP($F$475:$F$502,WS!$C$3:$Q$327,13,0)</f>
        <v>408349.51</v>
      </c>
      <c r="V493" s="11">
        <f>VLOOKUP($F$475:$F$502,WS!$C$3:$Q$327,14,0)</f>
        <v>89014.489999999991</v>
      </c>
      <c r="W493" s="11">
        <f>VLOOKUP($F$475:$F$502,WS!$C$3:$Q$327,15,0)</f>
        <v>497364</v>
      </c>
      <c r="X493" s="11"/>
    </row>
    <row r="494" spans="1:24" ht="15.75" x14ac:dyDescent="0.25">
      <c r="A494" s="11">
        <v>17</v>
      </c>
      <c r="B494" s="29" t="s">
        <v>39</v>
      </c>
      <c r="C494" s="29" t="s">
        <v>40</v>
      </c>
      <c r="D494" s="29">
        <v>56</v>
      </c>
      <c r="E494" s="29" t="s">
        <v>325</v>
      </c>
      <c r="F494" s="11" t="s">
        <v>340</v>
      </c>
      <c r="G494" s="11" t="str">
        <f>VLOOKUP($F$475:$F$502,WS!$C$3:$Q$327,2,0)</f>
        <v>NORMAL</v>
      </c>
      <c r="H494" s="11">
        <f>VLOOKUP($F$475:$F$502,WS!$C$3:$Q$327,3,0)</f>
        <v>47</v>
      </c>
      <c r="I494" s="11">
        <f>VLOOKUP($F$475:$F$502,WS!$C$3:$Q$327,4,0)</f>
        <v>106033.85</v>
      </c>
      <c r="J494" s="11">
        <f>VLOOKUP($F$475:$F$502,WS!$C$3:$Q$327,5,0)</f>
        <v>33410.15</v>
      </c>
      <c r="K494" s="11">
        <f>VLOOKUP($F$475:$F$502,WS!$C$3:$Q$327,6,0)</f>
        <v>139444</v>
      </c>
      <c r="L494" s="11">
        <f>VLOOKUP($F$475:$F$502,WS!$C$3:$Q$327,7,0)</f>
        <v>2596.81</v>
      </c>
      <c r="M494" s="11">
        <f>VLOOKUP($F$475:$F$502,WS!$C$3:$Q$327,8,0)</f>
        <v>1123.19</v>
      </c>
      <c r="N494" s="11">
        <f>VLOOKUP($F$475:$F$502,WS!$C$3:$Q$327,9,0)</f>
        <v>3720</v>
      </c>
      <c r="O494" s="11">
        <f t="shared" si="67"/>
        <v>108630.66</v>
      </c>
      <c r="P494" s="11">
        <f t="shared" si="68"/>
        <v>34533.340000000004</v>
      </c>
      <c r="Q494" s="11">
        <f t="shared" si="69"/>
        <v>143164</v>
      </c>
      <c r="R494" s="11">
        <f>VLOOKUP($F$475:$F$502,WS!$C$3:$Q$327,10,0)</f>
        <v>0</v>
      </c>
      <c r="S494" s="11">
        <f>VLOOKUP($F$475:$F$502,WS!$C$3:$Q$327,11,0)</f>
        <v>0</v>
      </c>
      <c r="T494" s="11">
        <f>VLOOKUP($F$475:$F$502,WS!$C$3:$Q$327,12,0)</f>
        <v>0</v>
      </c>
      <c r="U494" s="11">
        <f>VLOOKUP($F$475:$F$502,WS!$C$3:$Q$327,13,0)</f>
        <v>108630.66</v>
      </c>
      <c r="V494" s="11">
        <f>VLOOKUP($F$475:$F$502,WS!$C$3:$Q$327,14,0)</f>
        <v>34533.340000000004</v>
      </c>
      <c r="W494" s="11">
        <f>VLOOKUP($F$475:$F$502,WS!$C$3:$Q$327,15,0)</f>
        <v>143164</v>
      </c>
      <c r="X494" s="11"/>
    </row>
    <row r="495" spans="1:24" ht="15.75" x14ac:dyDescent="0.25">
      <c r="A495" s="11">
        <v>18</v>
      </c>
      <c r="B495" s="29" t="s">
        <v>39</v>
      </c>
      <c r="C495" s="29" t="s">
        <v>40</v>
      </c>
      <c r="D495" s="29">
        <v>56</v>
      </c>
      <c r="E495" s="29" t="s">
        <v>325</v>
      </c>
      <c r="F495" s="11" t="s">
        <v>334</v>
      </c>
      <c r="G495" s="11" t="str">
        <f>VLOOKUP($F$475:$F$502,WS!$C$3:$Q$327,2,0)</f>
        <v>NORMAL</v>
      </c>
      <c r="H495" s="11">
        <f>VLOOKUP($F$475:$F$502,WS!$C$3:$Q$327,3,0)</f>
        <v>2918</v>
      </c>
      <c r="I495" s="11">
        <f>VLOOKUP($F$475:$F$502,WS!$C$3:$Q$327,4,0)</f>
        <v>346987.4</v>
      </c>
      <c r="J495" s="11">
        <f>VLOOKUP($F$475:$F$502,WS!$C$3:$Q$327,5,0)</f>
        <v>44709.599999999999</v>
      </c>
      <c r="K495" s="11">
        <f>VLOOKUP($F$475:$F$502,WS!$C$3:$Q$327,6,0)</f>
        <v>391697</v>
      </c>
      <c r="L495" s="11">
        <f>VLOOKUP($F$475:$F$502,WS!$C$3:$Q$327,7,0)</f>
        <v>105638.23</v>
      </c>
      <c r="M495" s="11">
        <f>VLOOKUP($F$475:$F$502,WS!$C$3:$Q$327,8,0)</f>
        <v>5117.7700000000004</v>
      </c>
      <c r="N495" s="11">
        <f>VLOOKUP($F$475:$F$502,WS!$C$3:$Q$327,9,0)</f>
        <v>110756</v>
      </c>
      <c r="O495" s="11">
        <f t="shared" si="67"/>
        <v>452625.63</v>
      </c>
      <c r="P495" s="11">
        <f t="shared" si="68"/>
        <v>49827.369999999995</v>
      </c>
      <c r="Q495" s="11">
        <f t="shared" si="69"/>
        <v>502453</v>
      </c>
      <c r="R495" s="11">
        <f>VLOOKUP($F$475:$F$502,WS!$C$3:$Q$327,10,0)</f>
        <v>0</v>
      </c>
      <c r="S495" s="11">
        <f>VLOOKUP($F$475:$F$502,WS!$C$3:$Q$327,11,0)</f>
        <v>0</v>
      </c>
      <c r="T495" s="11">
        <f>VLOOKUP($F$475:$F$502,WS!$C$3:$Q$327,12,0)</f>
        <v>0</v>
      </c>
      <c r="U495" s="11">
        <f>VLOOKUP($F$475:$F$502,WS!$C$3:$Q$327,13,0)</f>
        <v>452625.63</v>
      </c>
      <c r="V495" s="11">
        <f>VLOOKUP($F$475:$F$502,WS!$C$3:$Q$327,14,0)</f>
        <v>49827.369999999995</v>
      </c>
      <c r="W495" s="11">
        <f>VLOOKUP($F$475:$F$502,WS!$C$3:$Q$327,15,0)</f>
        <v>502453</v>
      </c>
      <c r="X495" s="11"/>
    </row>
    <row r="496" spans="1:24" ht="15.75" x14ac:dyDescent="0.25">
      <c r="A496" s="11">
        <v>19</v>
      </c>
      <c r="B496" s="29" t="s">
        <v>39</v>
      </c>
      <c r="C496" s="29" t="s">
        <v>40</v>
      </c>
      <c r="D496" s="29">
        <v>56</v>
      </c>
      <c r="E496" s="29" t="s">
        <v>325</v>
      </c>
      <c r="F496" s="11" t="s">
        <v>335</v>
      </c>
      <c r="G496" s="11" t="str">
        <f>VLOOKUP($F$475:$F$502,WS!$C$3:$Q$327,2,0)</f>
        <v>NORMAL</v>
      </c>
      <c r="H496" s="11">
        <f>VLOOKUP($F$475:$F$502,WS!$C$3:$Q$327,3,0)</f>
        <v>847</v>
      </c>
      <c r="I496" s="11">
        <f>VLOOKUP($F$475:$F$502,WS!$C$3:$Q$327,4,0)</f>
        <v>184773.18</v>
      </c>
      <c r="J496" s="11">
        <f>VLOOKUP($F$475:$F$502,WS!$C$3:$Q$327,5,0)</f>
        <v>33364.82</v>
      </c>
      <c r="K496" s="11">
        <f>VLOOKUP($F$475:$F$502,WS!$C$3:$Q$327,6,0)</f>
        <v>218138</v>
      </c>
      <c r="L496" s="11">
        <f>VLOOKUP($F$475:$F$502,WS!$C$3:$Q$327,7,0)</f>
        <v>8169.21</v>
      </c>
      <c r="M496" s="11">
        <f>VLOOKUP($F$475:$F$502,WS!$C$3:$Q$327,8,0)</f>
        <v>2359.79</v>
      </c>
      <c r="N496" s="11">
        <f>VLOOKUP($F$475:$F$502,WS!$C$3:$Q$327,9,0)</f>
        <v>10529</v>
      </c>
      <c r="O496" s="11">
        <f t="shared" si="67"/>
        <v>192942.38999999998</v>
      </c>
      <c r="P496" s="11">
        <f t="shared" si="68"/>
        <v>35724.61</v>
      </c>
      <c r="Q496" s="11">
        <f t="shared" si="69"/>
        <v>228667</v>
      </c>
      <c r="R496" s="11">
        <f>VLOOKUP($F$475:$F$502,WS!$C$3:$Q$327,10,0)</f>
        <v>0</v>
      </c>
      <c r="S496" s="11">
        <f>VLOOKUP($F$475:$F$502,WS!$C$3:$Q$327,11,0)</f>
        <v>0</v>
      </c>
      <c r="T496" s="11">
        <f>VLOOKUP($F$475:$F$502,WS!$C$3:$Q$327,12,0)</f>
        <v>0</v>
      </c>
      <c r="U496" s="11">
        <f>VLOOKUP($F$475:$F$502,WS!$C$3:$Q$327,13,0)</f>
        <v>192942.39</v>
      </c>
      <c r="V496" s="11">
        <f>VLOOKUP($F$475:$F$502,WS!$C$3:$Q$327,14,0)</f>
        <v>35724.61</v>
      </c>
      <c r="W496" s="11">
        <f>VLOOKUP($F$475:$F$502,WS!$C$3:$Q$327,15,0)</f>
        <v>228667</v>
      </c>
      <c r="X496" s="11"/>
    </row>
    <row r="497" spans="1:24" ht="15.75" x14ac:dyDescent="0.25">
      <c r="A497" s="11">
        <v>20</v>
      </c>
      <c r="B497" s="29" t="s">
        <v>39</v>
      </c>
      <c r="C497" s="29" t="s">
        <v>40</v>
      </c>
      <c r="D497" s="29">
        <v>56</v>
      </c>
      <c r="E497" s="29" t="s">
        <v>325</v>
      </c>
      <c r="F497" s="11" t="s">
        <v>337</v>
      </c>
      <c r="G497" s="11" t="str">
        <f>VLOOKUP($F$475:$F$502,WS!$C$3:$Q$327,2,0)</f>
        <v>NORMAL</v>
      </c>
      <c r="H497" s="11">
        <f>VLOOKUP($F$475:$F$502,WS!$C$3:$Q$327,3,0)</f>
        <v>298</v>
      </c>
      <c r="I497" s="11">
        <f>VLOOKUP($F$475:$F$502,WS!$C$3:$Q$327,4,0)</f>
        <v>120584.48</v>
      </c>
      <c r="J497" s="11">
        <f>VLOOKUP($F$475:$F$502,WS!$C$3:$Q$327,5,0)</f>
        <v>22989.52</v>
      </c>
      <c r="K497" s="11">
        <f>VLOOKUP($F$475:$F$502,WS!$C$3:$Q$327,6,0)</f>
        <v>143574</v>
      </c>
      <c r="L497" s="11">
        <f>VLOOKUP($F$475:$F$502,WS!$C$3:$Q$327,7,0)</f>
        <v>3178.93</v>
      </c>
      <c r="M497" s="11">
        <f>VLOOKUP($F$475:$F$502,WS!$C$3:$Q$327,8,0)</f>
        <v>1412.07</v>
      </c>
      <c r="N497" s="11">
        <f>VLOOKUP($F$475:$F$502,WS!$C$3:$Q$327,9,0)</f>
        <v>4591</v>
      </c>
      <c r="O497" s="11">
        <f t="shared" si="67"/>
        <v>123763.40999999999</v>
      </c>
      <c r="P497" s="11">
        <f t="shared" si="68"/>
        <v>24401.59</v>
      </c>
      <c r="Q497" s="11">
        <f t="shared" si="69"/>
        <v>148165</v>
      </c>
      <c r="R497" s="11">
        <f>VLOOKUP($F$475:$F$502,WS!$C$3:$Q$327,10,0)</f>
        <v>0</v>
      </c>
      <c r="S497" s="11">
        <f>VLOOKUP($F$475:$F$502,WS!$C$3:$Q$327,11,0)</f>
        <v>0</v>
      </c>
      <c r="T497" s="11">
        <f>VLOOKUP($F$475:$F$502,WS!$C$3:$Q$327,12,0)</f>
        <v>0</v>
      </c>
      <c r="U497" s="11">
        <f>VLOOKUP($F$475:$F$502,WS!$C$3:$Q$327,13,0)</f>
        <v>123763.41</v>
      </c>
      <c r="V497" s="11">
        <f>VLOOKUP($F$475:$F$502,WS!$C$3:$Q$327,14,0)</f>
        <v>24401.59</v>
      </c>
      <c r="W497" s="11">
        <f>VLOOKUP($F$475:$F$502,WS!$C$3:$Q$327,15,0)</f>
        <v>148165</v>
      </c>
      <c r="X497" s="11"/>
    </row>
    <row r="498" spans="1:24" ht="15.75" x14ac:dyDescent="0.25">
      <c r="A498" s="11">
        <v>21</v>
      </c>
      <c r="B498" s="29" t="s">
        <v>39</v>
      </c>
      <c r="C498" s="29" t="s">
        <v>40</v>
      </c>
      <c r="D498" s="29">
        <v>56</v>
      </c>
      <c r="E498" s="29" t="s">
        <v>325</v>
      </c>
      <c r="F498" s="11" t="s">
        <v>330</v>
      </c>
      <c r="G498" s="11" t="str">
        <f>VLOOKUP($F$475:$F$502,WS!$C$3:$Q$327,2,0)</f>
        <v>NORMAL</v>
      </c>
      <c r="H498" s="11">
        <f>VLOOKUP($F$475:$F$502,WS!$C$3:$Q$327,3,0)</f>
        <v>755</v>
      </c>
      <c r="I498" s="11">
        <f>VLOOKUP($F$475:$F$502,WS!$C$3:$Q$327,4,0)</f>
        <v>141125.01</v>
      </c>
      <c r="J498" s="11">
        <f>VLOOKUP($F$475:$F$502,WS!$C$3:$Q$327,5,0)</f>
        <v>5041.99</v>
      </c>
      <c r="K498" s="11">
        <f>VLOOKUP($F$475:$F$502,WS!$C$3:$Q$327,6,0)</f>
        <v>146167</v>
      </c>
      <c r="L498" s="11">
        <f>VLOOKUP($F$475:$F$502,WS!$C$3:$Q$327,7,0)</f>
        <v>6965.39</v>
      </c>
      <c r="M498" s="11">
        <f>VLOOKUP($F$475:$F$502,WS!$C$3:$Q$327,8,0)</f>
        <v>1814.6100000000001</v>
      </c>
      <c r="N498" s="11">
        <f>VLOOKUP($F$475:$F$502,WS!$C$3:$Q$327,9,0)</f>
        <v>8780</v>
      </c>
      <c r="O498" s="11">
        <f t="shared" si="67"/>
        <v>148090.40000000002</v>
      </c>
      <c r="P498" s="11">
        <f t="shared" si="68"/>
        <v>6856.6</v>
      </c>
      <c r="Q498" s="11">
        <f t="shared" si="69"/>
        <v>154947</v>
      </c>
      <c r="R498" s="11">
        <f>VLOOKUP($F$475:$F$502,WS!$C$3:$Q$327,10,0)</f>
        <v>0</v>
      </c>
      <c r="S498" s="11">
        <f>VLOOKUP($F$475:$F$502,WS!$C$3:$Q$327,11,0)</f>
        <v>0</v>
      </c>
      <c r="T498" s="11">
        <f>VLOOKUP($F$475:$F$502,WS!$C$3:$Q$327,12,0)</f>
        <v>0</v>
      </c>
      <c r="U498" s="11">
        <f>VLOOKUP($F$475:$F$502,WS!$C$3:$Q$327,13,0)</f>
        <v>148090.4</v>
      </c>
      <c r="V498" s="11">
        <f>VLOOKUP($F$475:$F$502,WS!$C$3:$Q$327,14,0)</f>
        <v>6856.6</v>
      </c>
      <c r="W498" s="11">
        <f>VLOOKUP($F$475:$F$502,WS!$C$3:$Q$327,15,0)</f>
        <v>154947</v>
      </c>
      <c r="X498" s="11"/>
    </row>
    <row r="499" spans="1:24" ht="15.75" x14ac:dyDescent="0.25">
      <c r="A499" s="11">
        <v>22</v>
      </c>
      <c r="B499" s="29"/>
      <c r="C499" s="29"/>
      <c r="D499" s="29"/>
      <c r="E499" s="29" t="s">
        <v>325</v>
      </c>
      <c r="F499" s="11" t="s">
        <v>338</v>
      </c>
      <c r="G499" s="11" t="str">
        <f>VLOOKUP($F$475:$F$502,WS!$C$3:$Q$327,2,0)</f>
        <v>NORMAL</v>
      </c>
      <c r="H499" s="11">
        <f>VLOOKUP($F$475:$F$502,WS!$C$3:$Q$327,3,0)</f>
        <v>847</v>
      </c>
      <c r="I499" s="11">
        <f>VLOOKUP($F$475:$F$502,WS!$C$3:$Q$327,4,0)</f>
        <v>22741.95</v>
      </c>
      <c r="J499" s="11">
        <f>VLOOKUP($F$475:$F$502,WS!$C$3:$Q$327,5,0)</f>
        <v>1324.0500000000002</v>
      </c>
      <c r="K499" s="11">
        <f>VLOOKUP($F$475:$F$502,WS!$C$3:$Q$327,6,0)</f>
        <v>24066</v>
      </c>
      <c r="L499" s="11">
        <f>VLOOKUP($F$475:$F$502,WS!$C$3:$Q$327,7,0)</f>
        <v>8339.2900000000009</v>
      </c>
      <c r="M499" s="11">
        <f>VLOOKUP($F$475:$F$502,WS!$C$3:$Q$327,8,0)</f>
        <v>597.71</v>
      </c>
      <c r="N499" s="11">
        <f>VLOOKUP($F$475:$F$502,WS!$C$3:$Q$327,9,0)</f>
        <v>8937</v>
      </c>
      <c r="O499" s="11">
        <f t="shared" si="67"/>
        <v>31081.24</v>
      </c>
      <c r="P499" s="11">
        <f t="shared" si="68"/>
        <v>1921.7600000000002</v>
      </c>
      <c r="Q499" s="11">
        <f t="shared" si="69"/>
        <v>33003</v>
      </c>
      <c r="R499" s="11">
        <f>VLOOKUP($F$475:$F$502,WS!$C$3:$Q$327,10,0)</f>
        <v>58912.24</v>
      </c>
      <c r="S499" s="11">
        <f>VLOOKUP($F$475:$F$502,WS!$C$3:$Q$327,11,0)</f>
        <v>1921.76</v>
      </c>
      <c r="T499" s="11">
        <f>VLOOKUP($F$475:$F$502,WS!$C$3:$Q$327,12,0)</f>
        <v>60834</v>
      </c>
      <c r="U499" s="11">
        <f>VLOOKUP($F$475:$F$502,WS!$C$3:$Q$327,13,0)</f>
        <v>-27831</v>
      </c>
      <c r="V499" s="11">
        <f>VLOOKUP($F$475:$F$502,WS!$C$3:$Q$327,14,0)</f>
        <v>0</v>
      </c>
      <c r="W499" s="11">
        <f>VLOOKUP($F$475:$F$502,WS!$C$3:$Q$327,15,0)</f>
        <v>-27831</v>
      </c>
      <c r="X499" s="11"/>
    </row>
    <row r="500" spans="1:24" ht="15.75" x14ac:dyDescent="0.25">
      <c r="A500" s="11">
        <v>23</v>
      </c>
      <c r="B500" s="29"/>
      <c r="C500" s="29"/>
      <c r="D500" s="29"/>
      <c r="E500" s="29" t="s">
        <v>325</v>
      </c>
      <c r="F500" s="11" t="s">
        <v>333</v>
      </c>
      <c r="G500" s="11" t="str">
        <f>VLOOKUP($F$475:$F$502,WS!$C$3:$Q$327,2,0)</f>
        <v>NORMAL</v>
      </c>
      <c r="H500" s="11">
        <f>VLOOKUP($F$475:$F$502,WS!$C$3:$Q$327,3,0)</f>
        <v>443</v>
      </c>
      <c r="I500" s="11">
        <f>VLOOKUP($F$475:$F$502,WS!$C$3:$Q$327,4,0)</f>
        <v>225812.61</v>
      </c>
      <c r="J500" s="11">
        <f>VLOOKUP($F$475:$F$502,WS!$C$3:$Q$327,5,0)</f>
        <v>27341.39</v>
      </c>
      <c r="K500" s="11">
        <f>VLOOKUP($F$475:$F$502,WS!$C$3:$Q$327,6,0)</f>
        <v>253154</v>
      </c>
      <c r="L500" s="11">
        <f>VLOOKUP($F$475:$F$502,WS!$C$3:$Q$327,7,0)</f>
        <v>6036.17</v>
      </c>
      <c r="M500" s="11">
        <f>VLOOKUP($F$475:$F$502,WS!$C$3:$Q$327,8,0)</f>
        <v>2557.83</v>
      </c>
      <c r="N500" s="11">
        <f>VLOOKUP($F$475:$F$502,WS!$C$3:$Q$327,9,0)</f>
        <v>8594</v>
      </c>
      <c r="O500" s="11">
        <f t="shared" si="67"/>
        <v>231848.78</v>
      </c>
      <c r="P500" s="11">
        <f t="shared" si="68"/>
        <v>29899.22</v>
      </c>
      <c r="Q500" s="11">
        <f t="shared" si="69"/>
        <v>261748</v>
      </c>
      <c r="R500" s="11">
        <f>VLOOKUP($F$475:$F$502,WS!$C$3:$Q$327,10,0)</f>
        <v>0</v>
      </c>
      <c r="S500" s="11">
        <f>VLOOKUP($F$475:$F$502,WS!$C$3:$Q$327,11,0)</f>
        <v>0</v>
      </c>
      <c r="T500" s="11">
        <f>VLOOKUP($F$475:$F$502,WS!$C$3:$Q$327,12,0)</f>
        <v>0</v>
      </c>
      <c r="U500" s="11">
        <f>VLOOKUP($F$475:$F$502,WS!$C$3:$Q$327,13,0)</f>
        <v>231848.78</v>
      </c>
      <c r="V500" s="11">
        <f>VLOOKUP($F$475:$F$502,WS!$C$3:$Q$327,14,0)</f>
        <v>29899.22</v>
      </c>
      <c r="W500" s="11">
        <f>VLOOKUP($F$475:$F$502,WS!$C$3:$Q$327,15,0)</f>
        <v>261748</v>
      </c>
      <c r="X500" s="11"/>
    </row>
    <row r="501" spans="1:24" ht="15.75" x14ac:dyDescent="0.25">
      <c r="A501" s="11">
        <v>24</v>
      </c>
      <c r="B501" s="29"/>
      <c r="C501" s="29"/>
      <c r="D501" s="29"/>
      <c r="E501" s="29" t="s">
        <v>325</v>
      </c>
      <c r="F501" s="11" t="s">
        <v>329</v>
      </c>
      <c r="G501" s="11" t="str">
        <f>VLOOKUP($F$475:$F$502,WS!$C$3:$Q$327,2,0)</f>
        <v>DISS</v>
      </c>
      <c r="H501" s="11">
        <f>VLOOKUP($F$475:$F$502,WS!$C$3:$Q$327,3,0)</f>
        <v>0</v>
      </c>
      <c r="I501" s="11">
        <f>VLOOKUP($F$475:$F$502,WS!$C$3:$Q$327,4,0)</f>
        <v>39643.86</v>
      </c>
      <c r="J501" s="11">
        <f>VLOOKUP($F$475:$F$502,WS!$C$3:$Q$327,5,0)</f>
        <v>20192.400000000001</v>
      </c>
      <c r="K501" s="11">
        <f>VLOOKUP($F$475:$F$502,WS!$C$3:$Q$327,6,0)</f>
        <v>59836.26</v>
      </c>
      <c r="L501" s="11">
        <f>VLOOKUP($F$475:$F$502,WS!$C$3:$Q$327,7,0)</f>
        <v>874.67</v>
      </c>
      <c r="M501" s="11">
        <f>VLOOKUP($F$475:$F$502,WS!$C$3:$Q$327,8,0)</f>
        <v>66.069999999999993</v>
      </c>
      <c r="N501" s="11">
        <f>VLOOKUP($F$475:$F$502,WS!$C$3:$Q$327,9,0)</f>
        <v>940.74</v>
      </c>
      <c r="O501" s="11">
        <f t="shared" si="67"/>
        <v>40518.53</v>
      </c>
      <c r="P501" s="11">
        <f t="shared" si="68"/>
        <v>20258.47</v>
      </c>
      <c r="Q501" s="11">
        <f t="shared" si="69"/>
        <v>60777</v>
      </c>
      <c r="R501" s="11">
        <f>VLOOKUP($F$475:$F$502,WS!$C$3:$Q$327,10,0)</f>
        <v>0</v>
      </c>
      <c r="S501" s="11">
        <f>VLOOKUP($F$475:$F$502,WS!$C$3:$Q$327,11,0)</f>
        <v>0</v>
      </c>
      <c r="T501" s="11">
        <f>VLOOKUP($F$475:$F$502,WS!$C$3:$Q$327,12,0)</f>
        <v>0</v>
      </c>
      <c r="U501" s="11">
        <f>VLOOKUP($F$475:$F$502,WS!$C$3:$Q$327,13,0)</f>
        <v>40518.53</v>
      </c>
      <c r="V501" s="11">
        <f>VLOOKUP($F$475:$F$502,WS!$C$3:$Q$327,14,0)</f>
        <v>20258.47</v>
      </c>
      <c r="W501" s="11">
        <f>VLOOKUP($F$475:$F$502,WS!$C$3:$Q$327,15,0)</f>
        <v>60777</v>
      </c>
      <c r="X501" s="11"/>
    </row>
    <row r="502" spans="1:24" ht="15.75" x14ac:dyDescent="0.25">
      <c r="A502" s="11">
        <v>25</v>
      </c>
      <c r="B502" s="117"/>
      <c r="C502" s="117"/>
      <c r="D502" s="117"/>
      <c r="E502" s="118" t="s">
        <v>325</v>
      </c>
      <c r="F502" s="11" t="s">
        <v>327</v>
      </c>
      <c r="G502" s="11" t="str">
        <f>VLOOKUP($F$475:$F$502,WS!$C$3:$Q$327,2,0)</f>
        <v>IDLE/VACANT</v>
      </c>
      <c r="H502" s="11">
        <f>VLOOKUP($F$475:$F$502,WS!$C$3:$Q$327,3,0)</f>
        <v>0</v>
      </c>
      <c r="I502" s="11">
        <f>VLOOKUP($F$475:$F$502,WS!$C$3:$Q$327,4,0)</f>
        <v>373720.85</v>
      </c>
      <c r="J502" s="11">
        <f>VLOOKUP($F$475:$F$502,WS!$C$3:$Q$327,5,0)</f>
        <v>80261.149999999994</v>
      </c>
      <c r="K502" s="11">
        <f>VLOOKUP($F$475:$F$502,WS!$C$3:$Q$327,6,0)</f>
        <v>453982</v>
      </c>
      <c r="L502" s="11">
        <f>VLOOKUP($F$475:$F$502,WS!$C$3:$Q$327,7,0)</f>
        <v>2144.12</v>
      </c>
      <c r="M502" s="11">
        <f>VLOOKUP($F$475:$F$502,WS!$C$3:$Q$327,8,0)</f>
        <v>4016.88</v>
      </c>
      <c r="N502" s="11">
        <f>VLOOKUP($F$475:$F$502,WS!$C$3:$Q$327,9,0)</f>
        <v>6161</v>
      </c>
      <c r="O502" s="11">
        <f t="shared" si="67"/>
        <v>375864.97</v>
      </c>
      <c r="P502" s="11">
        <f t="shared" si="68"/>
        <v>84278.03</v>
      </c>
      <c r="Q502" s="11">
        <f t="shared" si="69"/>
        <v>460143</v>
      </c>
      <c r="R502" s="11">
        <f>VLOOKUP($F$475:$F$502,WS!$C$3:$Q$327,10,0)</f>
        <v>0</v>
      </c>
      <c r="S502" s="11">
        <f>VLOOKUP($F$475:$F$502,WS!$C$3:$Q$327,11,0)</f>
        <v>0</v>
      </c>
      <c r="T502" s="11">
        <f>VLOOKUP($F$475:$F$502,WS!$C$3:$Q$327,12,0)</f>
        <v>0</v>
      </c>
      <c r="U502" s="11">
        <f>VLOOKUP($F$475:$F$502,WS!$C$3:$Q$327,13,0)</f>
        <v>375864.97</v>
      </c>
      <c r="V502" s="11">
        <f>VLOOKUP($F$475:$F$502,WS!$C$3:$Q$327,14,0)</f>
        <v>84278.03</v>
      </c>
      <c r="W502" s="11">
        <f>VLOOKUP($F$475:$F$502,WS!$C$3:$Q$327,15,0)</f>
        <v>460143</v>
      </c>
      <c r="X502" s="11"/>
    </row>
    <row r="503" spans="1:24" ht="15.75" x14ac:dyDescent="0.25">
      <c r="A503" s="147" t="s">
        <v>78</v>
      </c>
      <c r="B503" s="147"/>
      <c r="C503" s="147"/>
      <c r="D503" s="147"/>
      <c r="E503" s="147"/>
      <c r="F503" s="147"/>
      <c r="G503" s="11"/>
      <c r="H503" s="13">
        <f>SUM(H478:H502)</f>
        <v>22355</v>
      </c>
      <c r="I503" s="13">
        <f t="shared" ref="I503:W503" si="70">SUM(I478:I502)</f>
        <v>5171613.0900000008</v>
      </c>
      <c r="J503" s="13">
        <f t="shared" si="70"/>
        <v>991387.16999999993</v>
      </c>
      <c r="K503" s="13">
        <f t="shared" si="70"/>
        <v>6163000.2599999998</v>
      </c>
      <c r="L503" s="13">
        <f t="shared" si="70"/>
        <v>346743.11</v>
      </c>
      <c r="M503" s="13">
        <f t="shared" si="70"/>
        <v>65255.63</v>
      </c>
      <c r="N503" s="13">
        <f t="shared" si="70"/>
        <v>411998.74</v>
      </c>
      <c r="O503" s="13">
        <f t="shared" si="70"/>
        <v>5518356.2000000011</v>
      </c>
      <c r="P503" s="13">
        <f t="shared" si="70"/>
        <v>1056642.7999999998</v>
      </c>
      <c r="Q503" s="13">
        <f t="shared" si="70"/>
        <v>6574999</v>
      </c>
      <c r="R503" s="13">
        <f t="shared" si="70"/>
        <v>58912.24</v>
      </c>
      <c r="S503" s="13">
        <f t="shared" si="70"/>
        <v>56803.76</v>
      </c>
      <c r="T503" s="13">
        <f t="shared" si="70"/>
        <v>115716</v>
      </c>
      <c r="U503" s="13">
        <f t="shared" si="70"/>
        <v>5459443.9600000009</v>
      </c>
      <c r="V503" s="13">
        <f t="shared" si="70"/>
        <v>999839.03999999992</v>
      </c>
      <c r="W503" s="13">
        <f t="shared" si="70"/>
        <v>6459283</v>
      </c>
      <c r="X503" s="11"/>
    </row>
    <row r="504" spans="1:24" ht="15.75" x14ac:dyDescent="0.25">
      <c r="A504" s="26"/>
      <c r="B504" s="26"/>
      <c r="C504" s="26"/>
      <c r="D504" s="26"/>
      <c r="E504" s="26"/>
      <c r="F504" s="26"/>
      <c r="G504" s="26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</row>
    <row r="505" spans="1:24" ht="15.75" x14ac:dyDescent="0.25">
      <c r="A505" s="26"/>
      <c r="B505" s="26"/>
      <c r="C505" s="26"/>
      <c r="D505" s="26"/>
      <c r="E505" s="26"/>
      <c r="F505" s="26"/>
      <c r="G505" s="26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</row>
    <row r="506" spans="1:24" ht="15.75" x14ac:dyDescent="0.25">
      <c r="A506" s="26"/>
      <c r="B506" s="26"/>
      <c r="C506" s="26"/>
      <c r="D506" s="26"/>
      <c r="E506" s="26"/>
      <c r="F506" s="26"/>
      <c r="G506" s="26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</row>
    <row r="507" spans="1:24" ht="15.75" x14ac:dyDescent="0.25">
      <c r="A507" s="26"/>
      <c r="B507" s="26"/>
      <c r="C507" s="26"/>
      <c r="D507" s="26"/>
      <c r="E507" s="26"/>
      <c r="F507" s="26"/>
      <c r="G507" s="26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</row>
    <row r="508" spans="1:24" ht="15.75" x14ac:dyDescent="0.25">
      <c r="A508" s="30"/>
      <c r="B508" s="30"/>
      <c r="C508" s="30"/>
      <c r="D508" s="142" t="s">
        <v>79</v>
      </c>
      <c r="E508" s="142"/>
      <c r="F508" s="142"/>
      <c r="G508" s="142"/>
      <c r="H508" s="142"/>
      <c r="I508" s="7"/>
      <c r="J508" s="14"/>
      <c r="K508" s="7"/>
      <c r="L508" s="7"/>
      <c r="M508" s="7"/>
      <c r="N508" s="7"/>
      <c r="O508" s="7"/>
      <c r="P508" s="7"/>
      <c r="Q508" s="7"/>
      <c r="R508" s="7"/>
      <c r="S508" s="7"/>
      <c r="T508" s="143" t="s">
        <v>80</v>
      </c>
      <c r="U508" s="143"/>
      <c r="V508" s="143"/>
      <c r="W508" s="143"/>
      <c r="X508" s="143"/>
    </row>
    <row r="509" spans="1:24" ht="15.75" x14ac:dyDescent="0.25">
      <c r="A509" s="30"/>
      <c r="B509" s="30"/>
      <c r="C509" s="30"/>
      <c r="D509" s="142" t="s">
        <v>81</v>
      </c>
      <c r="E509" s="142"/>
      <c r="F509" s="142"/>
      <c r="G509" s="142"/>
      <c r="H509" s="142"/>
      <c r="I509" s="7"/>
      <c r="J509" s="14"/>
      <c r="K509" s="7"/>
      <c r="L509" s="7"/>
      <c r="M509" s="7"/>
      <c r="N509" s="7"/>
      <c r="O509" s="7"/>
      <c r="P509" s="7"/>
      <c r="Q509" s="7"/>
      <c r="R509" s="7"/>
      <c r="S509" s="7"/>
      <c r="T509" s="143" t="s">
        <v>81</v>
      </c>
      <c r="U509" s="143"/>
      <c r="V509" s="143"/>
      <c r="W509" s="143"/>
      <c r="X509" s="143"/>
    </row>
    <row r="510" spans="1:24" ht="15.75" x14ac:dyDescent="0.25">
      <c r="A510" s="30"/>
      <c r="B510" s="30"/>
      <c r="C510" s="30"/>
      <c r="D510" s="25"/>
      <c r="E510" s="25"/>
      <c r="F510" s="25"/>
      <c r="G510" s="25"/>
      <c r="H510" s="25"/>
      <c r="I510" s="7"/>
      <c r="J510" s="14"/>
      <c r="K510" s="7"/>
      <c r="L510" s="7"/>
      <c r="M510" s="7"/>
      <c r="N510" s="7"/>
      <c r="O510" s="7"/>
      <c r="P510" s="7"/>
      <c r="Q510" s="7"/>
      <c r="R510" s="7"/>
      <c r="S510" s="7"/>
      <c r="T510" s="26"/>
      <c r="U510" s="26"/>
      <c r="V510" s="26"/>
      <c r="W510" s="26"/>
      <c r="X510" s="26"/>
    </row>
    <row r="511" spans="1:24" ht="16.5" thickBot="1" x14ac:dyDescent="0.3">
      <c r="A511" s="30"/>
      <c r="B511" s="30"/>
      <c r="C511" s="30"/>
      <c r="D511" s="25"/>
      <c r="E511" s="25"/>
      <c r="F511" s="25"/>
      <c r="G511" s="25"/>
      <c r="H511" s="25"/>
      <c r="I511" s="7"/>
      <c r="J511" s="14"/>
      <c r="K511" s="7"/>
      <c r="L511" s="7"/>
      <c r="M511" s="7"/>
      <c r="N511" s="7"/>
      <c r="O511" s="7"/>
      <c r="P511" s="7"/>
      <c r="Q511" s="7"/>
      <c r="R511" s="7"/>
      <c r="S511" s="7"/>
      <c r="T511" s="26"/>
      <c r="U511" s="26"/>
      <c r="V511" s="26"/>
      <c r="W511" s="26"/>
      <c r="X511" s="26"/>
    </row>
    <row r="512" spans="1:24" ht="24" thickBot="1" x14ac:dyDescent="0.4">
      <c r="A512" s="148" t="s">
        <v>1</v>
      </c>
      <c r="B512" s="149"/>
      <c r="C512" s="149"/>
      <c r="D512" s="149"/>
      <c r="E512" s="149"/>
      <c r="F512" s="149"/>
      <c r="G512" s="149"/>
      <c r="H512" s="149"/>
      <c r="I512" s="149"/>
      <c r="J512" s="149"/>
      <c r="K512" s="149"/>
      <c r="L512" s="149"/>
      <c r="M512" s="149"/>
      <c r="N512" s="149"/>
      <c r="O512" s="149"/>
      <c r="P512" s="149"/>
      <c r="Q512" s="149"/>
      <c r="R512" s="149"/>
      <c r="S512" s="149"/>
      <c r="T512" s="149"/>
      <c r="U512" s="149"/>
      <c r="V512" s="149"/>
      <c r="W512" s="149"/>
      <c r="X512" s="150"/>
    </row>
    <row r="513" spans="1:24" ht="18" x14ac:dyDescent="0.25">
      <c r="A513" s="151" t="s">
        <v>814</v>
      </c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</row>
    <row r="514" spans="1:24" ht="36" customHeight="1" x14ac:dyDescent="0.25">
      <c r="A514" s="152" t="s">
        <v>5</v>
      </c>
      <c r="B514" s="152" t="s">
        <v>6</v>
      </c>
      <c r="C514" s="152" t="s">
        <v>7</v>
      </c>
      <c r="D514" s="152" t="s">
        <v>8</v>
      </c>
      <c r="E514" s="152" t="s">
        <v>9</v>
      </c>
      <c r="F514" s="152" t="s">
        <v>10</v>
      </c>
      <c r="G514" s="152" t="s">
        <v>11</v>
      </c>
      <c r="H514" s="152" t="s">
        <v>12</v>
      </c>
      <c r="I514" s="144" t="s">
        <v>815</v>
      </c>
      <c r="J514" s="145"/>
      <c r="K514" s="146"/>
      <c r="L514" s="144" t="s">
        <v>816</v>
      </c>
      <c r="M514" s="145"/>
      <c r="N514" s="146"/>
      <c r="O514" s="144" t="s">
        <v>13</v>
      </c>
      <c r="P514" s="145"/>
      <c r="Q514" s="146"/>
      <c r="R514" s="144" t="s">
        <v>817</v>
      </c>
      <c r="S514" s="145"/>
      <c r="T514" s="146"/>
      <c r="U514" s="144" t="s">
        <v>818</v>
      </c>
      <c r="V514" s="145"/>
      <c r="W514" s="146"/>
      <c r="X514" s="9" t="s">
        <v>14</v>
      </c>
    </row>
    <row r="515" spans="1:24" ht="15.75" x14ac:dyDescent="0.25">
      <c r="A515" s="153"/>
      <c r="B515" s="153"/>
      <c r="C515" s="153"/>
      <c r="D515" s="153"/>
      <c r="E515" s="153"/>
      <c r="F515" s="153"/>
      <c r="G515" s="153"/>
      <c r="H515" s="153"/>
      <c r="I515" s="9" t="s">
        <v>15</v>
      </c>
      <c r="J515" s="9" t="s">
        <v>16</v>
      </c>
      <c r="K515" s="10" t="s">
        <v>17</v>
      </c>
      <c r="L515" s="9" t="s">
        <v>15</v>
      </c>
      <c r="M515" s="9" t="s">
        <v>16</v>
      </c>
      <c r="N515" s="10" t="s">
        <v>17</v>
      </c>
      <c r="O515" s="9" t="s">
        <v>15</v>
      </c>
      <c r="P515" s="9" t="s">
        <v>16</v>
      </c>
      <c r="Q515" s="9" t="s">
        <v>17</v>
      </c>
      <c r="R515" s="9" t="s">
        <v>15</v>
      </c>
      <c r="S515" s="9" t="s">
        <v>16</v>
      </c>
      <c r="T515" s="9" t="s">
        <v>17</v>
      </c>
      <c r="U515" s="9" t="s">
        <v>15</v>
      </c>
      <c r="V515" s="9" t="s">
        <v>16</v>
      </c>
      <c r="W515" s="10" t="s">
        <v>17</v>
      </c>
      <c r="X515" s="9"/>
    </row>
    <row r="516" spans="1:24" ht="15.75" x14ac:dyDescent="0.25">
      <c r="A516" s="9" t="s">
        <v>18</v>
      </c>
      <c r="B516" s="9" t="s">
        <v>19</v>
      </c>
      <c r="C516" s="9" t="s">
        <v>20</v>
      </c>
      <c r="D516" s="9" t="s">
        <v>21</v>
      </c>
      <c r="E516" s="9" t="s">
        <v>22</v>
      </c>
      <c r="F516" s="9" t="s">
        <v>23</v>
      </c>
      <c r="G516" s="9"/>
      <c r="H516" s="9"/>
      <c r="I516" s="9" t="s">
        <v>24</v>
      </c>
      <c r="J516" s="9" t="s">
        <v>25</v>
      </c>
      <c r="K516" s="10" t="s">
        <v>26</v>
      </c>
      <c r="L516" s="9" t="s">
        <v>27</v>
      </c>
      <c r="M516" s="9" t="s">
        <v>28</v>
      </c>
      <c r="N516" s="10" t="s">
        <v>29</v>
      </c>
      <c r="O516" s="9" t="s">
        <v>30</v>
      </c>
      <c r="P516" s="9" t="s">
        <v>31</v>
      </c>
      <c r="Q516" s="9" t="s">
        <v>32</v>
      </c>
      <c r="R516" s="9" t="s">
        <v>33</v>
      </c>
      <c r="S516" s="9" t="s">
        <v>34</v>
      </c>
      <c r="T516" s="9" t="s">
        <v>35</v>
      </c>
      <c r="U516" s="9" t="s">
        <v>36</v>
      </c>
      <c r="V516" s="9" t="s">
        <v>37</v>
      </c>
      <c r="W516" s="10" t="s">
        <v>38</v>
      </c>
      <c r="X516" s="9"/>
    </row>
    <row r="517" spans="1:24" ht="15.75" x14ac:dyDescent="0.25">
      <c r="A517" s="11">
        <v>1</v>
      </c>
      <c r="B517" s="29" t="s">
        <v>39</v>
      </c>
      <c r="C517" s="29" t="s">
        <v>40</v>
      </c>
      <c r="D517" s="29">
        <v>58</v>
      </c>
      <c r="E517" s="29" t="s">
        <v>350</v>
      </c>
      <c r="F517" s="11" t="s">
        <v>354</v>
      </c>
      <c r="G517" s="11" t="str">
        <f>VLOOKUP($F$514:$F$543,WS!$C$3:$Q$327,2,0)</f>
        <v>NORMAL</v>
      </c>
      <c r="H517" s="11">
        <f>VLOOKUP($F$514:$F$543,WS!$C$3:$Q$327,3,0)</f>
        <v>4714</v>
      </c>
      <c r="I517" s="11">
        <f>VLOOKUP($F$514:$F$543,WS!$C$3:$Q$327,4,0)</f>
        <v>854122.84</v>
      </c>
      <c r="J517" s="11">
        <f>VLOOKUP($F$514:$F$543,WS!$C$3:$Q$327,5,0)</f>
        <v>205534.16</v>
      </c>
      <c r="K517" s="11">
        <f>VLOOKUP($F$514:$F$543,WS!$C$3:$Q$327,6,0)</f>
        <v>1059657</v>
      </c>
      <c r="L517" s="11">
        <f>VLOOKUP($F$514:$F$543,WS!$C$3:$Q$327,7,0)</f>
        <v>35941.019999999997</v>
      </c>
      <c r="M517" s="11">
        <f>VLOOKUP($F$514:$F$543,WS!$C$3:$Q$327,8,0)</f>
        <v>10952.98</v>
      </c>
      <c r="N517" s="11">
        <f>VLOOKUP($F$514:$F$543,WS!$C$3:$Q$327,9,0)</f>
        <v>46894</v>
      </c>
      <c r="O517" s="11">
        <f>+I517+L517</f>
        <v>890063.86</v>
      </c>
      <c r="P517" s="11">
        <f>+J517+M517</f>
        <v>216487.14</v>
      </c>
      <c r="Q517" s="11">
        <f>+K517+N517</f>
        <v>1106551</v>
      </c>
      <c r="R517" s="11">
        <f>VLOOKUP($F$514:$F$543,WS!$C$3:$Q$327,10,0)</f>
        <v>0</v>
      </c>
      <c r="S517" s="11">
        <f>VLOOKUP($F$514:$F$543,WS!$C$3:$Q$327,11,0)</f>
        <v>0</v>
      </c>
      <c r="T517" s="11">
        <f>VLOOKUP($F$514:$F$543,WS!$C$3:$Q$327,12,0)</f>
        <v>0</v>
      </c>
      <c r="U517" s="11">
        <f>VLOOKUP($F$514:$F$543,WS!$C$3:$Q$327,13,0)</f>
        <v>890063.86</v>
      </c>
      <c r="V517" s="11">
        <f>VLOOKUP($F$514:$F$543,WS!$C$3:$Q$327,14,0)</f>
        <v>216487.13999999998</v>
      </c>
      <c r="W517" s="11">
        <f>VLOOKUP($F$514:$F$543,WS!$C$3:$Q$327,15,0)</f>
        <v>1106551</v>
      </c>
      <c r="X517" s="11"/>
    </row>
    <row r="518" spans="1:24" ht="15.75" x14ac:dyDescent="0.25">
      <c r="A518" s="11">
        <v>2</v>
      </c>
      <c r="B518" s="29" t="s">
        <v>39</v>
      </c>
      <c r="C518" s="29" t="s">
        <v>40</v>
      </c>
      <c r="D518" s="29">
        <v>58</v>
      </c>
      <c r="E518" s="29" t="s">
        <v>350</v>
      </c>
      <c r="F518" s="11" t="s">
        <v>369</v>
      </c>
      <c r="G518" s="11" t="str">
        <f>VLOOKUP($F$514:$F$543,WS!$C$3:$Q$327,2,0)</f>
        <v>NORMAL</v>
      </c>
      <c r="H518" s="11">
        <f>VLOOKUP($F$514:$F$543,WS!$C$3:$Q$327,3,0)</f>
        <v>1216</v>
      </c>
      <c r="I518" s="11">
        <f>VLOOKUP($F$514:$F$543,WS!$C$3:$Q$327,4,0)</f>
        <v>468439.59</v>
      </c>
      <c r="J518" s="11">
        <f>VLOOKUP($F$514:$F$543,WS!$C$3:$Q$327,5,0)</f>
        <v>97233.41</v>
      </c>
      <c r="K518" s="11">
        <f>VLOOKUP($F$514:$F$543,WS!$C$3:$Q$327,6,0)</f>
        <v>565673</v>
      </c>
      <c r="L518" s="11">
        <f>VLOOKUP($F$514:$F$543,WS!$C$3:$Q$327,7,0)</f>
        <v>9602.4699999999993</v>
      </c>
      <c r="M518" s="11">
        <f>VLOOKUP($F$514:$F$543,WS!$C$3:$Q$327,8,0)</f>
        <v>5319.53</v>
      </c>
      <c r="N518" s="11">
        <f>VLOOKUP($F$514:$F$543,WS!$C$3:$Q$327,9,0)</f>
        <v>14922</v>
      </c>
      <c r="O518" s="11">
        <f t="shared" ref="O518:O543" si="71">+I518+L518</f>
        <v>478042.06</v>
      </c>
      <c r="P518" s="11">
        <f t="shared" ref="P518:P543" si="72">+J518+M518</f>
        <v>102552.94</v>
      </c>
      <c r="Q518" s="11">
        <f t="shared" ref="Q518:Q543" si="73">+K518+N518</f>
        <v>580595</v>
      </c>
      <c r="R518" s="11">
        <f>VLOOKUP($F$514:$F$543,WS!$C$3:$Q$327,10,0)</f>
        <v>0</v>
      </c>
      <c r="S518" s="11">
        <f>VLOOKUP($F$514:$F$543,WS!$C$3:$Q$327,11,0)</f>
        <v>0</v>
      </c>
      <c r="T518" s="11">
        <f>VLOOKUP($F$514:$F$543,WS!$C$3:$Q$327,12,0)</f>
        <v>0</v>
      </c>
      <c r="U518" s="11">
        <f>VLOOKUP($F$514:$F$543,WS!$C$3:$Q$327,13,0)</f>
        <v>478042.06</v>
      </c>
      <c r="V518" s="11">
        <f>VLOOKUP($F$514:$F$543,WS!$C$3:$Q$327,14,0)</f>
        <v>102552.93999999999</v>
      </c>
      <c r="W518" s="11">
        <f>VLOOKUP($F$514:$F$543,WS!$C$3:$Q$327,15,0)</f>
        <v>580595</v>
      </c>
      <c r="X518" s="11"/>
    </row>
    <row r="519" spans="1:24" ht="15.75" x14ac:dyDescent="0.25">
      <c r="A519" s="11">
        <v>3</v>
      </c>
      <c r="B519" s="29" t="s">
        <v>39</v>
      </c>
      <c r="C519" s="29" t="s">
        <v>40</v>
      </c>
      <c r="D519" s="29">
        <v>58</v>
      </c>
      <c r="E519" s="29" t="s">
        <v>350</v>
      </c>
      <c r="F519" s="11" t="s">
        <v>371</v>
      </c>
      <c r="G519" s="11" t="str">
        <f>VLOOKUP($F$514:$F$543,WS!$C$3:$Q$327,2,0)</f>
        <v>NORMAL</v>
      </c>
      <c r="H519" s="11">
        <f>VLOOKUP($F$514:$F$543,WS!$C$3:$Q$327,3,0)</f>
        <v>518</v>
      </c>
      <c r="I519" s="11">
        <f>VLOOKUP($F$514:$F$543,WS!$C$3:$Q$327,4,0)</f>
        <v>262422.78999999998</v>
      </c>
      <c r="J519" s="11">
        <f>VLOOKUP($F$514:$F$543,WS!$C$3:$Q$327,5,0)</f>
        <v>61819.21</v>
      </c>
      <c r="K519" s="11">
        <f>VLOOKUP($F$514:$F$543,WS!$C$3:$Q$327,6,0)</f>
        <v>324242</v>
      </c>
      <c r="L519" s="11">
        <f>VLOOKUP($F$514:$F$543,WS!$C$3:$Q$327,7,0)</f>
        <v>5330.28</v>
      </c>
      <c r="M519" s="11">
        <f>VLOOKUP($F$514:$F$543,WS!$C$3:$Q$327,8,0)</f>
        <v>2876.72</v>
      </c>
      <c r="N519" s="11">
        <f>VLOOKUP($F$514:$F$543,WS!$C$3:$Q$327,9,0)</f>
        <v>8207</v>
      </c>
      <c r="O519" s="11">
        <f t="shared" si="71"/>
        <v>267753.07</v>
      </c>
      <c r="P519" s="11">
        <f t="shared" si="72"/>
        <v>64695.93</v>
      </c>
      <c r="Q519" s="11">
        <f t="shared" si="73"/>
        <v>332449</v>
      </c>
      <c r="R519" s="11">
        <f>VLOOKUP($F$514:$F$543,WS!$C$3:$Q$327,10,0)</f>
        <v>0</v>
      </c>
      <c r="S519" s="11">
        <f>VLOOKUP($F$514:$F$543,WS!$C$3:$Q$327,11,0)</f>
        <v>0</v>
      </c>
      <c r="T519" s="11">
        <f>VLOOKUP($F$514:$F$543,WS!$C$3:$Q$327,12,0)</f>
        <v>0</v>
      </c>
      <c r="U519" s="11">
        <f>VLOOKUP($F$514:$F$543,WS!$C$3:$Q$327,13,0)</f>
        <v>267753.07</v>
      </c>
      <c r="V519" s="11">
        <f>VLOOKUP($F$514:$F$543,WS!$C$3:$Q$327,14,0)</f>
        <v>64695.93</v>
      </c>
      <c r="W519" s="11">
        <f>VLOOKUP($F$514:$F$543,WS!$C$3:$Q$327,15,0)</f>
        <v>332449</v>
      </c>
      <c r="X519" s="11"/>
    </row>
    <row r="520" spans="1:24" ht="15.75" x14ac:dyDescent="0.25">
      <c r="A520" s="11">
        <v>4</v>
      </c>
      <c r="B520" s="29" t="s">
        <v>39</v>
      </c>
      <c r="C520" s="29" t="s">
        <v>40</v>
      </c>
      <c r="D520" s="29">
        <v>58</v>
      </c>
      <c r="E520" s="29" t="s">
        <v>350</v>
      </c>
      <c r="F520" s="11" t="s">
        <v>370</v>
      </c>
      <c r="G520" s="11" t="str">
        <f>VLOOKUP($F$514:$F$543,WS!$C$3:$Q$327,2,0)</f>
        <v>NORMAL</v>
      </c>
      <c r="H520" s="11">
        <f>VLOOKUP($F$514:$F$543,WS!$C$3:$Q$327,3,0)</f>
        <v>1236</v>
      </c>
      <c r="I520" s="11">
        <f>VLOOKUP($F$514:$F$543,WS!$C$3:$Q$327,4,0)</f>
        <v>337654.26</v>
      </c>
      <c r="J520" s="11">
        <f>VLOOKUP($F$514:$F$543,WS!$C$3:$Q$327,5,0)</f>
        <v>83601.739999999991</v>
      </c>
      <c r="K520" s="11">
        <f>VLOOKUP($F$514:$F$543,WS!$C$3:$Q$327,6,0)</f>
        <v>421256</v>
      </c>
      <c r="L520" s="11">
        <f>VLOOKUP($F$514:$F$543,WS!$C$3:$Q$327,7,0)</f>
        <v>10673.54</v>
      </c>
      <c r="M520" s="11">
        <f>VLOOKUP($F$514:$F$543,WS!$C$3:$Q$327,8,0)</f>
        <v>4183.46</v>
      </c>
      <c r="N520" s="11">
        <f>VLOOKUP($F$514:$F$543,WS!$C$3:$Q$327,9,0)</f>
        <v>14857</v>
      </c>
      <c r="O520" s="11">
        <f t="shared" si="71"/>
        <v>348327.8</v>
      </c>
      <c r="P520" s="11">
        <f t="shared" si="72"/>
        <v>87785.2</v>
      </c>
      <c r="Q520" s="11">
        <f t="shared" si="73"/>
        <v>436113</v>
      </c>
      <c r="R520" s="11">
        <f>VLOOKUP($F$514:$F$543,WS!$C$3:$Q$327,10,0)</f>
        <v>0</v>
      </c>
      <c r="S520" s="11">
        <f>VLOOKUP($F$514:$F$543,WS!$C$3:$Q$327,11,0)</f>
        <v>0</v>
      </c>
      <c r="T520" s="11">
        <f>VLOOKUP($F$514:$F$543,WS!$C$3:$Q$327,12,0)</f>
        <v>0</v>
      </c>
      <c r="U520" s="11">
        <f>VLOOKUP($F$514:$F$543,WS!$C$3:$Q$327,13,0)</f>
        <v>348327.8</v>
      </c>
      <c r="V520" s="11">
        <f>VLOOKUP($F$514:$F$543,WS!$C$3:$Q$327,14,0)</f>
        <v>87785.2</v>
      </c>
      <c r="W520" s="11">
        <f>VLOOKUP($F$514:$F$543,WS!$C$3:$Q$327,15,0)</f>
        <v>436113</v>
      </c>
      <c r="X520" s="11"/>
    </row>
    <row r="521" spans="1:24" ht="15.75" x14ac:dyDescent="0.25">
      <c r="A521" s="11">
        <v>5</v>
      </c>
      <c r="B521" s="29" t="s">
        <v>39</v>
      </c>
      <c r="C521" s="29" t="s">
        <v>40</v>
      </c>
      <c r="D521" s="29">
        <v>58</v>
      </c>
      <c r="E521" s="29" t="s">
        <v>350</v>
      </c>
      <c r="F521" s="11" t="s">
        <v>372</v>
      </c>
      <c r="G521" s="11" t="str">
        <f>VLOOKUP($F$514:$F$543,WS!$C$3:$Q$327,2,0)</f>
        <v>IDLE/VACANT</v>
      </c>
      <c r="H521" s="11">
        <f>VLOOKUP($F$514:$F$543,WS!$C$3:$Q$327,3,0)</f>
        <v>0</v>
      </c>
      <c r="I521" s="11">
        <f>VLOOKUP($F$514:$F$543,WS!$C$3:$Q$327,4,0)</f>
        <v>159671.70000000001</v>
      </c>
      <c r="J521" s="11">
        <f>VLOOKUP($F$514:$F$543,WS!$C$3:$Q$327,5,0)</f>
        <v>30967.3</v>
      </c>
      <c r="K521" s="11">
        <f>VLOOKUP($F$514:$F$543,WS!$C$3:$Q$327,6,0)</f>
        <v>190639</v>
      </c>
      <c r="L521" s="11">
        <f>VLOOKUP($F$514:$F$543,WS!$C$3:$Q$327,7,0)</f>
        <v>848.36</v>
      </c>
      <c r="M521" s="11">
        <f>VLOOKUP($F$514:$F$543,WS!$C$3:$Q$327,8,0)</f>
        <v>1592.64</v>
      </c>
      <c r="N521" s="11">
        <f>VLOOKUP($F$514:$F$543,WS!$C$3:$Q$327,9,0)</f>
        <v>2441</v>
      </c>
      <c r="O521" s="11">
        <f t="shared" si="71"/>
        <v>160520.06</v>
      </c>
      <c r="P521" s="11">
        <f t="shared" si="72"/>
        <v>32559.94</v>
      </c>
      <c r="Q521" s="11">
        <f t="shared" si="73"/>
        <v>193080</v>
      </c>
      <c r="R521" s="11">
        <f>VLOOKUP($F$514:$F$543,WS!$C$3:$Q$327,10,0)</f>
        <v>0</v>
      </c>
      <c r="S521" s="11">
        <f>VLOOKUP($F$514:$F$543,WS!$C$3:$Q$327,11,0)</f>
        <v>0</v>
      </c>
      <c r="T521" s="11">
        <f>VLOOKUP($F$514:$F$543,WS!$C$3:$Q$327,12,0)</f>
        <v>0</v>
      </c>
      <c r="U521" s="11">
        <f>VLOOKUP($F$514:$F$543,WS!$C$3:$Q$327,13,0)</f>
        <v>160520.06</v>
      </c>
      <c r="V521" s="11">
        <f>VLOOKUP($F$514:$F$543,WS!$C$3:$Q$327,14,0)</f>
        <v>32559.94</v>
      </c>
      <c r="W521" s="11">
        <f>VLOOKUP($F$514:$F$543,WS!$C$3:$Q$327,15,0)</f>
        <v>193080</v>
      </c>
      <c r="X521" s="11"/>
    </row>
    <row r="522" spans="1:24" ht="15.75" x14ac:dyDescent="0.25">
      <c r="A522" s="11">
        <v>6</v>
      </c>
      <c r="B522" s="29" t="s">
        <v>39</v>
      </c>
      <c r="C522" s="29" t="s">
        <v>40</v>
      </c>
      <c r="D522" s="29">
        <v>58</v>
      </c>
      <c r="E522" s="29" t="s">
        <v>350</v>
      </c>
      <c r="F522" s="11" t="s">
        <v>373</v>
      </c>
      <c r="G522" s="11" t="str">
        <f>VLOOKUP($F$514:$F$543,WS!$C$3:$Q$327,2,0)</f>
        <v>IDLE/VACANT</v>
      </c>
      <c r="H522" s="11">
        <f>VLOOKUP($F$514:$F$543,WS!$C$3:$Q$327,3,0)</f>
        <v>0</v>
      </c>
      <c r="I522" s="11">
        <f>VLOOKUP($F$514:$F$543,WS!$C$3:$Q$327,4,0)</f>
        <v>1532.41</v>
      </c>
      <c r="J522" s="11">
        <f>VLOOKUP($F$514:$F$543,WS!$C$3:$Q$327,5,0)</f>
        <v>19.59</v>
      </c>
      <c r="K522" s="11">
        <f>VLOOKUP($F$514:$F$543,WS!$C$3:$Q$327,6,0)</f>
        <v>1552</v>
      </c>
      <c r="L522" s="11">
        <f>VLOOKUP($F$514:$F$543,WS!$C$3:$Q$327,7,0)</f>
        <v>339.31</v>
      </c>
      <c r="M522" s="11">
        <f>VLOOKUP($F$514:$F$543,WS!$C$3:$Q$327,8,0)</f>
        <v>13.69</v>
      </c>
      <c r="N522" s="11">
        <f>VLOOKUP($F$514:$F$543,WS!$C$3:$Q$327,9,0)</f>
        <v>353</v>
      </c>
      <c r="O522" s="11">
        <f t="shared" si="71"/>
        <v>1871.72</v>
      </c>
      <c r="P522" s="11">
        <f t="shared" si="72"/>
        <v>33.28</v>
      </c>
      <c r="Q522" s="11">
        <f t="shared" si="73"/>
        <v>1905</v>
      </c>
      <c r="R522" s="11">
        <f>VLOOKUP($F$514:$F$543,WS!$C$3:$Q$327,10,0)</f>
        <v>0</v>
      </c>
      <c r="S522" s="11">
        <f>VLOOKUP($F$514:$F$543,WS!$C$3:$Q$327,11,0)</f>
        <v>0</v>
      </c>
      <c r="T522" s="11">
        <f>VLOOKUP($F$514:$F$543,WS!$C$3:$Q$327,12,0)</f>
        <v>0</v>
      </c>
      <c r="U522" s="11">
        <f>VLOOKUP($F$514:$F$543,WS!$C$3:$Q$327,13,0)</f>
        <v>1871.72</v>
      </c>
      <c r="V522" s="11">
        <f>VLOOKUP($F$514:$F$543,WS!$C$3:$Q$327,14,0)</f>
        <v>33.28</v>
      </c>
      <c r="W522" s="11">
        <f>VLOOKUP($F$514:$F$543,WS!$C$3:$Q$327,15,0)</f>
        <v>1905</v>
      </c>
      <c r="X522" s="11"/>
    </row>
    <row r="523" spans="1:24" ht="15.75" x14ac:dyDescent="0.25">
      <c r="A523" s="11">
        <v>7</v>
      </c>
      <c r="B523" s="29" t="s">
        <v>39</v>
      </c>
      <c r="C523" s="29" t="s">
        <v>40</v>
      </c>
      <c r="D523" s="29">
        <v>58</v>
      </c>
      <c r="E523" s="29" t="s">
        <v>350</v>
      </c>
      <c r="F523" s="11" t="s">
        <v>374</v>
      </c>
      <c r="G523" s="11" t="str">
        <f>VLOOKUP($F$514:$F$543,WS!$C$3:$Q$327,2,0)</f>
        <v>NORMAL</v>
      </c>
      <c r="H523" s="11">
        <f>VLOOKUP($F$514:$F$543,WS!$C$3:$Q$327,3,0)</f>
        <v>4317</v>
      </c>
      <c r="I523" s="11">
        <f>VLOOKUP($F$514:$F$543,WS!$C$3:$Q$327,4,0)</f>
        <v>778739.37</v>
      </c>
      <c r="J523" s="11">
        <f>VLOOKUP($F$514:$F$543,WS!$C$3:$Q$327,5,0)</f>
        <v>123204.62999999999</v>
      </c>
      <c r="K523" s="11">
        <f>VLOOKUP($F$514:$F$543,WS!$C$3:$Q$327,6,0)</f>
        <v>901944</v>
      </c>
      <c r="L523" s="11">
        <f>VLOOKUP($F$514:$F$543,WS!$C$3:$Q$327,7,0)</f>
        <v>30929.25</v>
      </c>
      <c r="M523" s="11">
        <f>VLOOKUP($F$514:$F$543,WS!$C$3:$Q$327,8,0)</f>
        <v>9798.75</v>
      </c>
      <c r="N523" s="11">
        <f>VLOOKUP($F$514:$F$543,WS!$C$3:$Q$327,9,0)</f>
        <v>40728</v>
      </c>
      <c r="O523" s="11">
        <f t="shared" si="71"/>
        <v>809668.62</v>
      </c>
      <c r="P523" s="11">
        <f t="shared" si="72"/>
        <v>133003.38</v>
      </c>
      <c r="Q523" s="11">
        <f t="shared" si="73"/>
        <v>942672</v>
      </c>
      <c r="R523" s="11">
        <f>VLOOKUP($F$514:$F$543,WS!$C$3:$Q$327,10,0)</f>
        <v>0</v>
      </c>
      <c r="S523" s="11">
        <f>VLOOKUP($F$514:$F$543,WS!$C$3:$Q$327,11,0)</f>
        <v>36737</v>
      </c>
      <c r="T523" s="11">
        <f>VLOOKUP($F$514:$F$543,WS!$C$3:$Q$327,12,0)</f>
        <v>36737</v>
      </c>
      <c r="U523" s="11">
        <f>VLOOKUP($F$514:$F$543,WS!$C$3:$Q$327,13,0)</f>
        <v>809668.62</v>
      </c>
      <c r="V523" s="11">
        <f>VLOOKUP($F$514:$F$543,WS!$C$3:$Q$327,14,0)</f>
        <v>96266.38</v>
      </c>
      <c r="W523" s="11">
        <f>VLOOKUP($F$514:$F$543,WS!$C$3:$Q$327,15,0)</f>
        <v>905935</v>
      </c>
      <c r="X523" s="11"/>
    </row>
    <row r="524" spans="1:24" ht="15.75" x14ac:dyDescent="0.25">
      <c r="A524" s="11">
        <v>8</v>
      </c>
      <c r="B524" s="29" t="s">
        <v>39</v>
      </c>
      <c r="C524" s="29" t="s">
        <v>40</v>
      </c>
      <c r="D524" s="29">
        <v>58</v>
      </c>
      <c r="E524" s="29" t="s">
        <v>350</v>
      </c>
      <c r="F524" s="11" t="s">
        <v>375</v>
      </c>
      <c r="G524" s="11" t="str">
        <f>VLOOKUP($F$514:$F$543,WS!$C$3:$Q$327,2,0)</f>
        <v>IDLE/VACANT</v>
      </c>
      <c r="H524" s="11">
        <f>VLOOKUP($F$514:$F$543,WS!$C$3:$Q$327,3,0)</f>
        <v>0</v>
      </c>
      <c r="I524" s="11">
        <f>VLOOKUP($F$514:$F$543,WS!$C$3:$Q$327,4,0)</f>
        <v>5419.71</v>
      </c>
      <c r="J524" s="11">
        <f>VLOOKUP($F$514:$F$543,WS!$C$3:$Q$327,5,0)</f>
        <v>245.29</v>
      </c>
      <c r="K524" s="11">
        <f>VLOOKUP($F$514:$F$543,WS!$C$3:$Q$327,6,0)</f>
        <v>5665</v>
      </c>
      <c r="L524" s="11">
        <f>VLOOKUP($F$514:$F$543,WS!$C$3:$Q$327,7,0)</f>
        <v>848.88</v>
      </c>
      <c r="M524" s="11">
        <f>VLOOKUP($F$514:$F$543,WS!$C$3:$Q$327,8,0)</f>
        <v>50.12</v>
      </c>
      <c r="N524" s="11">
        <f>VLOOKUP($F$514:$F$543,WS!$C$3:$Q$327,9,0)</f>
        <v>899</v>
      </c>
      <c r="O524" s="11">
        <f t="shared" si="71"/>
        <v>6268.59</v>
      </c>
      <c r="P524" s="11">
        <f t="shared" si="72"/>
        <v>295.40999999999997</v>
      </c>
      <c r="Q524" s="11">
        <f t="shared" si="73"/>
        <v>6564</v>
      </c>
      <c r="R524" s="11">
        <f>VLOOKUP($F$514:$F$543,WS!$C$3:$Q$327,10,0)</f>
        <v>6168.59</v>
      </c>
      <c r="S524" s="11">
        <f>VLOOKUP($F$514:$F$543,WS!$C$3:$Q$327,11,0)</f>
        <v>295.41000000000003</v>
      </c>
      <c r="T524" s="11">
        <f>VLOOKUP($F$514:$F$543,WS!$C$3:$Q$327,12,0)</f>
        <v>6464</v>
      </c>
      <c r="U524" s="11">
        <f>VLOOKUP($F$514:$F$543,WS!$C$3:$Q$327,13,0)</f>
        <v>100</v>
      </c>
      <c r="V524" s="11">
        <f>VLOOKUP($F$514:$F$543,WS!$C$3:$Q$327,14,0)</f>
        <v>0</v>
      </c>
      <c r="W524" s="11">
        <f>VLOOKUP($F$514:$F$543,WS!$C$3:$Q$327,15,0)</f>
        <v>100</v>
      </c>
      <c r="X524" s="11"/>
    </row>
    <row r="525" spans="1:24" ht="15.75" x14ac:dyDescent="0.25">
      <c r="A525" s="11">
        <v>9</v>
      </c>
      <c r="B525" s="29" t="s">
        <v>39</v>
      </c>
      <c r="C525" s="29" t="s">
        <v>40</v>
      </c>
      <c r="D525" s="29">
        <v>58</v>
      </c>
      <c r="E525" s="29" t="s">
        <v>350</v>
      </c>
      <c r="F525" s="11" t="s">
        <v>376</v>
      </c>
      <c r="G525" s="11" t="str">
        <f>VLOOKUP($F$514:$F$543,WS!$C$3:$Q$327,2,0)</f>
        <v>NORMAL</v>
      </c>
      <c r="H525" s="11">
        <f>VLOOKUP($F$514:$F$543,WS!$C$3:$Q$327,3,0)</f>
        <v>61</v>
      </c>
      <c r="I525" s="11">
        <f>VLOOKUP($F$514:$F$543,WS!$C$3:$Q$327,4,0)</f>
        <v>7928.25</v>
      </c>
      <c r="J525" s="11">
        <f>VLOOKUP($F$514:$F$543,WS!$C$3:$Q$327,5,0)</f>
        <v>662.75</v>
      </c>
      <c r="K525" s="11">
        <f>VLOOKUP($F$514:$F$543,WS!$C$3:$Q$327,6,0)</f>
        <v>8591</v>
      </c>
      <c r="L525" s="11">
        <f>VLOOKUP($F$514:$F$543,WS!$C$3:$Q$327,7,0)</f>
        <v>855.71</v>
      </c>
      <c r="M525" s="11">
        <f>VLOOKUP($F$514:$F$543,WS!$C$3:$Q$327,8,0)</f>
        <v>110.29</v>
      </c>
      <c r="N525" s="11">
        <f>VLOOKUP($F$514:$F$543,WS!$C$3:$Q$327,9,0)</f>
        <v>966</v>
      </c>
      <c r="O525" s="11">
        <f t="shared" si="71"/>
        <v>8783.9599999999991</v>
      </c>
      <c r="P525" s="11">
        <f t="shared" si="72"/>
        <v>773.04</v>
      </c>
      <c r="Q525" s="11">
        <f t="shared" si="73"/>
        <v>9557</v>
      </c>
      <c r="R525" s="11">
        <f>VLOOKUP($F$514:$F$543,WS!$C$3:$Q$327,10,0)</f>
        <v>0</v>
      </c>
      <c r="S525" s="11">
        <f>VLOOKUP($F$514:$F$543,WS!$C$3:$Q$327,11,0)</f>
        <v>0</v>
      </c>
      <c r="T525" s="11">
        <f>VLOOKUP($F$514:$F$543,WS!$C$3:$Q$327,12,0)</f>
        <v>0</v>
      </c>
      <c r="U525" s="11">
        <f>VLOOKUP($F$514:$F$543,WS!$C$3:$Q$327,13,0)</f>
        <v>8783.9599999999991</v>
      </c>
      <c r="V525" s="11">
        <f>VLOOKUP($F$514:$F$543,WS!$C$3:$Q$327,14,0)</f>
        <v>773.04</v>
      </c>
      <c r="W525" s="11">
        <f>VLOOKUP($F$514:$F$543,WS!$C$3:$Q$327,15,0)</f>
        <v>9557</v>
      </c>
      <c r="X525" s="11"/>
    </row>
    <row r="526" spans="1:24" ht="15.75" x14ac:dyDescent="0.25">
      <c r="A526" s="11">
        <v>10</v>
      </c>
      <c r="B526" s="29" t="s">
        <v>39</v>
      </c>
      <c r="C526" s="29" t="s">
        <v>40</v>
      </c>
      <c r="D526" s="29">
        <v>58</v>
      </c>
      <c r="E526" s="29" t="s">
        <v>350</v>
      </c>
      <c r="F526" s="11" t="s">
        <v>377</v>
      </c>
      <c r="G526" s="11" t="str">
        <f>VLOOKUP($F$514:$F$543,WS!$C$3:$Q$327,2,0)</f>
        <v>IDLE/VACANT</v>
      </c>
      <c r="H526" s="11">
        <f>VLOOKUP($F$514:$F$543,WS!$C$3:$Q$327,3,0)</f>
        <v>0</v>
      </c>
      <c r="I526" s="11">
        <f>VLOOKUP($F$514:$F$543,WS!$C$3:$Q$327,4,0)</f>
        <v>8153.85</v>
      </c>
      <c r="J526" s="11">
        <f>VLOOKUP($F$514:$F$543,WS!$C$3:$Q$327,5,0)</f>
        <v>549.15</v>
      </c>
      <c r="K526" s="11">
        <f>VLOOKUP($F$514:$F$543,WS!$C$3:$Q$327,6,0)</f>
        <v>8703</v>
      </c>
      <c r="L526" s="11">
        <f>VLOOKUP($F$514:$F$543,WS!$C$3:$Q$327,7,0)</f>
        <v>1273.5899999999999</v>
      </c>
      <c r="M526" s="11">
        <f>VLOOKUP($F$514:$F$543,WS!$C$3:$Q$327,8,0)</f>
        <v>75.41</v>
      </c>
      <c r="N526" s="11">
        <f>VLOOKUP($F$514:$F$543,WS!$C$3:$Q$327,9,0)</f>
        <v>1349</v>
      </c>
      <c r="O526" s="11">
        <f t="shared" si="71"/>
        <v>9427.44</v>
      </c>
      <c r="P526" s="11">
        <f t="shared" si="72"/>
        <v>624.55999999999995</v>
      </c>
      <c r="Q526" s="11">
        <f t="shared" si="73"/>
        <v>10052</v>
      </c>
      <c r="R526" s="11">
        <f>VLOOKUP($F$514:$F$543,WS!$C$3:$Q$327,10,0)</f>
        <v>0</v>
      </c>
      <c r="S526" s="11">
        <f>VLOOKUP($F$514:$F$543,WS!$C$3:$Q$327,11,0)</f>
        <v>0</v>
      </c>
      <c r="T526" s="11">
        <f>VLOOKUP($F$514:$F$543,WS!$C$3:$Q$327,12,0)</f>
        <v>0</v>
      </c>
      <c r="U526" s="11">
        <f>VLOOKUP($F$514:$F$543,WS!$C$3:$Q$327,13,0)</f>
        <v>9427.44</v>
      </c>
      <c r="V526" s="11">
        <f>VLOOKUP($F$514:$F$543,WS!$C$3:$Q$327,14,0)</f>
        <v>624.55999999999995</v>
      </c>
      <c r="W526" s="11">
        <f>VLOOKUP($F$514:$F$543,WS!$C$3:$Q$327,15,0)</f>
        <v>10052</v>
      </c>
      <c r="X526" s="11"/>
    </row>
    <row r="527" spans="1:24" ht="15.75" x14ac:dyDescent="0.25">
      <c r="A527" s="11">
        <v>11</v>
      </c>
      <c r="B527" s="29" t="s">
        <v>39</v>
      </c>
      <c r="C527" s="29" t="s">
        <v>40</v>
      </c>
      <c r="D527" s="29">
        <v>58</v>
      </c>
      <c r="E527" s="29" t="s">
        <v>350</v>
      </c>
      <c r="F527" s="11" t="s">
        <v>366</v>
      </c>
      <c r="G527" s="11" t="str">
        <f>VLOOKUP($F$514:$F$543,WS!$C$3:$Q$327,2,0)</f>
        <v>IDLE/VACANT</v>
      </c>
      <c r="H527" s="11">
        <f>VLOOKUP($F$514:$F$543,WS!$C$3:$Q$327,3,0)</f>
        <v>0</v>
      </c>
      <c r="I527" s="11">
        <f>VLOOKUP($F$514:$F$543,WS!$C$3:$Q$327,4,0)</f>
        <v>156272.49</v>
      </c>
      <c r="J527" s="11">
        <f>VLOOKUP($F$514:$F$543,WS!$C$3:$Q$327,5,0)</f>
        <v>61734.51</v>
      </c>
      <c r="K527" s="11">
        <f>VLOOKUP($F$514:$F$543,WS!$C$3:$Q$327,6,0)</f>
        <v>218007</v>
      </c>
      <c r="L527" s="11">
        <f>VLOOKUP($F$514:$F$543,WS!$C$3:$Q$327,7,0)</f>
        <v>1273.4000000000001</v>
      </c>
      <c r="M527" s="11">
        <f>VLOOKUP($F$514:$F$543,WS!$C$3:$Q$327,8,0)</f>
        <v>1556.6</v>
      </c>
      <c r="N527" s="11">
        <f>VLOOKUP($F$514:$F$543,WS!$C$3:$Q$327,9,0)</f>
        <v>2830</v>
      </c>
      <c r="O527" s="11">
        <f t="shared" si="71"/>
        <v>157545.88999999998</v>
      </c>
      <c r="P527" s="11">
        <f t="shared" si="72"/>
        <v>63291.11</v>
      </c>
      <c r="Q527" s="11">
        <f t="shared" si="73"/>
        <v>220837</v>
      </c>
      <c r="R527" s="11">
        <f>VLOOKUP($F$514:$F$543,WS!$C$3:$Q$327,10,0)</f>
        <v>0</v>
      </c>
      <c r="S527" s="11">
        <f>VLOOKUP($F$514:$F$543,WS!$C$3:$Q$327,11,0)</f>
        <v>0</v>
      </c>
      <c r="T527" s="11">
        <f>VLOOKUP($F$514:$F$543,WS!$C$3:$Q$327,12,0)</f>
        <v>0</v>
      </c>
      <c r="U527" s="11">
        <f>VLOOKUP($F$514:$F$543,WS!$C$3:$Q$327,13,0)</f>
        <v>157545.89000000001</v>
      </c>
      <c r="V527" s="11">
        <f>VLOOKUP($F$514:$F$543,WS!$C$3:$Q$327,14,0)</f>
        <v>63291.11</v>
      </c>
      <c r="W527" s="11">
        <f>VLOOKUP($F$514:$F$543,WS!$C$3:$Q$327,15,0)</f>
        <v>220837</v>
      </c>
      <c r="X527" s="11"/>
    </row>
    <row r="528" spans="1:24" ht="15.75" x14ac:dyDescent="0.25">
      <c r="A528" s="11">
        <v>12</v>
      </c>
      <c r="B528" s="29" t="s">
        <v>39</v>
      </c>
      <c r="C528" s="29" t="s">
        <v>40</v>
      </c>
      <c r="D528" s="29">
        <v>58</v>
      </c>
      <c r="E528" s="29" t="s">
        <v>350</v>
      </c>
      <c r="F528" s="11" t="s">
        <v>367</v>
      </c>
      <c r="G528" s="11" t="str">
        <f>VLOOKUP($F$514:$F$543,WS!$C$3:$Q$327,2,0)</f>
        <v>NORMAL</v>
      </c>
      <c r="H528" s="11">
        <f>VLOOKUP($F$514:$F$543,WS!$C$3:$Q$327,3,0)</f>
        <v>921</v>
      </c>
      <c r="I528" s="11">
        <f>VLOOKUP($F$514:$F$543,WS!$C$3:$Q$327,4,0)</f>
        <v>56682.63</v>
      </c>
      <c r="J528" s="11">
        <f>VLOOKUP($F$514:$F$543,WS!$C$3:$Q$327,5,0)</f>
        <v>14194.37</v>
      </c>
      <c r="K528" s="11">
        <f>VLOOKUP($F$514:$F$543,WS!$C$3:$Q$327,6,0)</f>
        <v>70877</v>
      </c>
      <c r="L528" s="11">
        <f>VLOOKUP($F$514:$F$543,WS!$C$3:$Q$327,7,0)</f>
        <v>7582.4</v>
      </c>
      <c r="M528" s="11">
        <f>VLOOKUP($F$514:$F$543,WS!$C$3:$Q$327,8,0)</f>
        <v>1016.6</v>
      </c>
      <c r="N528" s="11">
        <f>VLOOKUP($F$514:$F$543,WS!$C$3:$Q$327,9,0)</f>
        <v>8599</v>
      </c>
      <c r="O528" s="11">
        <f t="shared" si="71"/>
        <v>64265.03</v>
      </c>
      <c r="P528" s="11">
        <f t="shared" si="72"/>
        <v>15210.970000000001</v>
      </c>
      <c r="Q528" s="11">
        <f t="shared" si="73"/>
        <v>79476</v>
      </c>
      <c r="R528" s="11">
        <f>VLOOKUP($F$514:$F$543,WS!$C$3:$Q$327,10,0)</f>
        <v>0</v>
      </c>
      <c r="S528" s="11">
        <f>VLOOKUP($F$514:$F$543,WS!$C$3:$Q$327,11,0)</f>
        <v>0</v>
      </c>
      <c r="T528" s="11">
        <f>VLOOKUP($F$514:$F$543,WS!$C$3:$Q$327,12,0)</f>
        <v>0</v>
      </c>
      <c r="U528" s="11">
        <f>VLOOKUP($F$514:$F$543,WS!$C$3:$Q$327,13,0)</f>
        <v>64265.03</v>
      </c>
      <c r="V528" s="11">
        <f>VLOOKUP($F$514:$F$543,WS!$C$3:$Q$327,14,0)</f>
        <v>15210.97</v>
      </c>
      <c r="W528" s="11">
        <f>VLOOKUP($F$514:$F$543,WS!$C$3:$Q$327,15,0)</f>
        <v>79476</v>
      </c>
      <c r="X528" s="11"/>
    </row>
    <row r="529" spans="1:24" ht="15.75" x14ac:dyDescent="0.25">
      <c r="A529" s="11">
        <v>13</v>
      </c>
      <c r="B529" s="29" t="s">
        <v>39</v>
      </c>
      <c r="C529" s="29" t="s">
        <v>40</v>
      </c>
      <c r="D529" s="29">
        <v>58</v>
      </c>
      <c r="E529" s="29" t="s">
        <v>350</v>
      </c>
      <c r="F529" s="11" t="s">
        <v>368</v>
      </c>
      <c r="G529" s="11" t="str">
        <f>VLOOKUP($F$514:$F$543,WS!$C$3:$Q$327,2,0)</f>
        <v>NORMAL</v>
      </c>
      <c r="H529" s="11">
        <f>VLOOKUP($F$514:$F$543,WS!$C$3:$Q$327,3,0)</f>
        <v>1483</v>
      </c>
      <c r="I529" s="11">
        <f>VLOOKUP($F$514:$F$543,WS!$C$3:$Q$327,4,0)</f>
        <v>370795.35</v>
      </c>
      <c r="J529" s="11">
        <f>VLOOKUP($F$514:$F$543,WS!$C$3:$Q$327,5,0)</f>
        <v>21528.65</v>
      </c>
      <c r="K529" s="11">
        <f>VLOOKUP($F$514:$F$543,WS!$C$3:$Q$327,6,0)</f>
        <v>392324</v>
      </c>
      <c r="L529" s="11">
        <f>VLOOKUP($F$514:$F$543,WS!$C$3:$Q$327,7,0)</f>
        <v>11685.84</v>
      </c>
      <c r="M529" s="11">
        <f>VLOOKUP($F$514:$F$543,WS!$C$3:$Q$327,8,0)</f>
        <v>4420.16</v>
      </c>
      <c r="N529" s="11">
        <f>VLOOKUP($F$514:$F$543,WS!$C$3:$Q$327,9,0)</f>
        <v>16106</v>
      </c>
      <c r="O529" s="11">
        <f t="shared" si="71"/>
        <v>382481.19</v>
      </c>
      <c r="P529" s="11">
        <f t="shared" si="72"/>
        <v>25948.81</v>
      </c>
      <c r="Q529" s="11">
        <f t="shared" si="73"/>
        <v>408430</v>
      </c>
      <c r="R529" s="11">
        <f>VLOOKUP($F$514:$F$543,WS!$C$3:$Q$327,10,0)</f>
        <v>0</v>
      </c>
      <c r="S529" s="11">
        <f>VLOOKUP($F$514:$F$543,WS!$C$3:$Q$327,11,0)</f>
        <v>0</v>
      </c>
      <c r="T529" s="11">
        <f>VLOOKUP($F$514:$F$543,WS!$C$3:$Q$327,12,0)</f>
        <v>0</v>
      </c>
      <c r="U529" s="11">
        <f>VLOOKUP($F$514:$F$543,WS!$C$3:$Q$327,13,0)</f>
        <v>382481.19</v>
      </c>
      <c r="V529" s="11">
        <f>VLOOKUP($F$514:$F$543,WS!$C$3:$Q$327,14,0)</f>
        <v>25948.809999999998</v>
      </c>
      <c r="W529" s="11">
        <f>VLOOKUP($F$514:$F$543,WS!$C$3:$Q$327,15,0)</f>
        <v>408430</v>
      </c>
      <c r="X529" s="11"/>
    </row>
    <row r="530" spans="1:24" ht="15.75" x14ac:dyDescent="0.25">
      <c r="A530" s="11">
        <v>14</v>
      </c>
      <c r="B530" s="29" t="s">
        <v>39</v>
      </c>
      <c r="C530" s="29" t="s">
        <v>40</v>
      </c>
      <c r="D530" s="29">
        <v>58</v>
      </c>
      <c r="E530" s="29" t="s">
        <v>350</v>
      </c>
      <c r="F530" s="11" t="s">
        <v>361</v>
      </c>
      <c r="G530" s="11" t="str">
        <f>VLOOKUP($F$514:$F$543,WS!$C$3:$Q$327,2,0)</f>
        <v>NORMAL</v>
      </c>
      <c r="H530" s="11">
        <f>VLOOKUP($F$514:$F$543,WS!$C$3:$Q$327,3,0)</f>
        <v>4846</v>
      </c>
      <c r="I530" s="11">
        <f>VLOOKUP($F$514:$F$543,WS!$C$3:$Q$327,4,0)</f>
        <v>682705.97</v>
      </c>
      <c r="J530" s="11">
        <f>VLOOKUP($F$514:$F$543,WS!$C$3:$Q$327,5,0)</f>
        <v>99782.03</v>
      </c>
      <c r="K530" s="11">
        <f>VLOOKUP($F$514:$F$543,WS!$C$3:$Q$327,6,0)</f>
        <v>782488</v>
      </c>
      <c r="L530" s="11">
        <f>VLOOKUP($F$514:$F$543,WS!$C$3:$Q$327,7,0)</f>
        <v>35741.199999999997</v>
      </c>
      <c r="M530" s="11">
        <f>VLOOKUP($F$514:$F$543,WS!$C$3:$Q$327,8,0)</f>
        <v>9206.7999999999993</v>
      </c>
      <c r="N530" s="11">
        <f>VLOOKUP($F$514:$F$543,WS!$C$3:$Q$327,9,0)</f>
        <v>44948</v>
      </c>
      <c r="O530" s="11">
        <f t="shared" si="71"/>
        <v>718447.16999999993</v>
      </c>
      <c r="P530" s="11">
        <f t="shared" si="72"/>
        <v>108988.83</v>
      </c>
      <c r="Q530" s="11">
        <f t="shared" si="73"/>
        <v>827436</v>
      </c>
      <c r="R530" s="11">
        <f>VLOOKUP($F$514:$F$543,WS!$C$3:$Q$327,10,0)</f>
        <v>0</v>
      </c>
      <c r="S530" s="11">
        <f>VLOOKUP($F$514:$F$543,WS!$C$3:$Q$327,11,0)</f>
        <v>0</v>
      </c>
      <c r="T530" s="11">
        <f>VLOOKUP($F$514:$F$543,WS!$C$3:$Q$327,12,0)</f>
        <v>0</v>
      </c>
      <c r="U530" s="11">
        <f>VLOOKUP($F$514:$F$543,WS!$C$3:$Q$327,13,0)</f>
        <v>718447.17</v>
      </c>
      <c r="V530" s="11">
        <f>VLOOKUP($F$514:$F$543,WS!$C$3:$Q$327,14,0)</f>
        <v>108988.83</v>
      </c>
      <c r="W530" s="11">
        <f>VLOOKUP($F$514:$F$543,WS!$C$3:$Q$327,15,0)</f>
        <v>827436</v>
      </c>
      <c r="X530" s="11"/>
    </row>
    <row r="531" spans="1:24" ht="15.75" x14ac:dyDescent="0.25">
      <c r="A531" s="11">
        <v>15</v>
      </c>
      <c r="B531" s="29" t="s">
        <v>39</v>
      </c>
      <c r="C531" s="29" t="s">
        <v>40</v>
      </c>
      <c r="D531" s="29">
        <v>58</v>
      </c>
      <c r="E531" s="29" t="s">
        <v>350</v>
      </c>
      <c r="F531" s="11" t="s">
        <v>353</v>
      </c>
      <c r="G531" s="11" t="str">
        <f>VLOOKUP($F$514:$F$543,WS!$C$3:$Q$327,2,0)</f>
        <v>NORMAL</v>
      </c>
      <c r="H531" s="11">
        <f>VLOOKUP($F$514:$F$543,WS!$C$3:$Q$327,3,0)</f>
        <v>419</v>
      </c>
      <c r="I531" s="11">
        <f>VLOOKUP($F$514:$F$543,WS!$C$3:$Q$327,4,0)</f>
        <v>3787.62</v>
      </c>
      <c r="J531" s="11">
        <f>VLOOKUP($F$514:$F$543,WS!$C$3:$Q$327,5,0)</f>
        <v>61.38</v>
      </c>
      <c r="K531" s="11">
        <f>VLOOKUP($F$514:$F$543,WS!$C$3:$Q$327,6,0)</f>
        <v>3849</v>
      </c>
      <c r="L531" s="11">
        <f>VLOOKUP($F$514:$F$543,WS!$C$3:$Q$327,7,0)</f>
        <v>4823.3500000000004</v>
      </c>
      <c r="M531" s="11">
        <f>VLOOKUP($F$514:$F$543,WS!$C$3:$Q$327,8,0)</f>
        <v>226.65</v>
      </c>
      <c r="N531" s="11">
        <f>VLOOKUP($F$514:$F$543,WS!$C$3:$Q$327,9,0)</f>
        <v>5050</v>
      </c>
      <c r="O531" s="11">
        <f t="shared" si="71"/>
        <v>8610.9700000000012</v>
      </c>
      <c r="P531" s="11">
        <f t="shared" si="72"/>
        <v>288.03000000000003</v>
      </c>
      <c r="Q531" s="11">
        <f t="shared" si="73"/>
        <v>8899</v>
      </c>
      <c r="R531" s="11">
        <f>VLOOKUP($F$514:$F$543,WS!$C$3:$Q$327,10,0)</f>
        <v>0</v>
      </c>
      <c r="S531" s="11">
        <f>VLOOKUP($F$514:$F$543,WS!$C$3:$Q$327,11,0)</f>
        <v>0</v>
      </c>
      <c r="T531" s="11">
        <f>VLOOKUP($F$514:$F$543,WS!$C$3:$Q$327,12,0)</f>
        <v>0</v>
      </c>
      <c r="U531" s="11">
        <f>VLOOKUP($F$514:$F$543,WS!$C$3:$Q$327,13,0)</f>
        <v>8610.9699999999993</v>
      </c>
      <c r="V531" s="11">
        <f>VLOOKUP($F$514:$F$543,WS!$C$3:$Q$327,14,0)</f>
        <v>288.03000000000003</v>
      </c>
      <c r="W531" s="11">
        <f>VLOOKUP($F$514:$F$543,WS!$C$3:$Q$327,15,0)</f>
        <v>8899</v>
      </c>
      <c r="X531" s="11"/>
    </row>
    <row r="532" spans="1:24" ht="15.75" x14ac:dyDescent="0.25">
      <c r="A532" s="11">
        <v>16</v>
      </c>
      <c r="B532" s="29" t="s">
        <v>39</v>
      </c>
      <c r="C532" s="29" t="s">
        <v>40</v>
      </c>
      <c r="D532" s="29">
        <v>58</v>
      </c>
      <c r="E532" s="29" t="s">
        <v>350</v>
      </c>
      <c r="F532" s="11" t="s">
        <v>355</v>
      </c>
      <c r="G532" s="11" t="str">
        <f>VLOOKUP($F$514:$F$543,WS!$C$3:$Q$327,2,0)</f>
        <v>NORMAL</v>
      </c>
      <c r="H532" s="11">
        <f>VLOOKUP($F$514:$F$543,WS!$C$3:$Q$327,3,0)</f>
        <v>2113</v>
      </c>
      <c r="I532" s="11">
        <f>VLOOKUP($F$514:$F$543,WS!$C$3:$Q$327,4,0)</f>
        <v>428339.98</v>
      </c>
      <c r="J532" s="11">
        <f>VLOOKUP($F$514:$F$543,WS!$C$3:$Q$327,5,0)</f>
        <v>133100.01999999999</v>
      </c>
      <c r="K532" s="11">
        <f>VLOOKUP($F$514:$F$543,WS!$C$3:$Q$327,6,0)</f>
        <v>561440</v>
      </c>
      <c r="L532" s="11">
        <f>VLOOKUP($F$514:$F$543,WS!$C$3:$Q$327,7,0)</f>
        <v>15832.49</v>
      </c>
      <c r="M532" s="11">
        <f>VLOOKUP($F$514:$F$543,WS!$C$3:$Q$327,8,0)</f>
        <v>5502.51</v>
      </c>
      <c r="N532" s="11">
        <f>VLOOKUP($F$514:$F$543,WS!$C$3:$Q$327,9,0)</f>
        <v>21335</v>
      </c>
      <c r="O532" s="11">
        <f t="shared" si="71"/>
        <v>444172.47</v>
      </c>
      <c r="P532" s="11">
        <f t="shared" si="72"/>
        <v>138602.53</v>
      </c>
      <c r="Q532" s="11">
        <f t="shared" si="73"/>
        <v>582775</v>
      </c>
      <c r="R532" s="11">
        <f>VLOOKUP($F$514:$F$543,WS!$C$3:$Q$327,10,0)</f>
        <v>0</v>
      </c>
      <c r="S532" s="11">
        <f>VLOOKUP($F$514:$F$543,WS!$C$3:$Q$327,11,0)</f>
        <v>6442</v>
      </c>
      <c r="T532" s="11">
        <f>VLOOKUP($F$514:$F$543,WS!$C$3:$Q$327,12,0)</f>
        <v>6442</v>
      </c>
      <c r="U532" s="11">
        <f>VLOOKUP($F$514:$F$543,WS!$C$3:$Q$327,13,0)</f>
        <v>444172.47</v>
      </c>
      <c r="V532" s="11">
        <f>VLOOKUP($F$514:$F$543,WS!$C$3:$Q$327,14,0)</f>
        <v>132160.53</v>
      </c>
      <c r="W532" s="11">
        <f>VLOOKUP($F$514:$F$543,WS!$C$3:$Q$327,15,0)</f>
        <v>576333</v>
      </c>
      <c r="X532" s="11"/>
    </row>
    <row r="533" spans="1:24" ht="15.75" x14ac:dyDescent="0.25">
      <c r="A533" s="11">
        <v>17</v>
      </c>
      <c r="B533" s="29" t="s">
        <v>39</v>
      </c>
      <c r="C533" s="29" t="s">
        <v>40</v>
      </c>
      <c r="D533" s="29">
        <v>58</v>
      </c>
      <c r="E533" s="29" t="s">
        <v>350</v>
      </c>
      <c r="F533" s="11" t="s">
        <v>356</v>
      </c>
      <c r="G533" s="11" t="str">
        <f>VLOOKUP($F$514:$F$543,WS!$C$3:$Q$327,2,0)</f>
        <v>IDLE/VACANT</v>
      </c>
      <c r="H533" s="11">
        <f>VLOOKUP($F$514:$F$543,WS!$C$3:$Q$327,3,0)</f>
        <v>0</v>
      </c>
      <c r="I533" s="11">
        <f>VLOOKUP($F$514:$F$543,WS!$C$3:$Q$327,4,0)</f>
        <v>188063.44</v>
      </c>
      <c r="J533" s="11">
        <f>VLOOKUP($F$514:$F$543,WS!$C$3:$Q$327,5,0)</f>
        <v>74732.56</v>
      </c>
      <c r="K533" s="11">
        <f>VLOOKUP($F$514:$F$543,WS!$C$3:$Q$327,6,0)</f>
        <v>262796</v>
      </c>
      <c r="L533" s="11">
        <f>VLOOKUP($F$514:$F$543,WS!$C$3:$Q$327,7,0)</f>
        <v>1273.49</v>
      </c>
      <c r="M533" s="11">
        <f>VLOOKUP($F$514:$F$543,WS!$C$3:$Q$327,8,0)</f>
        <v>1874.51</v>
      </c>
      <c r="N533" s="11">
        <f>VLOOKUP($F$514:$F$543,WS!$C$3:$Q$327,9,0)</f>
        <v>3148</v>
      </c>
      <c r="O533" s="11">
        <f t="shared" si="71"/>
        <v>189336.93</v>
      </c>
      <c r="P533" s="11">
        <f t="shared" si="72"/>
        <v>76607.069999999992</v>
      </c>
      <c r="Q533" s="11">
        <f t="shared" si="73"/>
        <v>265944</v>
      </c>
      <c r="R533" s="11">
        <f>VLOOKUP($F$514:$F$543,WS!$C$3:$Q$327,10,0)</f>
        <v>0</v>
      </c>
      <c r="S533" s="11">
        <f>VLOOKUP($F$514:$F$543,WS!$C$3:$Q$327,11,0)</f>
        <v>0</v>
      </c>
      <c r="T533" s="11">
        <f>VLOOKUP($F$514:$F$543,WS!$C$3:$Q$327,12,0)</f>
        <v>0</v>
      </c>
      <c r="U533" s="11">
        <f>VLOOKUP($F$514:$F$543,WS!$C$3:$Q$327,13,0)</f>
        <v>189336.93</v>
      </c>
      <c r="V533" s="11">
        <f>VLOOKUP($F$514:$F$543,WS!$C$3:$Q$327,14,0)</f>
        <v>76607.070000000007</v>
      </c>
      <c r="W533" s="11">
        <f>VLOOKUP($F$514:$F$543,WS!$C$3:$Q$327,15,0)</f>
        <v>265944</v>
      </c>
      <c r="X533" s="11"/>
    </row>
    <row r="534" spans="1:24" ht="15.75" x14ac:dyDescent="0.25">
      <c r="A534" s="11">
        <v>18</v>
      </c>
      <c r="B534" s="29" t="s">
        <v>39</v>
      </c>
      <c r="C534" s="29" t="s">
        <v>40</v>
      </c>
      <c r="D534" s="29">
        <v>58</v>
      </c>
      <c r="E534" s="29" t="s">
        <v>350</v>
      </c>
      <c r="F534" s="11" t="s">
        <v>358</v>
      </c>
      <c r="G534" s="11" t="str">
        <f>VLOOKUP($F$514:$F$543,WS!$C$3:$Q$327,2,0)</f>
        <v>NORMAL</v>
      </c>
      <c r="H534" s="11">
        <f>VLOOKUP($F$514:$F$543,WS!$C$3:$Q$327,3,0)</f>
        <v>667</v>
      </c>
      <c r="I534" s="11">
        <f>VLOOKUP($F$514:$F$543,WS!$C$3:$Q$327,4,0)</f>
        <v>365139.09</v>
      </c>
      <c r="J534" s="11">
        <f>VLOOKUP($F$514:$F$543,WS!$C$3:$Q$327,5,0)</f>
        <v>138392.91</v>
      </c>
      <c r="K534" s="11">
        <f>VLOOKUP($F$514:$F$543,WS!$C$3:$Q$327,6,0)</f>
        <v>503532</v>
      </c>
      <c r="L534" s="11">
        <f>VLOOKUP($F$514:$F$543,WS!$C$3:$Q$327,7,0)</f>
        <v>6350.96</v>
      </c>
      <c r="M534" s="11">
        <f>VLOOKUP($F$514:$F$543,WS!$C$3:$Q$327,8,0)</f>
        <v>4199.04</v>
      </c>
      <c r="N534" s="11">
        <f>VLOOKUP($F$514:$F$543,WS!$C$3:$Q$327,9,0)</f>
        <v>10550</v>
      </c>
      <c r="O534" s="11">
        <f t="shared" si="71"/>
        <v>371490.05000000005</v>
      </c>
      <c r="P534" s="11">
        <f t="shared" si="72"/>
        <v>142591.95000000001</v>
      </c>
      <c r="Q534" s="11">
        <f t="shared" si="73"/>
        <v>514082</v>
      </c>
      <c r="R534" s="11">
        <f>VLOOKUP($F$514:$F$543,WS!$C$3:$Q$327,10,0)</f>
        <v>0</v>
      </c>
      <c r="S534" s="11">
        <f>VLOOKUP($F$514:$F$543,WS!$C$3:$Q$327,11,0)</f>
        <v>5119</v>
      </c>
      <c r="T534" s="11">
        <f>VLOOKUP($F$514:$F$543,WS!$C$3:$Q$327,12,0)</f>
        <v>5119</v>
      </c>
      <c r="U534" s="11">
        <f>VLOOKUP($F$514:$F$543,WS!$C$3:$Q$327,13,0)</f>
        <v>371490.05</v>
      </c>
      <c r="V534" s="11">
        <f>VLOOKUP($F$514:$F$543,WS!$C$3:$Q$327,14,0)</f>
        <v>137472.95000000001</v>
      </c>
      <c r="W534" s="11">
        <f>VLOOKUP($F$514:$F$543,WS!$C$3:$Q$327,15,0)</f>
        <v>508963</v>
      </c>
      <c r="X534" s="11"/>
    </row>
    <row r="535" spans="1:24" ht="15.75" x14ac:dyDescent="0.25">
      <c r="A535" s="11">
        <v>19</v>
      </c>
      <c r="B535" s="29" t="s">
        <v>39</v>
      </c>
      <c r="C535" s="29" t="s">
        <v>40</v>
      </c>
      <c r="D535" s="29">
        <v>58</v>
      </c>
      <c r="E535" s="29" t="s">
        <v>350</v>
      </c>
      <c r="F535" s="11" t="s">
        <v>360</v>
      </c>
      <c r="G535" s="11" t="str">
        <f>VLOOKUP($F$514:$F$543,WS!$C$3:$Q$327,2,0)</f>
        <v>NORMAL</v>
      </c>
      <c r="H535" s="11">
        <f>VLOOKUP($F$514:$F$543,WS!$C$3:$Q$327,3,0)</f>
        <v>2286</v>
      </c>
      <c r="I535" s="11">
        <f>VLOOKUP($F$514:$F$543,WS!$C$3:$Q$327,4,0)</f>
        <v>585423.11</v>
      </c>
      <c r="J535" s="11">
        <f>VLOOKUP($F$514:$F$543,WS!$C$3:$Q$327,5,0)</f>
        <v>157868.89000000001</v>
      </c>
      <c r="K535" s="11">
        <f>VLOOKUP($F$514:$F$543,WS!$C$3:$Q$327,6,0)</f>
        <v>743292</v>
      </c>
      <c r="L535" s="11">
        <f>VLOOKUP($F$514:$F$543,WS!$C$3:$Q$327,7,0)</f>
        <v>18629.97</v>
      </c>
      <c r="M535" s="11">
        <f>VLOOKUP($F$514:$F$543,WS!$C$3:$Q$327,8,0)</f>
        <v>7191.03</v>
      </c>
      <c r="N535" s="11">
        <f>VLOOKUP($F$514:$F$543,WS!$C$3:$Q$327,9,0)</f>
        <v>25821</v>
      </c>
      <c r="O535" s="11">
        <f t="shared" si="71"/>
        <v>604053.07999999996</v>
      </c>
      <c r="P535" s="11">
        <f t="shared" si="72"/>
        <v>165059.92000000001</v>
      </c>
      <c r="Q535" s="11">
        <f t="shared" si="73"/>
        <v>769113</v>
      </c>
      <c r="R535" s="11">
        <f>VLOOKUP($F$514:$F$543,WS!$C$3:$Q$327,10,0)</f>
        <v>0</v>
      </c>
      <c r="S535" s="11">
        <f>VLOOKUP($F$514:$F$543,WS!$C$3:$Q$327,11,0)</f>
        <v>0</v>
      </c>
      <c r="T535" s="11">
        <f>VLOOKUP($F$514:$F$543,WS!$C$3:$Q$327,12,0)</f>
        <v>0</v>
      </c>
      <c r="U535" s="11">
        <f>VLOOKUP($F$514:$F$543,WS!$C$3:$Q$327,13,0)</f>
        <v>604053.07999999996</v>
      </c>
      <c r="V535" s="11">
        <f>VLOOKUP($F$514:$F$543,WS!$C$3:$Q$327,14,0)</f>
        <v>165059.92000000001</v>
      </c>
      <c r="W535" s="11">
        <f>VLOOKUP($F$514:$F$543,WS!$C$3:$Q$327,15,0)</f>
        <v>769113</v>
      </c>
      <c r="X535" s="11"/>
    </row>
    <row r="536" spans="1:24" ht="15.75" x14ac:dyDescent="0.25">
      <c r="A536" s="11">
        <v>20</v>
      </c>
      <c r="B536" s="29" t="s">
        <v>39</v>
      </c>
      <c r="C536" s="29" t="s">
        <v>40</v>
      </c>
      <c r="D536" s="29">
        <v>58</v>
      </c>
      <c r="E536" s="29" t="s">
        <v>350</v>
      </c>
      <c r="F536" s="11" t="s">
        <v>359</v>
      </c>
      <c r="G536" s="11" t="str">
        <f>VLOOKUP($F$514:$F$543,WS!$C$3:$Q$327,2,0)</f>
        <v>NORMAL</v>
      </c>
      <c r="H536" s="11">
        <f>VLOOKUP($F$514:$F$543,WS!$C$3:$Q$327,3,0)</f>
        <v>625</v>
      </c>
      <c r="I536" s="11">
        <f>VLOOKUP($F$514:$F$543,WS!$C$3:$Q$327,4,0)</f>
        <v>70988.929999999993</v>
      </c>
      <c r="J536" s="11">
        <f>VLOOKUP($F$514:$F$543,WS!$C$3:$Q$327,5,0)</f>
        <v>9620.07</v>
      </c>
      <c r="K536" s="11">
        <f>VLOOKUP($F$514:$F$543,WS!$C$3:$Q$327,6,0)</f>
        <v>80609</v>
      </c>
      <c r="L536" s="11">
        <f>VLOOKUP($F$514:$F$543,WS!$C$3:$Q$327,7,0)</f>
        <v>5299.62</v>
      </c>
      <c r="M536" s="11">
        <f>VLOOKUP($F$514:$F$543,WS!$C$3:$Q$327,8,0)</f>
        <v>1011.38</v>
      </c>
      <c r="N536" s="11">
        <f>VLOOKUP($F$514:$F$543,WS!$C$3:$Q$327,9,0)</f>
        <v>6311</v>
      </c>
      <c r="O536" s="11">
        <f t="shared" si="71"/>
        <v>76288.549999999988</v>
      </c>
      <c r="P536" s="11">
        <f t="shared" si="72"/>
        <v>10631.449999999999</v>
      </c>
      <c r="Q536" s="11">
        <f t="shared" si="73"/>
        <v>86920</v>
      </c>
      <c r="R536" s="11">
        <f>VLOOKUP($F$514:$F$543,WS!$C$3:$Q$327,10,0)</f>
        <v>0</v>
      </c>
      <c r="S536" s="11">
        <f>VLOOKUP($F$514:$F$543,WS!$C$3:$Q$327,11,0)</f>
        <v>0</v>
      </c>
      <c r="T536" s="11">
        <f>VLOOKUP($F$514:$F$543,WS!$C$3:$Q$327,12,0)</f>
        <v>0</v>
      </c>
      <c r="U536" s="11">
        <f>VLOOKUP($F$514:$F$543,WS!$C$3:$Q$327,13,0)</f>
        <v>76288.55</v>
      </c>
      <c r="V536" s="11">
        <f>VLOOKUP($F$514:$F$543,WS!$C$3:$Q$327,14,0)</f>
        <v>10631.449999999999</v>
      </c>
      <c r="W536" s="11">
        <f>VLOOKUP($F$514:$F$543,WS!$C$3:$Q$327,15,0)</f>
        <v>86920</v>
      </c>
      <c r="X536" s="11"/>
    </row>
    <row r="537" spans="1:24" ht="15.75" x14ac:dyDescent="0.25">
      <c r="A537" s="11">
        <v>21</v>
      </c>
      <c r="B537" s="29" t="s">
        <v>39</v>
      </c>
      <c r="C537" s="29" t="s">
        <v>40</v>
      </c>
      <c r="D537" s="29">
        <v>58</v>
      </c>
      <c r="E537" s="29" t="s">
        <v>350</v>
      </c>
      <c r="F537" s="11" t="s">
        <v>352</v>
      </c>
      <c r="G537" s="11" t="str">
        <f>VLOOKUP($F$514:$F$543,WS!$C$3:$Q$327,2,0)</f>
        <v>NORMAL</v>
      </c>
      <c r="H537" s="11">
        <f>VLOOKUP($F$514:$F$543,WS!$C$3:$Q$327,3,0)</f>
        <v>666</v>
      </c>
      <c r="I537" s="11">
        <f>VLOOKUP($F$514:$F$543,WS!$C$3:$Q$327,4,0)</f>
        <v>212945.71</v>
      </c>
      <c r="J537" s="11">
        <f>VLOOKUP($F$514:$F$543,WS!$C$3:$Q$327,5,0)</f>
        <v>3677.29</v>
      </c>
      <c r="K537" s="11">
        <f>VLOOKUP($F$514:$F$543,WS!$C$3:$Q$327,6,0)</f>
        <v>216623</v>
      </c>
      <c r="L537" s="11">
        <f>VLOOKUP($F$514:$F$543,WS!$C$3:$Q$327,7,0)</f>
        <v>6259.78</v>
      </c>
      <c r="M537" s="11">
        <f>VLOOKUP($F$514:$F$543,WS!$C$3:$Q$327,8,0)</f>
        <v>2433.2200000000003</v>
      </c>
      <c r="N537" s="11">
        <f>VLOOKUP($F$514:$F$543,WS!$C$3:$Q$327,9,0)</f>
        <v>8693</v>
      </c>
      <c r="O537" s="11">
        <f t="shared" si="71"/>
        <v>219205.49</v>
      </c>
      <c r="P537" s="11">
        <f t="shared" si="72"/>
        <v>6110.51</v>
      </c>
      <c r="Q537" s="11">
        <f t="shared" si="73"/>
        <v>225316</v>
      </c>
      <c r="R537" s="11">
        <f>VLOOKUP($F$514:$F$543,WS!$C$3:$Q$327,10,0)</f>
        <v>0</v>
      </c>
      <c r="S537" s="11">
        <f>VLOOKUP($F$514:$F$543,WS!$C$3:$Q$327,11,0)</f>
        <v>0</v>
      </c>
      <c r="T537" s="11">
        <f>VLOOKUP($F$514:$F$543,WS!$C$3:$Q$327,12,0)</f>
        <v>0</v>
      </c>
      <c r="U537" s="11">
        <f>VLOOKUP($F$514:$F$543,WS!$C$3:$Q$327,13,0)</f>
        <v>219205.49</v>
      </c>
      <c r="V537" s="11">
        <f>VLOOKUP($F$514:$F$543,WS!$C$3:$Q$327,14,0)</f>
        <v>6110.51</v>
      </c>
      <c r="W537" s="11">
        <f>VLOOKUP($F$514:$F$543,WS!$C$3:$Q$327,15,0)</f>
        <v>225316</v>
      </c>
      <c r="X537" s="11"/>
    </row>
    <row r="538" spans="1:24" ht="15.75" x14ac:dyDescent="0.25">
      <c r="A538" s="11">
        <v>22</v>
      </c>
      <c r="B538" s="29" t="s">
        <v>39</v>
      </c>
      <c r="C538" s="29" t="s">
        <v>40</v>
      </c>
      <c r="D538" s="29">
        <v>58</v>
      </c>
      <c r="E538" s="29" t="s">
        <v>350</v>
      </c>
      <c r="F538" s="11" t="s">
        <v>362</v>
      </c>
      <c r="G538" s="11" t="str">
        <f>VLOOKUP($F$514:$F$543,WS!$C$3:$Q$327,2,0)</f>
        <v>NORMAL</v>
      </c>
      <c r="H538" s="11">
        <f>VLOOKUP($F$514:$F$543,WS!$C$3:$Q$327,3,0)</f>
        <v>1491</v>
      </c>
      <c r="I538" s="11">
        <f>VLOOKUP($F$514:$F$543,WS!$C$3:$Q$327,4,0)</f>
        <v>299721.07</v>
      </c>
      <c r="J538" s="11">
        <f>VLOOKUP($F$514:$F$543,WS!$C$3:$Q$327,5,0)</f>
        <v>50376.93</v>
      </c>
      <c r="K538" s="11">
        <f>VLOOKUP($F$514:$F$543,WS!$C$3:$Q$327,6,0)</f>
        <v>350098</v>
      </c>
      <c r="L538" s="11">
        <f>VLOOKUP($F$514:$F$543,WS!$C$3:$Q$327,7,0)</f>
        <v>12335.65</v>
      </c>
      <c r="M538" s="11">
        <f>VLOOKUP($F$514:$F$543,WS!$C$3:$Q$327,8,0)</f>
        <v>3778.3500000000004</v>
      </c>
      <c r="N538" s="11">
        <f>VLOOKUP($F$514:$F$543,WS!$C$3:$Q$327,9,0)</f>
        <v>16114</v>
      </c>
      <c r="O538" s="11">
        <f t="shared" si="71"/>
        <v>312056.72000000003</v>
      </c>
      <c r="P538" s="11">
        <f t="shared" si="72"/>
        <v>54155.28</v>
      </c>
      <c r="Q538" s="11">
        <f t="shared" si="73"/>
        <v>366212</v>
      </c>
      <c r="R538" s="11">
        <f>VLOOKUP($F$514:$F$543,WS!$C$3:$Q$327,10,0)</f>
        <v>0</v>
      </c>
      <c r="S538" s="11">
        <f>VLOOKUP($F$514:$F$543,WS!$C$3:$Q$327,11,0)</f>
        <v>0</v>
      </c>
      <c r="T538" s="11">
        <f>VLOOKUP($F$514:$F$543,WS!$C$3:$Q$327,12,0)</f>
        <v>0</v>
      </c>
      <c r="U538" s="11">
        <f>VLOOKUP($F$514:$F$543,WS!$C$3:$Q$327,13,0)</f>
        <v>312056.71999999997</v>
      </c>
      <c r="V538" s="11">
        <f>VLOOKUP($F$514:$F$543,WS!$C$3:$Q$327,14,0)</f>
        <v>54155.28</v>
      </c>
      <c r="W538" s="11">
        <f>VLOOKUP($F$514:$F$543,WS!$C$3:$Q$327,15,0)</f>
        <v>366212</v>
      </c>
      <c r="X538" s="11"/>
    </row>
    <row r="539" spans="1:24" ht="15.75" x14ac:dyDescent="0.25">
      <c r="A539" s="11">
        <v>23</v>
      </c>
      <c r="B539" s="29" t="s">
        <v>39</v>
      </c>
      <c r="C539" s="29" t="s">
        <v>40</v>
      </c>
      <c r="D539" s="29">
        <v>58</v>
      </c>
      <c r="E539" s="29" t="s">
        <v>350</v>
      </c>
      <c r="F539" s="11" t="s">
        <v>357</v>
      </c>
      <c r="G539" s="11" t="str">
        <f>VLOOKUP($F$514:$F$543,WS!$C$3:$Q$327,2,0)</f>
        <v>IDLE/VACANT</v>
      </c>
      <c r="H539" s="11">
        <f>VLOOKUP($F$514:$F$543,WS!$C$3:$Q$327,3,0)</f>
        <v>0</v>
      </c>
      <c r="I539" s="11">
        <f>VLOOKUP($F$514:$F$543,WS!$C$3:$Q$327,4,0)</f>
        <v>163718.39000000001</v>
      </c>
      <c r="J539" s="11">
        <f>VLOOKUP($F$514:$F$543,WS!$C$3:$Q$327,5,0)</f>
        <v>35020.61</v>
      </c>
      <c r="K539" s="11">
        <f>VLOOKUP($F$514:$F$543,WS!$C$3:$Q$327,6,0)</f>
        <v>198739</v>
      </c>
      <c r="L539" s="11">
        <f>VLOOKUP($F$514:$F$543,WS!$C$3:$Q$327,7,0)</f>
        <v>1272.8</v>
      </c>
      <c r="M539" s="11">
        <f>VLOOKUP($F$514:$F$543,WS!$C$3:$Q$327,8,0)</f>
        <v>1631.2</v>
      </c>
      <c r="N539" s="11">
        <f>VLOOKUP($F$514:$F$543,WS!$C$3:$Q$327,9,0)</f>
        <v>2904</v>
      </c>
      <c r="O539" s="11">
        <f t="shared" si="71"/>
        <v>164991.19</v>
      </c>
      <c r="P539" s="11">
        <f t="shared" si="72"/>
        <v>36651.81</v>
      </c>
      <c r="Q539" s="11">
        <f t="shared" si="73"/>
        <v>201643</v>
      </c>
      <c r="R539" s="11">
        <f>VLOOKUP($F$514:$F$543,WS!$C$3:$Q$327,10,0)</f>
        <v>0</v>
      </c>
      <c r="S539" s="11">
        <f>VLOOKUP($F$514:$F$543,WS!$C$3:$Q$327,11,0)</f>
        <v>0</v>
      </c>
      <c r="T539" s="11">
        <f>VLOOKUP($F$514:$F$543,WS!$C$3:$Q$327,12,0)</f>
        <v>0</v>
      </c>
      <c r="U539" s="11">
        <f>VLOOKUP($F$514:$F$543,WS!$C$3:$Q$327,13,0)</f>
        <v>164991.19</v>
      </c>
      <c r="V539" s="11">
        <f>VLOOKUP($F$514:$F$543,WS!$C$3:$Q$327,14,0)</f>
        <v>36651.81</v>
      </c>
      <c r="W539" s="11">
        <f>VLOOKUP($F$514:$F$543,WS!$C$3:$Q$327,15,0)</f>
        <v>201643</v>
      </c>
      <c r="X539" s="11"/>
    </row>
    <row r="540" spans="1:24" ht="15.75" x14ac:dyDescent="0.25">
      <c r="A540" s="11">
        <v>24</v>
      </c>
      <c r="B540" s="29" t="s">
        <v>39</v>
      </c>
      <c r="C540" s="29" t="s">
        <v>40</v>
      </c>
      <c r="D540" s="29">
        <v>58</v>
      </c>
      <c r="E540" s="29" t="s">
        <v>350</v>
      </c>
      <c r="F540" s="11" t="s">
        <v>364</v>
      </c>
      <c r="G540" s="11" t="str">
        <f>VLOOKUP($F$514:$F$543,WS!$C$3:$Q$327,2,0)</f>
        <v>NORMAL</v>
      </c>
      <c r="H540" s="11">
        <f>VLOOKUP($F$514:$F$543,WS!$C$3:$Q$327,3,0)</f>
        <v>344</v>
      </c>
      <c r="I540" s="11">
        <f>VLOOKUP($F$514:$F$543,WS!$C$3:$Q$327,4,0)</f>
        <v>135416.9</v>
      </c>
      <c r="J540" s="11">
        <f>VLOOKUP($F$514:$F$543,WS!$C$3:$Q$327,5,0)</f>
        <v>63601.1</v>
      </c>
      <c r="K540" s="11">
        <f>VLOOKUP($F$514:$F$543,WS!$C$3:$Q$327,6,0)</f>
        <v>199018</v>
      </c>
      <c r="L540" s="11">
        <f>VLOOKUP($F$514:$F$543,WS!$C$3:$Q$327,7,0)</f>
        <v>3629.51</v>
      </c>
      <c r="M540" s="11">
        <f>VLOOKUP($F$514:$F$543,WS!$C$3:$Q$327,8,0)</f>
        <v>1522.49</v>
      </c>
      <c r="N540" s="11">
        <f>VLOOKUP($F$514:$F$543,WS!$C$3:$Q$327,9,0)</f>
        <v>5152</v>
      </c>
      <c r="O540" s="11">
        <f t="shared" si="71"/>
        <v>139046.41</v>
      </c>
      <c r="P540" s="11">
        <f t="shared" si="72"/>
        <v>65123.59</v>
      </c>
      <c r="Q540" s="11">
        <f t="shared" si="73"/>
        <v>204170</v>
      </c>
      <c r="R540" s="11">
        <f>VLOOKUP($F$514:$F$543,WS!$C$3:$Q$327,10,0)</f>
        <v>0</v>
      </c>
      <c r="S540" s="11">
        <f>VLOOKUP($F$514:$F$543,WS!$C$3:$Q$327,11,0)</f>
        <v>0</v>
      </c>
      <c r="T540" s="11">
        <f>VLOOKUP($F$514:$F$543,WS!$C$3:$Q$327,12,0)</f>
        <v>0</v>
      </c>
      <c r="U540" s="11">
        <f>VLOOKUP($F$514:$F$543,WS!$C$3:$Q$327,13,0)</f>
        <v>139046.41</v>
      </c>
      <c r="V540" s="11">
        <f>VLOOKUP($F$514:$F$543,WS!$C$3:$Q$327,14,0)</f>
        <v>65123.590000000004</v>
      </c>
      <c r="W540" s="11">
        <f>VLOOKUP($F$514:$F$543,WS!$C$3:$Q$327,15,0)</f>
        <v>204170</v>
      </c>
      <c r="X540" s="11"/>
    </row>
    <row r="541" spans="1:24" ht="15.75" x14ac:dyDescent="0.25">
      <c r="A541" s="11">
        <v>25</v>
      </c>
      <c r="B541" s="29" t="s">
        <v>39</v>
      </c>
      <c r="C541" s="29" t="s">
        <v>40</v>
      </c>
      <c r="D541" s="29">
        <v>58</v>
      </c>
      <c r="E541" s="29" t="s">
        <v>350</v>
      </c>
      <c r="F541" s="11" t="s">
        <v>365</v>
      </c>
      <c r="G541" s="11" t="str">
        <f>VLOOKUP($F$514:$F$543,WS!$C$3:$Q$327,2,0)</f>
        <v>NORMAL</v>
      </c>
      <c r="H541" s="11">
        <f>VLOOKUP($F$514:$F$543,WS!$C$3:$Q$327,3,0)</f>
        <v>4020</v>
      </c>
      <c r="I541" s="11">
        <f>VLOOKUP($F$514:$F$543,WS!$C$3:$Q$327,4,0)</f>
        <v>838212.37</v>
      </c>
      <c r="J541" s="11">
        <f>VLOOKUP($F$514:$F$543,WS!$C$3:$Q$327,5,0)</f>
        <v>236300.63</v>
      </c>
      <c r="K541" s="11">
        <f>VLOOKUP($F$514:$F$543,WS!$C$3:$Q$327,6,0)</f>
        <v>1074513</v>
      </c>
      <c r="L541" s="11">
        <f>VLOOKUP($F$514:$F$543,WS!$C$3:$Q$327,7,0)</f>
        <v>29246.21</v>
      </c>
      <c r="M541" s="11">
        <f>VLOOKUP($F$514:$F$543,WS!$C$3:$Q$327,8,0)</f>
        <v>10355.789999999999</v>
      </c>
      <c r="N541" s="11">
        <f>VLOOKUP($F$514:$F$543,WS!$C$3:$Q$327,9,0)</f>
        <v>39602</v>
      </c>
      <c r="O541" s="11">
        <f t="shared" si="71"/>
        <v>867458.58</v>
      </c>
      <c r="P541" s="11">
        <f t="shared" si="72"/>
        <v>246656.42</v>
      </c>
      <c r="Q541" s="11">
        <f t="shared" si="73"/>
        <v>1114115</v>
      </c>
      <c r="R541" s="11">
        <f>VLOOKUP($F$514:$F$543,WS!$C$3:$Q$327,10,0)</f>
        <v>0</v>
      </c>
      <c r="S541" s="11">
        <f>VLOOKUP($F$514:$F$543,WS!$C$3:$Q$327,11,0)</f>
        <v>0</v>
      </c>
      <c r="T541" s="11">
        <f>VLOOKUP($F$514:$F$543,WS!$C$3:$Q$327,12,0)</f>
        <v>0</v>
      </c>
      <c r="U541" s="11">
        <f>VLOOKUP($F$514:$F$543,WS!$C$3:$Q$327,13,0)</f>
        <v>867458.58</v>
      </c>
      <c r="V541" s="11">
        <f>VLOOKUP($F$514:$F$543,WS!$C$3:$Q$327,14,0)</f>
        <v>246656.42</v>
      </c>
      <c r="W541" s="11">
        <f>VLOOKUP($F$514:$F$543,WS!$C$3:$Q$327,15,0)</f>
        <v>1114115</v>
      </c>
      <c r="X541" s="11"/>
    </row>
    <row r="542" spans="1:24" ht="15.75" x14ac:dyDescent="0.25">
      <c r="A542" s="11">
        <v>26</v>
      </c>
      <c r="B542" s="29"/>
      <c r="C542" s="29"/>
      <c r="D542" s="29"/>
      <c r="E542" s="29" t="s">
        <v>350</v>
      </c>
      <c r="F542" s="11" t="s">
        <v>351</v>
      </c>
      <c r="G542" s="11" t="str">
        <f>VLOOKUP($F$514:$F$543,WS!$C$3:$Q$327,2,0)</f>
        <v>NORMAL</v>
      </c>
      <c r="H542" s="11">
        <f>VLOOKUP($F$514:$F$543,WS!$C$3:$Q$327,3,0)</f>
        <v>393</v>
      </c>
      <c r="I542" s="11">
        <f>VLOOKUP($F$514:$F$543,WS!$C$3:$Q$327,4,0)</f>
        <v>197401.94</v>
      </c>
      <c r="J542" s="11">
        <f>VLOOKUP($F$514:$F$543,WS!$C$3:$Q$327,5,0)</f>
        <v>3200.06</v>
      </c>
      <c r="K542" s="11">
        <f>VLOOKUP($F$514:$F$543,WS!$C$3:$Q$327,6,0)</f>
        <v>200602</v>
      </c>
      <c r="L542" s="11">
        <f>VLOOKUP($F$514:$F$543,WS!$C$3:$Q$327,7,0)</f>
        <v>4643.8900000000003</v>
      </c>
      <c r="M542" s="11">
        <f>VLOOKUP($F$514:$F$543,WS!$C$3:$Q$327,8,0)</f>
        <v>2153.11</v>
      </c>
      <c r="N542" s="11">
        <f>VLOOKUP($F$514:$F$543,WS!$C$3:$Q$327,9,0)</f>
        <v>6797</v>
      </c>
      <c r="O542" s="11">
        <f t="shared" si="71"/>
        <v>202045.83000000002</v>
      </c>
      <c r="P542" s="11">
        <f t="shared" si="72"/>
        <v>5353.17</v>
      </c>
      <c r="Q542" s="11">
        <f t="shared" si="73"/>
        <v>207399</v>
      </c>
      <c r="R542" s="11">
        <f>VLOOKUP($F$514:$F$543,WS!$C$3:$Q$327,10,0)</f>
        <v>0</v>
      </c>
      <c r="S542" s="11">
        <f>VLOOKUP($F$514:$F$543,WS!$C$3:$Q$327,11,0)</f>
        <v>0</v>
      </c>
      <c r="T542" s="11">
        <f>VLOOKUP($F$514:$F$543,WS!$C$3:$Q$327,12,0)</f>
        <v>0</v>
      </c>
      <c r="U542" s="11">
        <f>VLOOKUP($F$514:$F$543,WS!$C$3:$Q$327,13,0)</f>
        <v>202045.83</v>
      </c>
      <c r="V542" s="11">
        <f>VLOOKUP($F$514:$F$543,WS!$C$3:$Q$327,14,0)</f>
        <v>5353.17</v>
      </c>
      <c r="W542" s="11">
        <f>VLOOKUP($F$514:$F$543,WS!$C$3:$Q$327,15,0)</f>
        <v>207399</v>
      </c>
      <c r="X542" s="11"/>
    </row>
    <row r="543" spans="1:24" ht="15.75" x14ac:dyDescent="0.25">
      <c r="A543" s="11">
        <v>27</v>
      </c>
      <c r="B543" s="29"/>
      <c r="C543" s="29"/>
      <c r="D543" s="29"/>
      <c r="E543" s="29" t="s">
        <v>350</v>
      </c>
      <c r="F543" s="11" t="s">
        <v>363</v>
      </c>
      <c r="G543" s="11" t="str">
        <f>VLOOKUP($F$514:$F$543,WS!$C$3:$Q$327,2,0)</f>
        <v>NORMAL</v>
      </c>
      <c r="H543" s="11">
        <f>VLOOKUP($F$514:$F$543,WS!$C$3:$Q$327,3,0)</f>
        <v>1901</v>
      </c>
      <c r="I543" s="11">
        <f>VLOOKUP($F$514:$F$543,WS!$C$3:$Q$327,4,0)</f>
        <v>400346.64</v>
      </c>
      <c r="J543" s="11">
        <f>VLOOKUP($F$514:$F$543,WS!$C$3:$Q$327,5,0)</f>
        <v>132654.35999999999</v>
      </c>
      <c r="K543" s="11">
        <f>VLOOKUP($F$514:$F$543,WS!$C$3:$Q$327,6,0)</f>
        <v>533001</v>
      </c>
      <c r="L543" s="11">
        <f>VLOOKUP($F$514:$F$543,WS!$C$3:$Q$327,7,0)</f>
        <v>14931.34</v>
      </c>
      <c r="M543" s="11">
        <f>VLOOKUP($F$514:$F$543,WS!$C$3:$Q$327,8,0)</f>
        <v>5143.66</v>
      </c>
      <c r="N543" s="11">
        <f>VLOOKUP($F$514:$F$543,WS!$C$3:$Q$327,9,0)</f>
        <v>20075</v>
      </c>
      <c r="O543" s="11">
        <f t="shared" si="71"/>
        <v>415277.98000000004</v>
      </c>
      <c r="P543" s="11">
        <f t="shared" si="72"/>
        <v>137798.01999999999</v>
      </c>
      <c r="Q543" s="11">
        <f t="shared" si="73"/>
        <v>553076</v>
      </c>
      <c r="R543" s="11">
        <f>VLOOKUP($F$514:$F$543,WS!$C$3:$Q$327,10,0)</f>
        <v>0</v>
      </c>
      <c r="S543" s="11">
        <f>VLOOKUP($F$514:$F$543,WS!$C$3:$Q$327,11,0)</f>
        <v>0</v>
      </c>
      <c r="T543" s="11">
        <f>VLOOKUP($F$514:$F$543,WS!$C$3:$Q$327,12,0)</f>
        <v>0</v>
      </c>
      <c r="U543" s="11">
        <f>VLOOKUP($F$514:$F$543,WS!$C$3:$Q$327,13,0)</f>
        <v>415277.98</v>
      </c>
      <c r="V543" s="11">
        <f>VLOOKUP($F$514:$F$543,WS!$C$3:$Q$327,14,0)</f>
        <v>137798.01999999999</v>
      </c>
      <c r="W543" s="11">
        <f>VLOOKUP($F$514:$F$543,WS!$C$3:$Q$327,15,0)</f>
        <v>553076</v>
      </c>
      <c r="X543" s="11"/>
    </row>
    <row r="544" spans="1:24" ht="15.75" x14ac:dyDescent="0.25">
      <c r="A544" s="154" t="s">
        <v>78</v>
      </c>
      <c r="B544" s="155"/>
      <c r="C544" s="155"/>
      <c r="D544" s="155"/>
      <c r="E544" s="155"/>
      <c r="F544" s="156"/>
      <c r="G544" s="27"/>
      <c r="H544" s="31">
        <f>SUM(H517:H543)</f>
        <v>34237</v>
      </c>
      <c r="I544" s="129">
        <f t="shared" ref="I544:W544" si="74">SUM(I517:I543)</f>
        <v>8040046.4000000013</v>
      </c>
      <c r="J544" s="129">
        <f t="shared" si="74"/>
        <v>1839683.6000000006</v>
      </c>
      <c r="K544" s="129">
        <f t="shared" si="74"/>
        <v>9879730</v>
      </c>
      <c r="L544" s="129">
        <f t="shared" si="74"/>
        <v>277454.31</v>
      </c>
      <c r="M544" s="129">
        <f t="shared" si="74"/>
        <v>98196.690000000017</v>
      </c>
      <c r="N544" s="129">
        <f t="shared" si="74"/>
        <v>375651</v>
      </c>
      <c r="O544" s="129">
        <f t="shared" si="74"/>
        <v>8317500.71</v>
      </c>
      <c r="P544" s="129">
        <f t="shared" si="74"/>
        <v>1937880.29</v>
      </c>
      <c r="Q544" s="129">
        <f t="shared" si="74"/>
        <v>10255381</v>
      </c>
      <c r="R544" s="129">
        <f t="shared" si="74"/>
        <v>6168.59</v>
      </c>
      <c r="S544" s="129">
        <f t="shared" si="74"/>
        <v>48593.41</v>
      </c>
      <c r="T544" s="129">
        <f t="shared" si="74"/>
        <v>54762</v>
      </c>
      <c r="U544" s="129">
        <f t="shared" si="74"/>
        <v>8311332.1199999992</v>
      </c>
      <c r="V544" s="129">
        <f t="shared" si="74"/>
        <v>1889286.88</v>
      </c>
      <c r="W544" s="129">
        <f t="shared" si="74"/>
        <v>10200619</v>
      </c>
      <c r="X544" s="11"/>
    </row>
    <row r="545" spans="1:24" ht="15.75" x14ac:dyDescent="0.25">
      <c r="A545" s="26"/>
      <c r="B545" s="26"/>
      <c r="C545" s="26"/>
      <c r="D545" s="26"/>
      <c r="E545" s="26"/>
      <c r="F545" s="26"/>
      <c r="G545" s="26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</row>
    <row r="546" spans="1:24" ht="15.75" x14ac:dyDescent="0.25">
      <c r="A546" s="26"/>
      <c r="B546" s="26"/>
      <c r="C546" s="26"/>
      <c r="D546" s="26"/>
      <c r="E546" s="26"/>
      <c r="F546" s="26"/>
      <c r="G546" s="26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</row>
    <row r="547" spans="1:24" ht="15.75" x14ac:dyDescent="0.25">
      <c r="A547" s="26"/>
      <c r="B547" s="26"/>
      <c r="C547" s="26"/>
      <c r="D547" s="26"/>
      <c r="E547" s="26"/>
      <c r="F547" s="26"/>
      <c r="G547" s="26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</row>
    <row r="548" spans="1:24" ht="15.75" x14ac:dyDescent="0.25">
      <c r="A548" s="26"/>
      <c r="B548" s="26"/>
      <c r="C548" s="26"/>
      <c r="D548" s="26"/>
      <c r="E548" s="26"/>
      <c r="F548" s="26"/>
      <c r="G548" s="26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</row>
    <row r="549" spans="1:24" ht="15.75" x14ac:dyDescent="0.25">
      <c r="A549" s="30"/>
      <c r="B549" s="30"/>
      <c r="C549" s="30"/>
      <c r="D549" s="142" t="s">
        <v>79</v>
      </c>
      <c r="E549" s="142"/>
      <c r="F549" s="142"/>
      <c r="G549" s="142"/>
      <c r="H549" s="142"/>
      <c r="I549" s="7"/>
      <c r="J549" s="14"/>
      <c r="K549" s="7"/>
      <c r="L549" s="7"/>
      <c r="M549" s="7"/>
      <c r="N549" s="7"/>
      <c r="O549" s="7"/>
      <c r="P549" s="7"/>
      <c r="Q549" s="7"/>
      <c r="R549" s="7"/>
      <c r="S549" s="7"/>
      <c r="T549" s="143" t="s">
        <v>80</v>
      </c>
      <c r="U549" s="143"/>
      <c r="V549" s="143"/>
      <c r="W549" s="143"/>
      <c r="X549" s="143"/>
    </row>
    <row r="550" spans="1:24" ht="15.75" x14ac:dyDescent="0.25">
      <c r="A550" s="30"/>
      <c r="B550" s="30"/>
      <c r="C550" s="30"/>
      <c r="D550" s="142" t="s">
        <v>81</v>
      </c>
      <c r="E550" s="142"/>
      <c r="F550" s="142"/>
      <c r="G550" s="142"/>
      <c r="H550" s="142"/>
      <c r="I550" s="7"/>
      <c r="J550" s="14"/>
      <c r="K550" s="7"/>
      <c r="L550" s="7"/>
      <c r="M550" s="7"/>
      <c r="N550" s="7"/>
      <c r="O550" s="7"/>
      <c r="P550" s="7"/>
      <c r="Q550" s="7"/>
      <c r="R550" s="7"/>
      <c r="S550" s="7"/>
      <c r="T550" s="143" t="s">
        <v>81</v>
      </c>
      <c r="U550" s="143"/>
      <c r="V550" s="143"/>
      <c r="W550" s="143"/>
      <c r="X550" s="143"/>
    </row>
    <row r="551" spans="1:24" ht="15.75" x14ac:dyDescent="0.25">
      <c r="A551" s="30"/>
      <c r="B551" s="30"/>
      <c r="C551" s="30"/>
      <c r="D551" s="25"/>
      <c r="E551" s="25"/>
      <c r="F551" s="25"/>
      <c r="G551" s="25"/>
      <c r="H551" s="25"/>
      <c r="I551" s="7"/>
      <c r="J551" s="14"/>
      <c r="K551" s="7"/>
      <c r="L551" s="7"/>
      <c r="M551" s="7"/>
      <c r="N551" s="7"/>
      <c r="O551" s="7"/>
      <c r="P551" s="7"/>
      <c r="Q551" s="7"/>
      <c r="R551" s="7"/>
      <c r="S551" s="7"/>
      <c r="T551" s="26"/>
      <c r="U551" s="26"/>
      <c r="V551" s="26"/>
      <c r="W551" s="26"/>
      <c r="X551" s="26"/>
    </row>
    <row r="552" spans="1:24" ht="16.5" thickBot="1" x14ac:dyDescent="0.3">
      <c r="A552" s="30"/>
      <c r="B552" s="30"/>
      <c r="C552" s="30"/>
      <c r="D552" s="25"/>
      <c r="E552" s="25"/>
      <c r="F552" s="25"/>
      <c r="G552" s="25"/>
      <c r="H552" s="5"/>
      <c r="I552" s="7"/>
      <c r="J552" s="14"/>
      <c r="K552" s="7"/>
      <c r="L552" s="7"/>
      <c r="M552" s="7"/>
      <c r="N552" s="7"/>
      <c r="O552" s="7"/>
      <c r="P552" s="7"/>
      <c r="Q552" s="7"/>
      <c r="R552" s="7"/>
      <c r="S552" s="7"/>
      <c r="T552" s="26"/>
      <c r="U552" s="26"/>
      <c r="V552" s="26"/>
      <c r="W552" s="26"/>
      <c r="X552" s="26"/>
    </row>
    <row r="553" spans="1:24" ht="24" thickBot="1" x14ac:dyDescent="0.4">
      <c r="A553" s="148" t="s">
        <v>1</v>
      </c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49"/>
      <c r="U553" s="149"/>
      <c r="V553" s="149"/>
      <c r="W553" s="149"/>
      <c r="X553" s="150"/>
    </row>
    <row r="554" spans="1:24" ht="18" x14ac:dyDescent="0.25">
      <c r="A554" s="151" t="s">
        <v>814</v>
      </c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</row>
    <row r="555" spans="1:24" ht="36" customHeight="1" x14ac:dyDescent="0.25">
      <c r="A555" s="152" t="s">
        <v>5</v>
      </c>
      <c r="B555" s="152" t="s">
        <v>6</v>
      </c>
      <c r="C555" s="152" t="s">
        <v>7</v>
      </c>
      <c r="D555" s="152" t="s">
        <v>8</v>
      </c>
      <c r="E555" s="152" t="s">
        <v>9</v>
      </c>
      <c r="F555" s="152" t="s">
        <v>10</v>
      </c>
      <c r="G555" s="152" t="s">
        <v>11</v>
      </c>
      <c r="H555" s="152" t="s">
        <v>12</v>
      </c>
      <c r="I555" s="144" t="s">
        <v>815</v>
      </c>
      <c r="J555" s="145"/>
      <c r="K555" s="146"/>
      <c r="L555" s="144" t="s">
        <v>816</v>
      </c>
      <c r="M555" s="145"/>
      <c r="N555" s="146"/>
      <c r="O555" s="144" t="s">
        <v>13</v>
      </c>
      <c r="P555" s="145"/>
      <c r="Q555" s="146"/>
      <c r="R555" s="144" t="s">
        <v>817</v>
      </c>
      <c r="S555" s="145"/>
      <c r="T555" s="146"/>
      <c r="U555" s="144" t="s">
        <v>818</v>
      </c>
      <c r="V555" s="145"/>
      <c r="W555" s="146"/>
      <c r="X555" s="9" t="s">
        <v>14</v>
      </c>
    </row>
    <row r="556" spans="1:24" ht="15.75" x14ac:dyDescent="0.25">
      <c r="A556" s="153"/>
      <c r="B556" s="153"/>
      <c r="C556" s="153"/>
      <c r="D556" s="153"/>
      <c r="E556" s="153"/>
      <c r="F556" s="153"/>
      <c r="G556" s="153"/>
      <c r="H556" s="153"/>
      <c r="I556" s="9" t="s">
        <v>15</v>
      </c>
      <c r="J556" s="9" t="s">
        <v>16</v>
      </c>
      <c r="K556" s="10" t="s">
        <v>17</v>
      </c>
      <c r="L556" s="9" t="s">
        <v>15</v>
      </c>
      <c r="M556" s="9" t="s">
        <v>16</v>
      </c>
      <c r="N556" s="10" t="s">
        <v>17</v>
      </c>
      <c r="O556" s="9" t="s">
        <v>15</v>
      </c>
      <c r="P556" s="9" t="s">
        <v>16</v>
      </c>
      <c r="Q556" s="9" t="s">
        <v>17</v>
      </c>
      <c r="R556" s="9" t="s">
        <v>15</v>
      </c>
      <c r="S556" s="9" t="s">
        <v>16</v>
      </c>
      <c r="T556" s="9" t="s">
        <v>17</v>
      </c>
      <c r="U556" s="9" t="s">
        <v>15</v>
      </c>
      <c r="V556" s="9" t="s">
        <v>16</v>
      </c>
      <c r="W556" s="10" t="s">
        <v>17</v>
      </c>
      <c r="X556" s="9"/>
    </row>
    <row r="557" spans="1:24" ht="15.75" x14ac:dyDescent="0.25">
      <c r="A557" s="9" t="s">
        <v>18</v>
      </c>
      <c r="B557" s="9" t="s">
        <v>19</v>
      </c>
      <c r="C557" s="9" t="s">
        <v>20</v>
      </c>
      <c r="D557" s="9" t="s">
        <v>21</v>
      </c>
      <c r="E557" s="9" t="s">
        <v>22</v>
      </c>
      <c r="F557" s="9" t="s">
        <v>23</v>
      </c>
      <c r="G557" s="9"/>
      <c r="H557" s="9"/>
      <c r="I557" s="9" t="s">
        <v>24</v>
      </c>
      <c r="J557" s="9" t="s">
        <v>25</v>
      </c>
      <c r="K557" s="10" t="s">
        <v>26</v>
      </c>
      <c r="L557" s="9" t="s">
        <v>27</v>
      </c>
      <c r="M557" s="9" t="s">
        <v>28</v>
      </c>
      <c r="N557" s="10" t="s">
        <v>29</v>
      </c>
      <c r="O557" s="9" t="s">
        <v>30</v>
      </c>
      <c r="P557" s="9" t="s">
        <v>31</v>
      </c>
      <c r="Q557" s="9" t="s">
        <v>32</v>
      </c>
      <c r="R557" s="9" t="s">
        <v>33</v>
      </c>
      <c r="S557" s="9" t="s">
        <v>34</v>
      </c>
      <c r="T557" s="9" t="s">
        <v>35</v>
      </c>
      <c r="U557" s="9" t="s">
        <v>36</v>
      </c>
      <c r="V557" s="9" t="s">
        <v>37</v>
      </c>
      <c r="W557" s="10" t="s">
        <v>38</v>
      </c>
      <c r="X557" s="9"/>
    </row>
    <row r="558" spans="1:24" ht="15.75" x14ac:dyDescent="0.25">
      <c r="A558" s="11">
        <v>1</v>
      </c>
      <c r="B558" s="29" t="s">
        <v>39</v>
      </c>
      <c r="C558" s="29" t="s">
        <v>40</v>
      </c>
      <c r="D558" s="29"/>
      <c r="E558" s="29" t="s">
        <v>378</v>
      </c>
      <c r="F558" s="11" t="s">
        <v>380</v>
      </c>
      <c r="G558" s="11" t="str">
        <f>VLOOKUP($F$555:$F$559,WS!$C$3:$Q$327,2,0)</f>
        <v>NORMAL</v>
      </c>
      <c r="H558" s="11">
        <f>VLOOKUP($F$555:$F$559,WS!$C$3:$Q$327,3,0)</f>
        <v>1188</v>
      </c>
      <c r="I558" s="11">
        <f>VLOOKUP($F$555:$F$559,WS!$C$3:$Q$327,4,0)</f>
        <v>33447.57</v>
      </c>
      <c r="J558" s="11">
        <f>VLOOKUP($F$555:$F$559,WS!$C$3:$Q$327,5,0)</f>
        <v>2571.4299999999998</v>
      </c>
      <c r="K558" s="11">
        <f>VLOOKUP($F$555:$F$559,WS!$C$3:$Q$327,6,0)</f>
        <v>36019</v>
      </c>
      <c r="L558" s="11">
        <f>VLOOKUP($F$555:$F$559,WS!$C$3:$Q$327,7,0)</f>
        <v>9707.9500000000007</v>
      </c>
      <c r="M558" s="11">
        <f>VLOOKUP($F$555:$F$559,WS!$C$3:$Q$327,8,0)</f>
        <v>885.05</v>
      </c>
      <c r="N558" s="11">
        <f>VLOOKUP($F$555:$F$559,WS!$C$3:$Q$327,9,0)</f>
        <v>10593</v>
      </c>
      <c r="O558" s="11">
        <f t="shared" ref="O558:Q559" si="75">+I558+L558</f>
        <v>43155.520000000004</v>
      </c>
      <c r="P558" s="11">
        <f t="shared" si="75"/>
        <v>3456.4799999999996</v>
      </c>
      <c r="Q558" s="11">
        <f t="shared" si="75"/>
        <v>46612</v>
      </c>
      <c r="R558" s="11">
        <f>VLOOKUP($F$555:$F$559,WS!$C$3:$Q$327,10,0)</f>
        <v>0</v>
      </c>
      <c r="S558" s="11">
        <f>VLOOKUP($F$555:$F$559,WS!$C$3:$Q$327,11,0)</f>
        <v>0</v>
      </c>
      <c r="T558" s="11">
        <f>VLOOKUP($F$555:$F$559,WS!$C$3:$Q$327,12,0)</f>
        <v>0</v>
      </c>
      <c r="U558" s="11">
        <f>VLOOKUP($F$555:$F$559,WS!$C$3:$Q$327,13,0)</f>
        <v>43155.519999999997</v>
      </c>
      <c r="V558" s="11">
        <f>VLOOKUP($F$555:$F$559,WS!$C$3:$Q$327,14,0)</f>
        <v>3456.48</v>
      </c>
      <c r="W558" s="11">
        <f>VLOOKUP($F$555:$F$559,WS!$C$3:$Q$327,15,0)</f>
        <v>46612</v>
      </c>
      <c r="X558" s="11"/>
    </row>
    <row r="559" spans="1:24" ht="15.75" x14ac:dyDescent="0.25">
      <c r="A559" s="11">
        <v>2</v>
      </c>
      <c r="B559" s="29" t="s">
        <v>39</v>
      </c>
      <c r="C559" s="29" t="s">
        <v>40</v>
      </c>
      <c r="D559" s="29"/>
      <c r="E559" s="29" t="s">
        <v>378</v>
      </c>
      <c r="F559" s="11" t="s">
        <v>379</v>
      </c>
      <c r="G559" s="11" t="str">
        <f>VLOOKUP($F$555:$F$559,WS!$C$3:$Q$327,2,0)</f>
        <v>NORMAL</v>
      </c>
      <c r="H559" s="11">
        <f>VLOOKUP($F$555:$F$559,WS!$C$3:$Q$327,3,0)</f>
        <v>1004</v>
      </c>
      <c r="I559" s="11">
        <f>VLOOKUP($F$555:$F$559,WS!$C$3:$Q$327,4,0)</f>
        <v>42892.71</v>
      </c>
      <c r="J559" s="11">
        <f>VLOOKUP($F$555:$F$559,WS!$C$3:$Q$327,5,0)</f>
        <v>519.29</v>
      </c>
      <c r="K559" s="11">
        <f>VLOOKUP($F$555:$F$559,WS!$C$3:$Q$327,6,0)</f>
        <v>43412</v>
      </c>
      <c r="L559" s="11">
        <f>VLOOKUP($F$555:$F$559,WS!$C$3:$Q$327,7,0)</f>
        <v>8405.1299999999992</v>
      </c>
      <c r="M559" s="11">
        <f>VLOOKUP($F$555:$F$559,WS!$C$3:$Q$327,8,0)</f>
        <v>747.87</v>
      </c>
      <c r="N559" s="11">
        <f>VLOOKUP($F$555:$F$559,WS!$C$3:$Q$327,9,0)</f>
        <v>9153</v>
      </c>
      <c r="O559" s="11">
        <f t="shared" si="75"/>
        <v>51297.84</v>
      </c>
      <c r="P559" s="11">
        <f t="shared" si="75"/>
        <v>1267.1599999999999</v>
      </c>
      <c r="Q559" s="11">
        <f t="shared" si="75"/>
        <v>52565</v>
      </c>
      <c r="R559" s="11">
        <f>VLOOKUP($F$555:$F$559,WS!$C$3:$Q$327,10,0)</f>
        <v>0</v>
      </c>
      <c r="S559" s="11">
        <f>VLOOKUP($F$555:$F$559,WS!$C$3:$Q$327,11,0)</f>
        <v>0</v>
      </c>
      <c r="T559" s="11">
        <f>VLOOKUP($F$555:$F$559,WS!$C$3:$Q$327,12,0)</f>
        <v>0</v>
      </c>
      <c r="U559" s="11">
        <f>VLOOKUP($F$555:$F$559,WS!$C$3:$Q$327,13,0)</f>
        <v>51297.84</v>
      </c>
      <c r="V559" s="11">
        <f>VLOOKUP($F$555:$F$559,WS!$C$3:$Q$327,14,0)</f>
        <v>1267.1599999999999</v>
      </c>
      <c r="W559" s="11">
        <f>VLOOKUP($F$555:$F$559,WS!$C$3:$Q$327,15,0)</f>
        <v>52565</v>
      </c>
      <c r="X559" s="11"/>
    </row>
    <row r="560" spans="1:24" ht="15.75" x14ac:dyDescent="0.25">
      <c r="A560" s="147" t="s">
        <v>78</v>
      </c>
      <c r="B560" s="147"/>
      <c r="C560" s="147"/>
      <c r="D560" s="147"/>
      <c r="E560" s="147"/>
      <c r="F560" s="147"/>
      <c r="G560" s="27"/>
      <c r="H560" s="13">
        <f>SUM(H558:H559)</f>
        <v>2192</v>
      </c>
      <c r="I560" s="13">
        <f t="shared" ref="I560:W560" si="76">SUM(I558:I559)</f>
        <v>76340.28</v>
      </c>
      <c r="J560" s="13">
        <f t="shared" si="76"/>
        <v>3090.72</v>
      </c>
      <c r="K560" s="13">
        <f t="shared" si="76"/>
        <v>79431</v>
      </c>
      <c r="L560" s="13">
        <f t="shared" si="76"/>
        <v>18113.080000000002</v>
      </c>
      <c r="M560" s="13">
        <f t="shared" si="76"/>
        <v>1632.92</v>
      </c>
      <c r="N560" s="13">
        <f t="shared" si="76"/>
        <v>19746</v>
      </c>
      <c r="O560" s="13">
        <f t="shared" si="76"/>
        <v>94453.36</v>
      </c>
      <c r="P560" s="13">
        <f t="shared" si="76"/>
        <v>4723.6399999999994</v>
      </c>
      <c r="Q560" s="13">
        <f t="shared" si="76"/>
        <v>99177</v>
      </c>
      <c r="R560" s="13">
        <f t="shared" si="76"/>
        <v>0</v>
      </c>
      <c r="S560" s="13">
        <f t="shared" si="76"/>
        <v>0</v>
      </c>
      <c r="T560" s="13">
        <f t="shared" si="76"/>
        <v>0</v>
      </c>
      <c r="U560" s="13">
        <f t="shared" si="76"/>
        <v>94453.359999999986</v>
      </c>
      <c r="V560" s="13">
        <f t="shared" si="76"/>
        <v>4723.6399999999994</v>
      </c>
      <c r="W560" s="13">
        <f t="shared" si="76"/>
        <v>99177</v>
      </c>
      <c r="X560" s="13"/>
    </row>
    <row r="561" spans="1:24" ht="15.75" x14ac:dyDescent="0.25">
      <c r="A561" s="26"/>
      <c r="B561" s="26"/>
      <c r="C561" s="26"/>
      <c r="D561" s="26"/>
      <c r="E561" s="26"/>
      <c r="F561" s="26"/>
      <c r="G561" s="26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</row>
    <row r="562" spans="1:24" ht="15.75" x14ac:dyDescent="0.25">
      <c r="A562" s="26"/>
      <c r="B562" s="26"/>
      <c r="C562" s="26"/>
      <c r="D562" s="26"/>
      <c r="E562" s="26"/>
      <c r="F562" s="26"/>
      <c r="G562" s="26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</row>
    <row r="563" spans="1:24" ht="15.75" x14ac:dyDescent="0.25">
      <c r="A563" s="26"/>
      <c r="B563" s="26"/>
      <c r="C563" s="26"/>
      <c r="D563" s="26"/>
      <c r="E563" s="26"/>
      <c r="F563" s="26"/>
      <c r="G563" s="26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</row>
    <row r="564" spans="1:24" ht="15.75" x14ac:dyDescent="0.25">
      <c r="A564" s="30"/>
      <c r="B564" s="30"/>
      <c r="C564" s="30"/>
      <c r="D564" s="142" t="s">
        <v>79</v>
      </c>
      <c r="E564" s="142"/>
      <c r="F564" s="142"/>
      <c r="G564" s="142"/>
      <c r="H564" s="142"/>
      <c r="I564" s="7"/>
      <c r="J564" s="14"/>
      <c r="K564" s="7"/>
      <c r="L564" s="7"/>
      <c r="M564" s="7"/>
      <c r="N564" s="7"/>
      <c r="O564" s="7"/>
      <c r="P564" s="7"/>
      <c r="Q564" s="7"/>
      <c r="R564" s="7"/>
      <c r="S564" s="7"/>
      <c r="T564" s="143" t="s">
        <v>80</v>
      </c>
      <c r="U564" s="143"/>
      <c r="V564" s="143"/>
      <c r="W564" s="143"/>
      <c r="X564" s="143"/>
    </row>
    <row r="565" spans="1:24" ht="15.75" x14ac:dyDescent="0.25">
      <c r="A565" s="30"/>
      <c r="B565" s="30"/>
      <c r="C565" s="30"/>
      <c r="D565" s="142" t="s">
        <v>81</v>
      </c>
      <c r="E565" s="142"/>
      <c r="F565" s="142"/>
      <c r="G565" s="142"/>
      <c r="H565" s="142"/>
      <c r="I565" s="7"/>
      <c r="J565" s="14"/>
      <c r="K565" s="7"/>
      <c r="L565" s="7"/>
      <c r="M565" s="7"/>
      <c r="N565" s="7"/>
      <c r="O565" s="7"/>
      <c r="P565" s="7"/>
      <c r="Q565" s="7"/>
      <c r="R565" s="7"/>
      <c r="S565" s="7"/>
      <c r="T565" s="143" t="s">
        <v>81</v>
      </c>
      <c r="U565" s="143"/>
      <c r="V565" s="143"/>
      <c r="W565" s="143"/>
      <c r="X565" s="143"/>
    </row>
    <row r="567" spans="1:24" ht="15.75" x14ac:dyDescent="0.25"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</row>
    <row r="568" spans="1:24" ht="15.75" x14ac:dyDescent="0.25">
      <c r="H568" s="6"/>
      <c r="I568" s="12"/>
      <c r="J568" s="12"/>
    </row>
    <row r="569" spans="1:24" ht="15.75" x14ac:dyDescent="0.25"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</row>
    <row r="571" spans="1:24" ht="15.75" thickBot="1" x14ac:dyDescent="0.3"/>
    <row r="572" spans="1:24" ht="45" x14ac:dyDescent="0.25">
      <c r="H572" s="130" t="s">
        <v>738</v>
      </c>
      <c r="I572" s="131" t="s">
        <v>737</v>
      </c>
      <c r="J572" s="131" t="s">
        <v>722</v>
      </c>
      <c r="K572" s="131" t="s">
        <v>724</v>
      </c>
      <c r="L572" s="131" t="s">
        <v>723</v>
      </c>
      <c r="M572" s="131" t="s">
        <v>731</v>
      </c>
      <c r="N572" s="131" t="s">
        <v>732</v>
      </c>
      <c r="O572" s="131" t="s">
        <v>725</v>
      </c>
      <c r="P572" s="131" t="s">
        <v>726</v>
      </c>
      <c r="Q572" s="131" t="s">
        <v>733</v>
      </c>
      <c r="R572" s="131" t="s">
        <v>727</v>
      </c>
      <c r="S572" s="131" t="s">
        <v>728</v>
      </c>
      <c r="T572" s="131" t="s">
        <v>729</v>
      </c>
      <c r="U572" s="131" t="s">
        <v>730</v>
      </c>
      <c r="V572" s="131" t="s">
        <v>734</v>
      </c>
      <c r="W572" s="131" t="s">
        <v>735</v>
      </c>
      <c r="X572" s="132" t="s">
        <v>736</v>
      </c>
    </row>
    <row r="573" spans="1:24" ht="15.75" thickBot="1" x14ac:dyDescent="0.3">
      <c r="H573" s="133">
        <f>+A559+A543+A502+A463+A448+A409+A365+A327+A288+A256+A236+A204+A173+A141+A112+A80+A44</f>
        <v>324</v>
      </c>
      <c r="I573" s="134">
        <f t="shared" ref="I573:X573" si="77">+H560+H544+H503+H464+H449+H410+H366+H328+H289+H257+H237+H205+H174+H142+H113+H81+H45</f>
        <v>333412</v>
      </c>
      <c r="J573" s="134">
        <f t="shared" si="77"/>
        <v>66927475.769999996</v>
      </c>
      <c r="K573" s="134">
        <f t="shared" si="77"/>
        <v>10969260.489999998</v>
      </c>
      <c r="L573" s="134">
        <f t="shared" si="77"/>
        <v>77896736.25999999</v>
      </c>
      <c r="M573" s="134">
        <f t="shared" si="77"/>
        <v>3426537.53</v>
      </c>
      <c r="N573" s="134">
        <f t="shared" si="77"/>
        <v>855889.21000000008</v>
      </c>
      <c r="O573" s="134">
        <f t="shared" si="77"/>
        <v>4282426.74</v>
      </c>
      <c r="P573" s="134">
        <f t="shared" si="77"/>
        <v>70354013.300000012</v>
      </c>
      <c r="Q573" s="134">
        <f t="shared" si="77"/>
        <v>11825149.700000001</v>
      </c>
      <c r="R573" s="134">
        <f t="shared" si="77"/>
        <v>82179163</v>
      </c>
      <c r="S573" s="134">
        <f t="shared" si="77"/>
        <v>1469111.5899999999</v>
      </c>
      <c r="T573" s="134">
        <f t="shared" si="77"/>
        <v>1391682.4100000001</v>
      </c>
      <c r="U573" s="134">
        <f t="shared" si="77"/>
        <v>2860794</v>
      </c>
      <c r="V573" s="134">
        <f t="shared" si="77"/>
        <v>68759510.709999993</v>
      </c>
      <c r="W573" s="134">
        <f t="shared" si="77"/>
        <v>10433467.289999997</v>
      </c>
      <c r="X573" s="134">
        <f t="shared" si="77"/>
        <v>79192978</v>
      </c>
    </row>
    <row r="577" spans="9:21" x14ac:dyDescent="0.25"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</row>
    <row r="579" spans="9:21" x14ac:dyDescent="0.25"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</row>
  </sheetData>
  <sortState ref="F94:F111">
    <sortCondition ref="F94"/>
  </sortState>
  <mergeCells count="345">
    <mergeCell ref="I10:K10"/>
    <mergeCell ref="L10:N10"/>
    <mergeCell ref="O10:Q10"/>
    <mergeCell ref="R10:T10"/>
    <mergeCell ref="U10:W10"/>
    <mergeCell ref="A45:F45"/>
    <mergeCell ref="V1:X1"/>
    <mergeCell ref="A2:X2"/>
    <mergeCell ref="A4:X4"/>
    <mergeCell ref="R6:T6"/>
    <mergeCell ref="U6:X6"/>
    <mergeCell ref="A8:X8"/>
    <mergeCell ref="A9:X9"/>
    <mergeCell ref="A10:A11"/>
    <mergeCell ref="B10:B11"/>
    <mergeCell ref="C10:C11"/>
    <mergeCell ref="D10:D11"/>
    <mergeCell ref="E10:E11"/>
    <mergeCell ref="F10:F11"/>
    <mergeCell ref="G10:G11"/>
    <mergeCell ref="H10:H11"/>
    <mergeCell ref="A81:F81"/>
    <mergeCell ref="D86:H86"/>
    <mergeCell ref="T86:X86"/>
    <mergeCell ref="D87:H87"/>
    <mergeCell ref="T87:X87"/>
    <mergeCell ref="A54:X54"/>
    <mergeCell ref="D50:H50"/>
    <mergeCell ref="T50:X50"/>
    <mergeCell ref="D51:H51"/>
    <mergeCell ref="T51:X51"/>
    <mergeCell ref="F56:F57"/>
    <mergeCell ref="G56:G57"/>
    <mergeCell ref="H56:H57"/>
    <mergeCell ref="I56:K56"/>
    <mergeCell ref="L56:N56"/>
    <mergeCell ref="O56:Q56"/>
    <mergeCell ref="R56:T56"/>
    <mergeCell ref="U56:W56"/>
    <mergeCell ref="A55:X55"/>
    <mergeCell ref="A56:A57"/>
    <mergeCell ref="B56:B57"/>
    <mergeCell ref="C56:C57"/>
    <mergeCell ref="D56:D57"/>
    <mergeCell ref="E56:E57"/>
    <mergeCell ref="A90:X90"/>
    <mergeCell ref="A91:X91"/>
    <mergeCell ref="A92:A93"/>
    <mergeCell ref="B92:B93"/>
    <mergeCell ref="C92:C93"/>
    <mergeCell ref="D92:D93"/>
    <mergeCell ref="E92:E93"/>
    <mergeCell ref="F92:F93"/>
    <mergeCell ref="G92:G93"/>
    <mergeCell ref="H92:H93"/>
    <mergeCell ref="D118:H118"/>
    <mergeCell ref="T118:X118"/>
    <mergeCell ref="D119:H119"/>
    <mergeCell ref="T119:X119"/>
    <mergeCell ref="A122:X122"/>
    <mergeCell ref="A123:X123"/>
    <mergeCell ref="I92:K92"/>
    <mergeCell ref="L92:N92"/>
    <mergeCell ref="O92:Q92"/>
    <mergeCell ref="R92:T92"/>
    <mergeCell ref="U92:W92"/>
    <mergeCell ref="A113:F113"/>
    <mergeCell ref="U124:W124"/>
    <mergeCell ref="A142:F142"/>
    <mergeCell ref="D147:H147"/>
    <mergeCell ref="T147:X147"/>
    <mergeCell ref="D148:H148"/>
    <mergeCell ref="T148:X148"/>
    <mergeCell ref="G124:G125"/>
    <mergeCell ref="H124:H125"/>
    <mergeCell ref="I124:K124"/>
    <mergeCell ref="L124:N124"/>
    <mergeCell ref="O124:Q124"/>
    <mergeCell ref="R124:T124"/>
    <mergeCell ref="A124:A125"/>
    <mergeCell ref="B124:B125"/>
    <mergeCell ref="C124:C125"/>
    <mergeCell ref="D124:D125"/>
    <mergeCell ref="E124:E125"/>
    <mergeCell ref="F124:F125"/>
    <mergeCell ref="A151:X151"/>
    <mergeCell ref="A152:X152"/>
    <mergeCell ref="A153:A154"/>
    <mergeCell ref="B153:B154"/>
    <mergeCell ref="C153:C154"/>
    <mergeCell ref="D153:D154"/>
    <mergeCell ref="E153:E154"/>
    <mergeCell ref="F153:F154"/>
    <mergeCell ref="G153:G154"/>
    <mergeCell ref="H153:H154"/>
    <mergeCell ref="D179:H179"/>
    <mergeCell ref="T179:X179"/>
    <mergeCell ref="D180:H180"/>
    <mergeCell ref="T180:X180"/>
    <mergeCell ref="A183:X183"/>
    <mergeCell ref="A184:X184"/>
    <mergeCell ref="I153:K153"/>
    <mergeCell ref="L153:N153"/>
    <mergeCell ref="O153:Q153"/>
    <mergeCell ref="R153:T153"/>
    <mergeCell ref="U153:W153"/>
    <mergeCell ref="A174:F174"/>
    <mergeCell ref="U185:W185"/>
    <mergeCell ref="A205:F205"/>
    <mergeCell ref="D210:H210"/>
    <mergeCell ref="T210:X210"/>
    <mergeCell ref="D211:H211"/>
    <mergeCell ref="T211:X211"/>
    <mergeCell ref="G185:G186"/>
    <mergeCell ref="H185:H186"/>
    <mergeCell ref="I185:K185"/>
    <mergeCell ref="L185:N185"/>
    <mergeCell ref="O185:Q185"/>
    <mergeCell ref="R185:T185"/>
    <mergeCell ref="A185:A186"/>
    <mergeCell ref="B185:B186"/>
    <mergeCell ref="C185:C186"/>
    <mergeCell ref="D185:D186"/>
    <mergeCell ref="E185:E186"/>
    <mergeCell ref="F185:F186"/>
    <mergeCell ref="A214:X214"/>
    <mergeCell ref="A215:X215"/>
    <mergeCell ref="A216:A217"/>
    <mergeCell ref="B216:B217"/>
    <mergeCell ref="C216:C217"/>
    <mergeCell ref="D216:D217"/>
    <mergeCell ref="E216:E217"/>
    <mergeCell ref="F216:F217"/>
    <mergeCell ref="G216:G217"/>
    <mergeCell ref="H216:H217"/>
    <mergeCell ref="D242:H242"/>
    <mergeCell ref="T242:X242"/>
    <mergeCell ref="D243:H243"/>
    <mergeCell ref="T243:X243"/>
    <mergeCell ref="A246:X246"/>
    <mergeCell ref="A247:X247"/>
    <mergeCell ref="I216:K216"/>
    <mergeCell ref="L216:N216"/>
    <mergeCell ref="O216:Q216"/>
    <mergeCell ref="R216:T216"/>
    <mergeCell ref="U216:W216"/>
    <mergeCell ref="A237:F237"/>
    <mergeCell ref="U248:W248"/>
    <mergeCell ref="A257:F257"/>
    <mergeCell ref="D262:H262"/>
    <mergeCell ref="T262:X262"/>
    <mergeCell ref="D263:H263"/>
    <mergeCell ref="T263:X263"/>
    <mergeCell ref="G248:G249"/>
    <mergeCell ref="H248:H249"/>
    <mergeCell ref="I248:K248"/>
    <mergeCell ref="L248:N248"/>
    <mergeCell ref="O248:Q248"/>
    <mergeCell ref="R248:T248"/>
    <mergeCell ref="A248:A249"/>
    <mergeCell ref="B248:B249"/>
    <mergeCell ref="C248:C249"/>
    <mergeCell ref="D248:D249"/>
    <mergeCell ref="E248:E249"/>
    <mergeCell ref="F248:F249"/>
    <mergeCell ref="A266:X266"/>
    <mergeCell ref="A267:X267"/>
    <mergeCell ref="A268:A269"/>
    <mergeCell ref="B268:B269"/>
    <mergeCell ref="C268:C269"/>
    <mergeCell ref="D268:D269"/>
    <mergeCell ref="E268:E269"/>
    <mergeCell ref="F268:F269"/>
    <mergeCell ref="G268:G269"/>
    <mergeCell ref="H268:H269"/>
    <mergeCell ref="D294:H294"/>
    <mergeCell ref="T294:X294"/>
    <mergeCell ref="D295:H295"/>
    <mergeCell ref="T295:X295"/>
    <mergeCell ref="A298:X298"/>
    <mergeCell ref="A299:X299"/>
    <mergeCell ref="I268:K268"/>
    <mergeCell ref="L268:N268"/>
    <mergeCell ref="O268:Q268"/>
    <mergeCell ref="R268:T268"/>
    <mergeCell ref="U268:W268"/>
    <mergeCell ref="A289:F289"/>
    <mergeCell ref="U300:W300"/>
    <mergeCell ref="A328:F328"/>
    <mergeCell ref="D333:H333"/>
    <mergeCell ref="T333:X333"/>
    <mergeCell ref="D334:H334"/>
    <mergeCell ref="T334:X334"/>
    <mergeCell ref="G300:G301"/>
    <mergeCell ref="H300:H301"/>
    <mergeCell ref="I300:K300"/>
    <mergeCell ref="L300:N300"/>
    <mergeCell ref="O300:Q300"/>
    <mergeCell ref="R300:T300"/>
    <mergeCell ref="A300:A301"/>
    <mergeCell ref="B300:B301"/>
    <mergeCell ref="C300:C301"/>
    <mergeCell ref="D300:D301"/>
    <mergeCell ref="E300:E301"/>
    <mergeCell ref="F300:F301"/>
    <mergeCell ref="A337:X337"/>
    <mergeCell ref="A338:X338"/>
    <mergeCell ref="A339:A340"/>
    <mergeCell ref="B339:B340"/>
    <mergeCell ref="C339:C340"/>
    <mergeCell ref="D339:D340"/>
    <mergeCell ref="E339:E340"/>
    <mergeCell ref="F339:F340"/>
    <mergeCell ref="G339:G340"/>
    <mergeCell ref="H339:H340"/>
    <mergeCell ref="D371:H371"/>
    <mergeCell ref="T371:X371"/>
    <mergeCell ref="D372:H372"/>
    <mergeCell ref="T372:X372"/>
    <mergeCell ref="A375:X375"/>
    <mergeCell ref="A376:X376"/>
    <mergeCell ref="I339:K339"/>
    <mergeCell ref="L339:N339"/>
    <mergeCell ref="O339:Q339"/>
    <mergeCell ref="R339:T339"/>
    <mergeCell ref="U339:W339"/>
    <mergeCell ref="A366:F366"/>
    <mergeCell ref="U377:W377"/>
    <mergeCell ref="A410:F410"/>
    <mergeCell ref="D415:H415"/>
    <mergeCell ref="T415:X415"/>
    <mergeCell ref="D416:H416"/>
    <mergeCell ref="T416:X416"/>
    <mergeCell ref="G377:G378"/>
    <mergeCell ref="H377:H378"/>
    <mergeCell ref="I377:K377"/>
    <mergeCell ref="L377:N377"/>
    <mergeCell ref="O377:Q377"/>
    <mergeCell ref="R377:T377"/>
    <mergeCell ref="A377:A378"/>
    <mergeCell ref="B377:B378"/>
    <mergeCell ref="C377:C378"/>
    <mergeCell ref="D377:D378"/>
    <mergeCell ref="E377:E378"/>
    <mergeCell ref="F377:F378"/>
    <mergeCell ref="A419:X419"/>
    <mergeCell ref="A420:X420"/>
    <mergeCell ref="A421:A422"/>
    <mergeCell ref="B421:B422"/>
    <mergeCell ref="C421:C422"/>
    <mergeCell ref="D421:D422"/>
    <mergeCell ref="E421:E422"/>
    <mergeCell ref="F421:F422"/>
    <mergeCell ref="G421:G422"/>
    <mergeCell ref="H421:H422"/>
    <mergeCell ref="D454:H454"/>
    <mergeCell ref="T454:X454"/>
    <mergeCell ref="D455:H455"/>
    <mergeCell ref="T455:X455"/>
    <mergeCell ref="A458:X458"/>
    <mergeCell ref="A459:X459"/>
    <mergeCell ref="I421:K421"/>
    <mergeCell ref="L421:N421"/>
    <mergeCell ref="O421:Q421"/>
    <mergeCell ref="R421:T421"/>
    <mergeCell ref="U421:W421"/>
    <mergeCell ref="A449:F449"/>
    <mergeCell ref="U460:W460"/>
    <mergeCell ref="A464:F464"/>
    <mergeCell ref="D469:H469"/>
    <mergeCell ref="T469:X469"/>
    <mergeCell ref="D470:H470"/>
    <mergeCell ref="T470:X470"/>
    <mergeCell ref="G460:G461"/>
    <mergeCell ref="H460:H461"/>
    <mergeCell ref="I460:K460"/>
    <mergeCell ref="L460:N460"/>
    <mergeCell ref="O460:Q460"/>
    <mergeCell ref="R460:T460"/>
    <mergeCell ref="A460:A461"/>
    <mergeCell ref="B460:B461"/>
    <mergeCell ref="C460:C461"/>
    <mergeCell ref="D460:D461"/>
    <mergeCell ref="E460:E461"/>
    <mergeCell ref="F460:F461"/>
    <mergeCell ref="A473:X473"/>
    <mergeCell ref="A474:X474"/>
    <mergeCell ref="A475:A476"/>
    <mergeCell ref="B475:B476"/>
    <mergeCell ref="C475:C476"/>
    <mergeCell ref="D475:D476"/>
    <mergeCell ref="E475:E476"/>
    <mergeCell ref="F475:F476"/>
    <mergeCell ref="G475:G476"/>
    <mergeCell ref="H475:H476"/>
    <mergeCell ref="D508:H508"/>
    <mergeCell ref="T508:X508"/>
    <mergeCell ref="D509:H509"/>
    <mergeCell ref="T509:X509"/>
    <mergeCell ref="A512:X512"/>
    <mergeCell ref="A513:X513"/>
    <mergeCell ref="I475:K475"/>
    <mergeCell ref="L475:N475"/>
    <mergeCell ref="O475:Q475"/>
    <mergeCell ref="R475:T475"/>
    <mergeCell ref="U475:W475"/>
    <mergeCell ref="A503:F503"/>
    <mergeCell ref="U514:W514"/>
    <mergeCell ref="A544:F544"/>
    <mergeCell ref="D549:H549"/>
    <mergeCell ref="T549:X549"/>
    <mergeCell ref="D550:H550"/>
    <mergeCell ref="T550:X550"/>
    <mergeCell ref="G514:G515"/>
    <mergeCell ref="H514:H515"/>
    <mergeCell ref="I514:K514"/>
    <mergeCell ref="L514:N514"/>
    <mergeCell ref="O514:Q514"/>
    <mergeCell ref="R514:T514"/>
    <mergeCell ref="A514:A515"/>
    <mergeCell ref="B514:B515"/>
    <mergeCell ref="C514:C515"/>
    <mergeCell ref="D514:D515"/>
    <mergeCell ref="E514:E515"/>
    <mergeCell ref="F514:F515"/>
    <mergeCell ref="A553:X553"/>
    <mergeCell ref="A554:X554"/>
    <mergeCell ref="A555:A556"/>
    <mergeCell ref="B555:B556"/>
    <mergeCell ref="C555:C556"/>
    <mergeCell ref="D555:D556"/>
    <mergeCell ref="E555:E556"/>
    <mergeCell ref="F555:F556"/>
    <mergeCell ref="G555:G556"/>
    <mergeCell ref="H555:H556"/>
    <mergeCell ref="D564:H564"/>
    <mergeCell ref="T564:X564"/>
    <mergeCell ref="D565:H565"/>
    <mergeCell ref="T565:X565"/>
    <mergeCell ref="I555:K555"/>
    <mergeCell ref="L555:N555"/>
    <mergeCell ref="O555:Q555"/>
    <mergeCell ref="R555:T555"/>
    <mergeCell ref="U555:W555"/>
    <mergeCell ref="A560:F560"/>
  </mergeCells>
  <pageMargins left="0.31496062992125984" right="0.31496062992125984" top="0.31496062992125984" bottom="0.31496062992125984" header="0.31496062992125984" footer="0.31496062992125984"/>
  <pageSetup paperSize="9" scale="49" orientation="landscape" r:id="rId1"/>
  <rowBreaks count="1" manualBreakCount="1">
    <brk id="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570"/>
  <sheetViews>
    <sheetView view="pageBreakPreview" topLeftCell="A511" zoomScale="60" zoomScaleNormal="85" workbookViewId="0">
      <selection activeCell="A533" sqref="A533:X544"/>
    </sheetView>
  </sheetViews>
  <sheetFormatPr defaultRowHeight="15" x14ac:dyDescent="0.25"/>
  <cols>
    <col min="1" max="1" width="5.140625" style="1" customWidth="1"/>
    <col min="2" max="2" width="12" style="1" hidden="1" customWidth="1"/>
    <col min="3" max="4" width="9.140625" style="1" hidden="1" customWidth="1"/>
    <col min="5" max="5" width="34.7109375" style="1" customWidth="1"/>
    <col min="6" max="6" width="16.42578125" style="1" bestFit="1" customWidth="1"/>
    <col min="7" max="7" width="18" style="1" customWidth="1"/>
    <col min="8" max="8" width="11" style="1" customWidth="1"/>
    <col min="9" max="9" width="12.140625" style="1" customWidth="1"/>
    <col min="10" max="10" width="12.7109375" style="1" customWidth="1"/>
    <col min="11" max="11" width="12.28515625" style="1" customWidth="1"/>
    <col min="12" max="12" width="12.5703125" style="1" bestFit="1" customWidth="1"/>
    <col min="13" max="13" width="11.140625" style="1" customWidth="1"/>
    <col min="14" max="14" width="10.85546875" style="1" customWidth="1"/>
    <col min="15" max="15" width="12.7109375" style="1" customWidth="1"/>
    <col min="16" max="16" width="13.140625" style="1" customWidth="1"/>
    <col min="17" max="17" width="12.28515625" style="1" customWidth="1"/>
    <col min="18" max="18" width="11.42578125" style="1" customWidth="1"/>
    <col min="19" max="19" width="10.28515625" style="1" customWidth="1"/>
    <col min="20" max="20" width="13.5703125" style="1" customWidth="1"/>
    <col min="21" max="21" width="13.85546875" style="1" customWidth="1"/>
    <col min="22" max="22" width="13.42578125" style="1" customWidth="1"/>
    <col min="23" max="23" width="12.28515625" style="1" customWidth="1"/>
    <col min="24" max="24" width="14.140625" style="1" bestFit="1" customWidth="1"/>
    <col min="25" max="16384" width="9.140625" style="1"/>
  </cols>
  <sheetData>
    <row r="1" spans="1:24" ht="18" x14ac:dyDescent="0.25">
      <c r="A1" s="86"/>
      <c r="B1" s="87"/>
      <c r="C1" s="87"/>
      <c r="D1" s="87"/>
      <c r="E1" s="87"/>
      <c r="F1" s="88"/>
      <c r="G1" s="88"/>
      <c r="H1" s="88"/>
      <c r="I1" s="88"/>
      <c r="J1" s="88"/>
      <c r="K1" s="89"/>
      <c r="L1" s="88"/>
      <c r="M1" s="88"/>
      <c r="N1" s="90"/>
      <c r="O1" s="91"/>
      <c r="P1" s="91"/>
      <c r="Q1" s="91"/>
      <c r="R1" s="88"/>
      <c r="S1" s="88"/>
      <c r="T1" s="91"/>
      <c r="U1" s="92"/>
      <c r="V1" s="173" t="s">
        <v>381</v>
      </c>
      <c r="W1" s="173"/>
      <c r="X1" s="174"/>
    </row>
    <row r="2" spans="1:24" ht="23.25" x14ac:dyDescent="0.35">
      <c r="A2" s="175" t="s">
        <v>1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7"/>
    </row>
    <row r="3" spans="1:24" ht="23.25" x14ac:dyDescent="0.35">
      <c r="A3" s="93"/>
      <c r="B3" s="94"/>
      <c r="C3" s="94"/>
      <c r="D3" s="94"/>
      <c r="E3" s="94"/>
      <c r="F3" s="94"/>
      <c r="G3" s="94"/>
      <c r="H3" s="94"/>
      <c r="I3" s="94"/>
      <c r="J3" s="94"/>
      <c r="K3" s="95"/>
      <c r="L3" s="94"/>
      <c r="M3" s="94"/>
      <c r="N3" s="96"/>
      <c r="O3" s="97"/>
      <c r="P3" s="97"/>
      <c r="Q3" s="97"/>
      <c r="R3" s="94"/>
      <c r="S3" s="94"/>
      <c r="T3" s="97"/>
      <c r="U3" s="97"/>
      <c r="V3" s="97"/>
      <c r="W3" s="96"/>
      <c r="X3" s="98"/>
    </row>
    <row r="4" spans="1:24" ht="18" x14ac:dyDescent="0.25">
      <c r="A4" s="178" t="s">
        <v>813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  <c r="W4" s="179"/>
      <c r="X4" s="180"/>
    </row>
    <row r="5" spans="1:24" ht="18" x14ac:dyDescent="0.25">
      <c r="A5" s="99"/>
      <c r="B5" s="100"/>
      <c r="C5" s="100"/>
      <c r="D5" s="100"/>
      <c r="E5" s="100"/>
      <c r="F5" s="100"/>
      <c r="G5" s="100"/>
      <c r="H5" s="100"/>
      <c r="I5" s="100"/>
      <c r="J5" s="100"/>
      <c r="K5" s="101"/>
      <c r="L5" s="100"/>
      <c r="M5" s="100"/>
      <c r="N5" s="96"/>
      <c r="O5" s="97"/>
      <c r="P5" s="97"/>
      <c r="Q5" s="97"/>
      <c r="R5" s="100"/>
      <c r="S5" s="100"/>
      <c r="T5" s="97"/>
      <c r="U5" s="97"/>
      <c r="V5" s="97"/>
      <c r="W5" s="96"/>
      <c r="X5" s="102"/>
    </row>
    <row r="6" spans="1:24" ht="16.5" thickBot="1" x14ac:dyDescent="0.3">
      <c r="A6" s="103" t="s">
        <v>2</v>
      </c>
      <c r="B6" s="85"/>
      <c r="C6" s="85"/>
      <c r="D6" s="85"/>
      <c r="E6" s="85"/>
      <c r="F6" s="104"/>
      <c r="G6" s="104"/>
      <c r="H6" s="104"/>
      <c r="I6" s="104"/>
      <c r="J6" s="104"/>
      <c r="K6" s="105"/>
      <c r="L6" s="104"/>
      <c r="M6" s="104"/>
      <c r="N6" s="106" t="s">
        <v>382</v>
      </c>
      <c r="O6" s="85"/>
      <c r="P6" s="85"/>
      <c r="Q6" s="85"/>
      <c r="R6" s="181"/>
      <c r="S6" s="181"/>
      <c r="T6" s="181"/>
      <c r="U6" s="181" t="s">
        <v>4</v>
      </c>
      <c r="V6" s="181"/>
      <c r="W6" s="181"/>
      <c r="X6" s="182"/>
    </row>
    <row r="7" spans="1:24" ht="24" thickBot="1" x14ac:dyDescent="0.4">
      <c r="A7" s="148" t="s">
        <v>1</v>
      </c>
      <c r="B7" s="149"/>
      <c r="C7" s="149"/>
      <c r="D7" s="149"/>
      <c r="E7" s="149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50"/>
    </row>
    <row r="8" spans="1:24" ht="18" x14ac:dyDescent="0.25">
      <c r="A8" s="170" t="s">
        <v>819</v>
      </c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</row>
    <row r="9" spans="1:24" ht="47.25" customHeight="1" x14ac:dyDescent="0.25">
      <c r="A9" s="172" t="s">
        <v>5</v>
      </c>
      <c r="B9" s="172" t="s">
        <v>6</v>
      </c>
      <c r="C9" s="172" t="s">
        <v>7</v>
      </c>
      <c r="D9" s="172" t="s">
        <v>8</v>
      </c>
      <c r="E9" s="172" t="s">
        <v>9</v>
      </c>
      <c r="F9" s="172" t="s">
        <v>383</v>
      </c>
      <c r="G9" s="172" t="s">
        <v>11</v>
      </c>
      <c r="H9" s="172" t="s">
        <v>12</v>
      </c>
      <c r="I9" s="172" t="s">
        <v>815</v>
      </c>
      <c r="J9" s="172"/>
      <c r="K9" s="172"/>
      <c r="L9" s="172" t="s">
        <v>816</v>
      </c>
      <c r="M9" s="172"/>
      <c r="N9" s="172"/>
      <c r="O9" s="172" t="s">
        <v>13</v>
      </c>
      <c r="P9" s="172"/>
      <c r="Q9" s="172"/>
      <c r="R9" s="144" t="s">
        <v>817</v>
      </c>
      <c r="S9" s="145"/>
      <c r="T9" s="146"/>
      <c r="U9" s="172" t="s">
        <v>818</v>
      </c>
      <c r="V9" s="172"/>
      <c r="W9" s="172"/>
      <c r="X9" s="9" t="s">
        <v>14</v>
      </c>
    </row>
    <row r="10" spans="1:24" ht="15.75" x14ac:dyDescent="0.25">
      <c r="A10" s="172"/>
      <c r="B10" s="172"/>
      <c r="C10" s="172"/>
      <c r="D10" s="172"/>
      <c r="E10" s="172"/>
      <c r="F10" s="172"/>
      <c r="G10" s="172"/>
      <c r="H10" s="172"/>
      <c r="I10" s="9" t="s">
        <v>15</v>
      </c>
      <c r="J10" s="9" t="s">
        <v>16</v>
      </c>
      <c r="K10" s="10" t="s">
        <v>17</v>
      </c>
      <c r="L10" s="9" t="s">
        <v>15</v>
      </c>
      <c r="M10" s="9" t="s">
        <v>16</v>
      </c>
      <c r="N10" s="10" t="s">
        <v>17</v>
      </c>
      <c r="O10" s="9" t="s">
        <v>15</v>
      </c>
      <c r="P10" s="9" t="s">
        <v>16</v>
      </c>
      <c r="Q10" s="9" t="s">
        <v>17</v>
      </c>
      <c r="R10" s="9" t="s">
        <v>15</v>
      </c>
      <c r="S10" s="9" t="s">
        <v>16</v>
      </c>
      <c r="T10" s="9" t="s">
        <v>17</v>
      </c>
      <c r="U10" s="9" t="s">
        <v>15</v>
      </c>
      <c r="V10" s="9" t="s">
        <v>16</v>
      </c>
      <c r="W10" s="10" t="s">
        <v>17</v>
      </c>
      <c r="X10" s="9"/>
    </row>
    <row r="11" spans="1:24" ht="15.75" x14ac:dyDescent="0.25">
      <c r="A11" s="9" t="s">
        <v>18</v>
      </c>
      <c r="B11" s="9" t="s">
        <v>19</v>
      </c>
      <c r="C11" s="9" t="s">
        <v>20</v>
      </c>
      <c r="D11" s="9" t="s">
        <v>21</v>
      </c>
      <c r="E11" s="9" t="s">
        <v>22</v>
      </c>
      <c r="F11" s="21" t="s">
        <v>23</v>
      </c>
      <c r="G11" s="21"/>
      <c r="H11" s="9"/>
      <c r="I11" s="9" t="s">
        <v>24</v>
      </c>
      <c r="J11" s="9" t="s">
        <v>25</v>
      </c>
      <c r="K11" s="10" t="s">
        <v>26</v>
      </c>
      <c r="L11" s="9" t="s">
        <v>27</v>
      </c>
      <c r="M11" s="9" t="s">
        <v>28</v>
      </c>
      <c r="N11" s="10" t="s">
        <v>29</v>
      </c>
      <c r="O11" s="9" t="s">
        <v>30</v>
      </c>
      <c r="P11" s="9" t="s">
        <v>31</v>
      </c>
      <c r="Q11" s="9" t="s">
        <v>32</v>
      </c>
      <c r="R11" s="9" t="s">
        <v>33</v>
      </c>
      <c r="S11" s="9" t="s">
        <v>34</v>
      </c>
      <c r="T11" s="9" t="s">
        <v>35</v>
      </c>
      <c r="U11" s="9" t="s">
        <v>36</v>
      </c>
      <c r="V11" s="9" t="s">
        <v>37</v>
      </c>
      <c r="W11" s="10" t="s">
        <v>38</v>
      </c>
      <c r="X11" s="9"/>
    </row>
    <row r="12" spans="1:24" ht="15.75" x14ac:dyDescent="0.25">
      <c r="A12" s="11">
        <v>1</v>
      </c>
      <c r="B12" s="29" t="s">
        <v>39</v>
      </c>
      <c r="C12" s="29" t="s">
        <v>40</v>
      </c>
      <c r="D12" s="29">
        <v>34</v>
      </c>
      <c r="E12" s="116" t="s">
        <v>41</v>
      </c>
      <c r="F12" s="11" t="s">
        <v>385</v>
      </c>
      <c r="G12" s="11" t="str">
        <f>VLOOKUP($F$9:$F$29,SL!$C$3:$Q$351,2,0)</f>
        <v>NORMAL</v>
      </c>
      <c r="H12" s="11">
        <f>VLOOKUP($F$9:$F$29,SL!$C$3:$Q$351,3,0)</f>
        <v>214</v>
      </c>
      <c r="I12" s="11">
        <f>VLOOKUP($F$9:$F$29,SL!$C$3:$Q$351,4,0)</f>
        <v>9591.2999999999993</v>
      </c>
      <c r="J12" s="11">
        <f>VLOOKUP($F$9:$F$29,SL!$C$3:$Q$351,5,0)</f>
        <v>869.7</v>
      </c>
      <c r="K12" s="11">
        <f>VLOOKUP($F$9:$F$29,SL!$C$3:$Q$351,6,0)</f>
        <v>10461</v>
      </c>
      <c r="L12" s="11">
        <f>VLOOKUP($F$9:$F$29,SL!$C$3:$Q$351,7,0)</f>
        <v>1956.66</v>
      </c>
      <c r="M12" s="11">
        <f>VLOOKUP($F$9:$F$29,SL!$C$3:$Q$351,8,0)</f>
        <v>229.33999999999997</v>
      </c>
      <c r="N12" s="11">
        <f>VLOOKUP($F$9:$F$29,SL!$C$3:$Q$351,9,0)</f>
        <v>2186</v>
      </c>
      <c r="O12" s="11">
        <f>+I12+L12</f>
        <v>11547.96</v>
      </c>
      <c r="P12" s="11">
        <f>+J12+M12</f>
        <v>1099.04</v>
      </c>
      <c r="Q12" s="11">
        <f>+K12+N12</f>
        <v>12647</v>
      </c>
      <c r="R12" s="11">
        <f>VLOOKUP($F$9:$F$29,SL!$C$3:$Q$351,10,0)</f>
        <v>11547.96</v>
      </c>
      <c r="S12" s="11">
        <f>VLOOKUP($F$9:$F$29,SL!$C$3:$Q$351,11,0)</f>
        <v>1099.04</v>
      </c>
      <c r="T12" s="11">
        <f>VLOOKUP($F$9:$F$29,SL!$C$3:$Q$351,12,0)</f>
        <v>12647</v>
      </c>
      <c r="U12" s="11">
        <f>VLOOKUP($F$9:$F$29,SL!$C$3:$Q$351,13,0)</f>
        <v>0</v>
      </c>
      <c r="V12" s="11">
        <f>VLOOKUP($F$9:$F$29,SL!$C$3:$Q$351,14,0)</f>
        <v>0</v>
      </c>
      <c r="W12" s="11">
        <f>VLOOKUP($F$9:$F$29,SL!$C$3:$Q$351,15,0)</f>
        <v>0</v>
      </c>
      <c r="X12" s="11"/>
    </row>
    <row r="13" spans="1:24" ht="15.75" x14ac:dyDescent="0.25">
      <c r="A13" s="11">
        <v>2</v>
      </c>
      <c r="B13" s="29" t="s">
        <v>39</v>
      </c>
      <c r="C13" s="29" t="s">
        <v>40</v>
      </c>
      <c r="D13" s="29">
        <v>34</v>
      </c>
      <c r="E13" s="116" t="s">
        <v>41</v>
      </c>
      <c r="F13" s="11" t="s">
        <v>386</v>
      </c>
      <c r="G13" s="11" t="str">
        <f>VLOOKUP($F$9:$F$29,SL!$C$3:$Q$351,2,0)</f>
        <v>NORMAL</v>
      </c>
      <c r="H13" s="11">
        <f>VLOOKUP($F$9:$F$29,SL!$C$3:$Q$351,3,0)</f>
        <v>200</v>
      </c>
      <c r="I13" s="11">
        <f>VLOOKUP($F$9:$F$29,SL!$C$3:$Q$351,4,0)</f>
        <v>32959.47</v>
      </c>
      <c r="J13" s="11">
        <f>VLOOKUP($F$9:$F$29,SL!$C$3:$Q$351,5,0)</f>
        <v>5160.53</v>
      </c>
      <c r="K13" s="11">
        <f>VLOOKUP($F$9:$F$29,SL!$C$3:$Q$351,6,0)</f>
        <v>38120</v>
      </c>
      <c r="L13" s="11">
        <f>VLOOKUP($F$9:$F$29,SL!$C$3:$Q$351,7,0)</f>
        <v>1839.89</v>
      </c>
      <c r="M13" s="11">
        <f>VLOOKUP($F$9:$F$29,SL!$C$3:$Q$351,8,0)</f>
        <v>473.11</v>
      </c>
      <c r="N13" s="11">
        <f>VLOOKUP($F$9:$F$29,SL!$C$3:$Q$351,9,0)</f>
        <v>2313</v>
      </c>
      <c r="O13" s="11">
        <f t="shared" ref="O13:O29" si="0">+I13+L13</f>
        <v>34799.360000000001</v>
      </c>
      <c r="P13" s="11">
        <f t="shared" ref="P13:P29" si="1">+J13+M13</f>
        <v>5633.6399999999994</v>
      </c>
      <c r="Q13" s="11">
        <f t="shared" ref="Q13:Q29" si="2">+K13+N13</f>
        <v>40433</v>
      </c>
      <c r="R13" s="11">
        <f>VLOOKUP($F$9:$F$29,SL!$C$3:$Q$351,10,0)</f>
        <v>34799.360000000001</v>
      </c>
      <c r="S13" s="11">
        <f>VLOOKUP($F$9:$F$29,SL!$C$3:$Q$351,11,0)</f>
        <v>5633.6399999999994</v>
      </c>
      <c r="T13" s="11">
        <f>VLOOKUP($F$9:$F$29,SL!$C$3:$Q$351,12,0)</f>
        <v>40433</v>
      </c>
      <c r="U13" s="11">
        <f>VLOOKUP($F$9:$F$29,SL!$C$3:$Q$351,13,0)</f>
        <v>0</v>
      </c>
      <c r="V13" s="11">
        <f>VLOOKUP($F$9:$F$29,SL!$C$3:$Q$351,14,0)</f>
        <v>0</v>
      </c>
      <c r="W13" s="11">
        <f>VLOOKUP($F$9:$F$29,SL!$C$3:$Q$351,15,0)</f>
        <v>0</v>
      </c>
      <c r="X13" s="11"/>
    </row>
    <row r="14" spans="1:24" ht="15.75" x14ac:dyDescent="0.25">
      <c r="A14" s="11">
        <v>3</v>
      </c>
      <c r="B14" s="29" t="s">
        <v>39</v>
      </c>
      <c r="C14" s="29" t="s">
        <v>40</v>
      </c>
      <c r="D14" s="29">
        <v>34</v>
      </c>
      <c r="E14" s="116" t="s">
        <v>41</v>
      </c>
      <c r="F14" s="11" t="s">
        <v>384</v>
      </c>
      <c r="G14" s="11" t="str">
        <f>VLOOKUP($F$9:$F$29,SL!$C$3:$Q$351,2,0)</f>
        <v>NORMAL</v>
      </c>
      <c r="H14" s="11">
        <f>VLOOKUP($F$9:$F$29,SL!$C$3:$Q$351,3,0)</f>
        <v>75</v>
      </c>
      <c r="I14" s="11">
        <f>VLOOKUP($F$9:$F$29,SL!$C$3:$Q$351,4,0)</f>
        <v>12905.25</v>
      </c>
      <c r="J14" s="11">
        <f>VLOOKUP($F$9:$F$29,SL!$C$3:$Q$351,5,0)</f>
        <v>1909.75</v>
      </c>
      <c r="K14" s="11">
        <f>VLOOKUP($F$9:$F$29,SL!$C$3:$Q$351,6,0)</f>
        <v>14815</v>
      </c>
      <c r="L14" s="11">
        <f>VLOOKUP($F$9:$F$29,SL!$C$3:$Q$351,7,0)</f>
        <v>795.63</v>
      </c>
      <c r="M14" s="11">
        <f>VLOOKUP($F$9:$F$29,SL!$C$3:$Q$351,8,0)</f>
        <v>181.37</v>
      </c>
      <c r="N14" s="11">
        <f>VLOOKUP($F$9:$F$29,SL!$C$3:$Q$351,9,0)</f>
        <v>977</v>
      </c>
      <c r="O14" s="11">
        <f t="shared" si="0"/>
        <v>13700.88</v>
      </c>
      <c r="P14" s="11">
        <f t="shared" si="1"/>
        <v>2091.12</v>
      </c>
      <c r="Q14" s="11">
        <f t="shared" si="2"/>
        <v>15792</v>
      </c>
      <c r="R14" s="11">
        <f>VLOOKUP($F$9:$F$29,SL!$C$3:$Q$351,10,0)</f>
        <v>13700.88</v>
      </c>
      <c r="S14" s="11">
        <f>VLOOKUP($F$9:$F$29,SL!$C$3:$Q$351,11,0)</f>
        <v>2091.12</v>
      </c>
      <c r="T14" s="11">
        <f>VLOOKUP($F$9:$F$29,SL!$C$3:$Q$351,12,0)</f>
        <v>15792</v>
      </c>
      <c r="U14" s="11">
        <f>VLOOKUP($F$9:$F$29,SL!$C$3:$Q$351,13,0)</f>
        <v>0</v>
      </c>
      <c r="V14" s="11">
        <f>VLOOKUP($F$9:$F$29,SL!$C$3:$Q$351,14,0)</f>
        <v>0</v>
      </c>
      <c r="W14" s="11">
        <f>VLOOKUP($F$9:$F$29,SL!$C$3:$Q$351,15,0)</f>
        <v>0</v>
      </c>
      <c r="X14" s="11"/>
    </row>
    <row r="15" spans="1:24" ht="15.75" x14ac:dyDescent="0.25">
      <c r="A15" s="11">
        <v>4</v>
      </c>
      <c r="B15" s="29" t="s">
        <v>39</v>
      </c>
      <c r="C15" s="29" t="s">
        <v>40</v>
      </c>
      <c r="D15" s="29">
        <v>34</v>
      </c>
      <c r="E15" s="116" t="s">
        <v>41</v>
      </c>
      <c r="F15" s="11" t="s">
        <v>401</v>
      </c>
      <c r="G15" s="11" t="str">
        <f>VLOOKUP($F$9:$F$29,SL!$C$3:$Q$351,2,0)</f>
        <v>DC</v>
      </c>
      <c r="H15" s="11">
        <f>VLOOKUP($F$9:$F$29,SL!$C$3:$Q$351,3,0)</f>
        <v>5476</v>
      </c>
      <c r="I15" s="11">
        <f>VLOOKUP($F$9:$F$29,SL!$C$3:$Q$351,4,0)</f>
        <v>637051.41</v>
      </c>
      <c r="J15" s="11">
        <f>VLOOKUP($F$9:$F$29,SL!$C$3:$Q$351,5,0)</f>
        <v>88973.59</v>
      </c>
      <c r="K15" s="11">
        <f>VLOOKUP($F$9:$F$29,SL!$C$3:$Q$351,6,0)</f>
        <v>726025</v>
      </c>
      <c r="L15" s="11">
        <f>VLOOKUP($F$9:$F$29,SL!$C$3:$Q$351,7,0)</f>
        <v>46433.25</v>
      </c>
      <c r="M15" s="11">
        <f>VLOOKUP($F$9:$F$29,SL!$C$3:$Q$351,8,0)</f>
        <v>9544.75</v>
      </c>
      <c r="N15" s="11">
        <f>VLOOKUP($F$9:$F$29,SL!$C$3:$Q$351,9,0)</f>
        <v>55978</v>
      </c>
      <c r="O15" s="11">
        <f t="shared" si="0"/>
        <v>683484.66</v>
      </c>
      <c r="P15" s="11">
        <f t="shared" si="1"/>
        <v>98518.34</v>
      </c>
      <c r="Q15" s="11">
        <f t="shared" si="2"/>
        <v>782003</v>
      </c>
      <c r="R15" s="11">
        <f>VLOOKUP($F$9:$F$29,SL!$C$3:$Q$351,10,0)</f>
        <v>0</v>
      </c>
      <c r="S15" s="11">
        <f>VLOOKUP($F$9:$F$29,SL!$C$3:$Q$351,11,0)</f>
        <v>0</v>
      </c>
      <c r="T15" s="11">
        <f>VLOOKUP($F$9:$F$29,SL!$C$3:$Q$351,12,0)</f>
        <v>0</v>
      </c>
      <c r="U15" s="11">
        <f>VLOOKUP($F$9:$F$29,SL!$C$3:$Q$351,13,0)</f>
        <v>683484.66</v>
      </c>
      <c r="V15" s="11">
        <f>VLOOKUP($F$9:$F$29,SL!$C$3:$Q$351,14,0)</f>
        <v>98518.34</v>
      </c>
      <c r="W15" s="11">
        <f>VLOOKUP($F$9:$F$29,SL!$C$3:$Q$351,15,0)</f>
        <v>782003</v>
      </c>
      <c r="X15" s="11"/>
    </row>
    <row r="16" spans="1:24" ht="15.75" x14ac:dyDescent="0.25">
      <c r="A16" s="11">
        <v>5</v>
      </c>
      <c r="B16" s="29" t="s">
        <v>39</v>
      </c>
      <c r="C16" s="29" t="s">
        <v>40</v>
      </c>
      <c r="D16" s="29">
        <v>34</v>
      </c>
      <c r="E16" s="116" t="s">
        <v>41</v>
      </c>
      <c r="F16" s="11" t="s">
        <v>388</v>
      </c>
      <c r="G16" s="11" t="str">
        <f>VLOOKUP($F$9:$F$29,SL!$C$3:$Q$351,2,0)</f>
        <v>NORMAL</v>
      </c>
      <c r="H16" s="11">
        <f>VLOOKUP($F$9:$F$29,SL!$C$3:$Q$351,3,0)</f>
        <v>672</v>
      </c>
      <c r="I16" s="11">
        <f>VLOOKUP($F$9:$F$29,SL!$C$3:$Q$351,4,0)</f>
        <v>13851.07</v>
      </c>
      <c r="J16" s="11">
        <f>VLOOKUP($F$9:$F$29,SL!$C$3:$Q$351,5,0)</f>
        <v>1018.9300000000001</v>
      </c>
      <c r="K16" s="11">
        <f>VLOOKUP($F$9:$F$29,SL!$C$3:$Q$351,6,0)</f>
        <v>14870</v>
      </c>
      <c r="L16" s="11">
        <f>VLOOKUP($F$9:$F$29,SL!$C$3:$Q$351,7,0)</f>
        <v>6332.98</v>
      </c>
      <c r="M16" s="11">
        <f>VLOOKUP($F$9:$F$29,SL!$C$3:$Q$351,8,0)</f>
        <v>542.02</v>
      </c>
      <c r="N16" s="11">
        <f>VLOOKUP($F$9:$F$29,SL!$C$3:$Q$351,9,0)</f>
        <v>6875</v>
      </c>
      <c r="O16" s="11">
        <f t="shared" si="0"/>
        <v>20184.05</v>
      </c>
      <c r="P16" s="11">
        <f t="shared" si="1"/>
        <v>1560.95</v>
      </c>
      <c r="Q16" s="11">
        <f t="shared" si="2"/>
        <v>21745</v>
      </c>
      <c r="R16" s="11">
        <f>VLOOKUP($F$9:$F$29,SL!$C$3:$Q$351,10,0)</f>
        <v>20184.05</v>
      </c>
      <c r="S16" s="11">
        <f>VLOOKUP($F$9:$F$29,SL!$C$3:$Q$351,11,0)</f>
        <v>1560.95</v>
      </c>
      <c r="T16" s="11">
        <f>VLOOKUP($F$9:$F$29,SL!$C$3:$Q$351,12,0)</f>
        <v>21745</v>
      </c>
      <c r="U16" s="11">
        <f>VLOOKUP($F$9:$F$29,SL!$C$3:$Q$351,13,0)</f>
        <v>0</v>
      </c>
      <c r="V16" s="11">
        <f>VLOOKUP($F$9:$F$29,SL!$C$3:$Q$351,14,0)</f>
        <v>0</v>
      </c>
      <c r="W16" s="11">
        <f>VLOOKUP($F$9:$F$29,SL!$C$3:$Q$351,15,0)</f>
        <v>0</v>
      </c>
      <c r="X16" s="11"/>
    </row>
    <row r="17" spans="1:24" ht="15.75" x14ac:dyDescent="0.25">
      <c r="A17" s="11">
        <v>6</v>
      </c>
      <c r="B17" s="29" t="s">
        <v>39</v>
      </c>
      <c r="C17" s="29" t="s">
        <v>40</v>
      </c>
      <c r="D17" s="29">
        <v>34</v>
      </c>
      <c r="E17" s="116" t="s">
        <v>41</v>
      </c>
      <c r="F17" s="11" t="s">
        <v>391</v>
      </c>
      <c r="G17" s="11" t="str">
        <f>VLOOKUP($F$9:$F$29,SL!$C$3:$Q$351,2,0)</f>
        <v>NORMAL</v>
      </c>
      <c r="H17" s="11">
        <f>VLOOKUP($F$9:$F$29,SL!$C$3:$Q$351,3,0)</f>
        <v>692</v>
      </c>
      <c r="I17" s="11">
        <f>VLOOKUP($F$9:$F$29,SL!$C$3:$Q$351,4,0)</f>
        <v>123091.27</v>
      </c>
      <c r="J17" s="11">
        <f>VLOOKUP($F$9:$F$29,SL!$C$3:$Q$351,5,0)</f>
        <v>4238.7300000000005</v>
      </c>
      <c r="K17" s="11">
        <f>VLOOKUP($F$9:$F$29,SL!$C$3:$Q$351,6,0)</f>
        <v>127330</v>
      </c>
      <c r="L17" s="11">
        <f>VLOOKUP($F$9:$F$29,SL!$C$3:$Q$351,7,0)</f>
        <v>6330.15</v>
      </c>
      <c r="M17" s="11">
        <f>VLOOKUP($F$9:$F$29,SL!$C$3:$Q$351,8,0)</f>
        <v>1646.8500000000001</v>
      </c>
      <c r="N17" s="11">
        <f>VLOOKUP($F$9:$F$29,SL!$C$3:$Q$351,9,0)</f>
        <v>7977</v>
      </c>
      <c r="O17" s="11">
        <f t="shared" si="0"/>
        <v>129421.42</v>
      </c>
      <c r="P17" s="11">
        <f t="shared" si="1"/>
        <v>5885.5800000000008</v>
      </c>
      <c r="Q17" s="11">
        <f t="shared" si="2"/>
        <v>135307</v>
      </c>
      <c r="R17" s="11">
        <f>VLOOKUP($F$9:$F$29,SL!$C$3:$Q$351,10,0)</f>
        <v>0</v>
      </c>
      <c r="S17" s="11">
        <f>VLOOKUP($F$9:$F$29,SL!$C$3:$Q$351,11,0)</f>
        <v>0</v>
      </c>
      <c r="T17" s="11">
        <f>VLOOKUP($F$9:$F$29,SL!$C$3:$Q$351,12,0)</f>
        <v>0</v>
      </c>
      <c r="U17" s="11">
        <f>VLOOKUP($F$9:$F$29,SL!$C$3:$Q$351,13,0)</f>
        <v>129421.42</v>
      </c>
      <c r="V17" s="11">
        <f>VLOOKUP($F$9:$F$29,SL!$C$3:$Q$351,14,0)</f>
        <v>5885.58</v>
      </c>
      <c r="W17" s="11">
        <f>VLOOKUP($F$9:$F$29,SL!$C$3:$Q$351,15,0)</f>
        <v>135307</v>
      </c>
      <c r="X17" s="11"/>
    </row>
    <row r="18" spans="1:24" ht="15.75" x14ac:dyDescent="0.25">
      <c r="A18" s="11">
        <v>7</v>
      </c>
      <c r="B18" s="29" t="s">
        <v>39</v>
      </c>
      <c r="C18" s="29" t="s">
        <v>40</v>
      </c>
      <c r="D18" s="29">
        <v>34</v>
      </c>
      <c r="E18" s="116" t="s">
        <v>41</v>
      </c>
      <c r="F18" s="11" t="s">
        <v>399</v>
      </c>
      <c r="G18" s="11" t="str">
        <f>VLOOKUP($F$9:$F$29,SL!$C$3:$Q$351,2,0)</f>
        <v>NORMAL</v>
      </c>
      <c r="H18" s="11">
        <f>VLOOKUP($F$9:$F$29,SL!$C$3:$Q$351,3,0)</f>
        <v>111</v>
      </c>
      <c r="I18" s="11">
        <f>VLOOKUP($F$9:$F$29,SL!$C$3:$Q$351,4,0)</f>
        <v>43625.919999999998</v>
      </c>
      <c r="J18" s="11">
        <f>VLOOKUP($F$9:$F$29,SL!$C$3:$Q$351,5,0)</f>
        <v>8475.08</v>
      </c>
      <c r="K18" s="11">
        <f>VLOOKUP($F$9:$F$29,SL!$C$3:$Q$351,6,0)</f>
        <v>52101</v>
      </c>
      <c r="L18" s="11">
        <f>VLOOKUP($F$9:$F$29,SL!$C$3:$Q$351,7,0)</f>
        <v>1818.53</v>
      </c>
      <c r="M18" s="11">
        <f>VLOOKUP($F$9:$F$29,SL!$C$3:$Q$351,8,0)</f>
        <v>518.47</v>
      </c>
      <c r="N18" s="11">
        <f>VLOOKUP($F$9:$F$29,SL!$C$3:$Q$351,9,0)</f>
        <v>2337</v>
      </c>
      <c r="O18" s="11">
        <f t="shared" si="0"/>
        <v>45444.45</v>
      </c>
      <c r="P18" s="11">
        <f t="shared" si="1"/>
        <v>8993.5499999999993</v>
      </c>
      <c r="Q18" s="11">
        <f t="shared" si="2"/>
        <v>54438</v>
      </c>
      <c r="R18" s="11">
        <f>VLOOKUP($F$9:$F$29,SL!$C$3:$Q$351,10,0)</f>
        <v>0</v>
      </c>
      <c r="S18" s="11">
        <f>VLOOKUP($F$9:$F$29,SL!$C$3:$Q$351,11,0)</f>
        <v>0</v>
      </c>
      <c r="T18" s="11">
        <f>VLOOKUP($F$9:$F$29,SL!$C$3:$Q$351,12,0)</f>
        <v>0</v>
      </c>
      <c r="U18" s="11">
        <f>VLOOKUP($F$9:$F$29,SL!$C$3:$Q$351,13,0)</f>
        <v>45444.45</v>
      </c>
      <c r="V18" s="11">
        <f>VLOOKUP($F$9:$F$29,SL!$C$3:$Q$351,14,0)</f>
        <v>8993.5499999999993</v>
      </c>
      <c r="W18" s="11">
        <f>VLOOKUP($F$9:$F$29,SL!$C$3:$Q$351,15,0)</f>
        <v>54438</v>
      </c>
      <c r="X18" s="11"/>
    </row>
    <row r="19" spans="1:24" ht="15.75" x14ac:dyDescent="0.25">
      <c r="A19" s="11">
        <v>8</v>
      </c>
      <c r="B19" s="29" t="s">
        <v>39</v>
      </c>
      <c r="C19" s="29" t="s">
        <v>40</v>
      </c>
      <c r="D19" s="29">
        <v>34</v>
      </c>
      <c r="E19" s="116" t="s">
        <v>41</v>
      </c>
      <c r="F19" s="11" t="s">
        <v>397</v>
      </c>
      <c r="G19" s="11" t="str">
        <f>VLOOKUP($F$9:$F$29,SL!$C$3:$Q$351,2,0)</f>
        <v>NORMAL</v>
      </c>
      <c r="H19" s="11">
        <f>VLOOKUP($F$9:$F$29,SL!$C$3:$Q$351,3,0)</f>
        <v>129</v>
      </c>
      <c r="I19" s="11">
        <f>VLOOKUP($F$9:$F$29,SL!$C$3:$Q$351,4,0)</f>
        <v>30194.400000000001</v>
      </c>
      <c r="J19" s="11">
        <f>VLOOKUP($F$9:$F$29,SL!$C$3:$Q$351,5,0)</f>
        <v>4948.6000000000004</v>
      </c>
      <c r="K19" s="11">
        <f>VLOOKUP($F$9:$F$29,SL!$C$3:$Q$351,6,0)</f>
        <v>35143</v>
      </c>
      <c r="L19" s="11">
        <f>VLOOKUP($F$9:$F$29,SL!$C$3:$Q$351,7,0)</f>
        <v>1586.04</v>
      </c>
      <c r="M19" s="11">
        <f>VLOOKUP($F$9:$F$29,SL!$C$3:$Q$351,8,0)</f>
        <v>394.96</v>
      </c>
      <c r="N19" s="11">
        <f>VLOOKUP($F$9:$F$29,SL!$C$3:$Q$351,9,0)</f>
        <v>1981</v>
      </c>
      <c r="O19" s="11">
        <f t="shared" si="0"/>
        <v>31780.440000000002</v>
      </c>
      <c r="P19" s="11">
        <f t="shared" si="1"/>
        <v>5343.56</v>
      </c>
      <c r="Q19" s="11">
        <f t="shared" si="2"/>
        <v>37124</v>
      </c>
      <c r="R19" s="11">
        <f>VLOOKUP($F$9:$F$29,SL!$C$3:$Q$351,10,0)</f>
        <v>0</v>
      </c>
      <c r="S19" s="11">
        <f>VLOOKUP($F$9:$F$29,SL!$C$3:$Q$351,11,0)</f>
        <v>0</v>
      </c>
      <c r="T19" s="11">
        <f>VLOOKUP($F$9:$F$29,SL!$C$3:$Q$351,12,0)</f>
        <v>0</v>
      </c>
      <c r="U19" s="11">
        <f>VLOOKUP($F$9:$F$29,SL!$C$3:$Q$351,13,0)</f>
        <v>31780.44</v>
      </c>
      <c r="V19" s="11">
        <f>VLOOKUP($F$9:$F$29,SL!$C$3:$Q$351,14,0)</f>
        <v>5343.5599999999995</v>
      </c>
      <c r="W19" s="11">
        <f>VLOOKUP($F$9:$F$29,SL!$C$3:$Q$351,15,0)</f>
        <v>37124</v>
      </c>
      <c r="X19" s="11"/>
    </row>
    <row r="20" spans="1:24" ht="15.75" x14ac:dyDescent="0.25">
      <c r="A20" s="11">
        <v>9</v>
      </c>
      <c r="B20" s="29" t="s">
        <v>39</v>
      </c>
      <c r="C20" s="29" t="s">
        <v>40</v>
      </c>
      <c r="D20" s="29">
        <v>34</v>
      </c>
      <c r="E20" s="116" t="s">
        <v>41</v>
      </c>
      <c r="F20" s="11" t="s">
        <v>395</v>
      </c>
      <c r="G20" s="11" t="str">
        <f>VLOOKUP($F$9:$F$29,SL!$C$3:$Q$351,2,0)</f>
        <v>NORMAL</v>
      </c>
      <c r="H20" s="11">
        <f>VLOOKUP($F$9:$F$29,SL!$C$3:$Q$351,3,0)</f>
        <v>366</v>
      </c>
      <c r="I20" s="11">
        <f>VLOOKUP($F$9:$F$29,SL!$C$3:$Q$351,4,0)</f>
        <v>16128.28</v>
      </c>
      <c r="J20" s="11">
        <f>VLOOKUP($F$9:$F$29,SL!$C$3:$Q$351,5,0)</f>
        <v>1258.72</v>
      </c>
      <c r="K20" s="11">
        <f>VLOOKUP($F$9:$F$29,SL!$C$3:$Q$351,6,0)</f>
        <v>17387</v>
      </c>
      <c r="L20" s="11">
        <f>VLOOKUP($F$9:$F$29,SL!$C$3:$Q$351,7,0)</f>
        <v>3735.54</v>
      </c>
      <c r="M20" s="11">
        <f>VLOOKUP($F$9:$F$29,SL!$C$3:$Q$351,8,0)</f>
        <v>385.46000000000004</v>
      </c>
      <c r="N20" s="11">
        <f>VLOOKUP($F$9:$F$29,SL!$C$3:$Q$351,9,0)</f>
        <v>4121</v>
      </c>
      <c r="O20" s="11">
        <f t="shared" si="0"/>
        <v>19863.82</v>
      </c>
      <c r="P20" s="11">
        <f t="shared" si="1"/>
        <v>1644.18</v>
      </c>
      <c r="Q20" s="11">
        <f t="shared" si="2"/>
        <v>21508</v>
      </c>
      <c r="R20" s="11">
        <f>VLOOKUP($F$9:$F$29,SL!$C$3:$Q$351,10,0)</f>
        <v>0</v>
      </c>
      <c r="S20" s="11">
        <f>VLOOKUP($F$9:$F$29,SL!$C$3:$Q$351,11,0)</f>
        <v>0</v>
      </c>
      <c r="T20" s="11">
        <f>VLOOKUP($F$9:$F$29,SL!$C$3:$Q$351,12,0)</f>
        <v>0</v>
      </c>
      <c r="U20" s="11">
        <f>VLOOKUP($F$9:$F$29,SL!$C$3:$Q$351,13,0)</f>
        <v>19863.82</v>
      </c>
      <c r="V20" s="11">
        <f>VLOOKUP($F$9:$F$29,SL!$C$3:$Q$351,14,0)</f>
        <v>1644.1799999999998</v>
      </c>
      <c r="W20" s="11">
        <f>VLOOKUP($F$9:$F$29,SL!$C$3:$Q$351,15,0)</f>
        <v>21508</v>
      </c>
      <c r="X20" s="11"/>
    </row>
    <row r="21" spans="1:24" ht="15.75" x14ac:dyDescent="0.25">
      <c r="A21" s="11">
        <v>10</v>
      </c>
      <c r="B21" s="29" t="s">
        <v>39</v>
      </c>
      <c r="C21" s="29" t="s">
        <v>40</v>
      </c>
      <c r="D21" s="29">
        <v>34</v>
      </c>
      <c r="E21" s="116" t="s">
        <v>41</v>
      </c>
      <c r="F21" s="11" t="s">
        <v>392</v>
      </c>
      <c r="G21" s="11" t="str">
        <f>VLOOKUP($F$9:$F$29,SL!$C$3:$Q$351,2,0)</f>
        <v>NORMAL</v>
      </c>
      <c r="H21" s="11">
        <f>VLOOKUP($F$9:$F$29,SL!$C$3:$Q$351,3,0)</f>
        <v>82</v>
      </c>
      <c r="I21" s="11">
        <f>VLOOKUP($F$9:$F$29,SL!$C$3:$Q$351,4,0)</f>
        <v>2065.84</v>
      </c>
      <c r="J21" s="11">
        <f>VLOOKUP($F$9:$F$29,SL!$C$3:$Q$351,5,0)</f>
        <v>115.16</v>
      </c>
      <c r="K21" s="11">
        <f>VLOOKUP($F$9:$F$29,SL!$C$3:$Q$351,6,0)</f>
        <v>2181</v>
      </c>
      <c r="L21" s="11">
        <f>VLOOKUP($F$9:$F$29,SL!$C$3:$Q$351,7,0)</f>
        <v>982.14</v>
      </c>
      <c r="M21" s="11">
        <f>VLOOKUP($F$9:$F$29,SL!$C$3:$Q$351,8,0)</f>
        <v>68.86</v>
      </c>
      <c r="N21" s="11">
        <f>VLOOKUP($F$9:$F$29,SL!$C$3:$Q$351,9,0)</f>
        <v>1051</v>
      </c>
      <c r="O21" s="11">
        <f t="shared" si="0"/>
        <v>3047.98</v>
      </c>
      <c r="P21" s="11">
        <f t="shared" si="1"/>
        <v>184.01999999999998</v>
      </c>
      <c r="Q21" s="11">
        <f t="shared" si="2"/>
        <v>3232</v>
      </c>
      <c r="R21" s="11">
        <f>VLOOKUP($F$9:$F$29,SL!$C$3:$Q$351,10,0)</f>
        <v>0</v>
      </c>
      <c r="S21" s="11">
        <f>VLOOKUP($F$9:$F$29,SL!$C$3:$Q$351,11,0)</f>
        <v>0</v>
      </c>
      <c r="T21" s="11">
        <f>VLOOKUP($F$9:$F$29,SL!$C$3:$Q$351,12,0)</f>
        <v>0</v>
      </c>
      <c r="U21" s="11">
        <f>VLOOKUP($F$9:$F$29,SL!$C$3:$Q$351,13,0)</f>
        <v>3047.98</v>
      </c>
      <c r="V21" s="11">
        <f>VLOOKUP($F$9:$F$29,SL!$C$3:$Q$351,14,0)</f>
        <v>184.02</v>
      </c>
      <c r="W21" s="11">
        <f>VLOOKUP($F$9:$F$29,SL!$C$3:$Q$351,15,0)</f>
        <v>3232</v>
      </c>
      <c r="X21" s="11"/>
    </row>
    <row r="22" spans="1:24" ht="15.75" x14ac:dyDescent="0.25">
      <c r="A22" s="11">
        <v>11</v>
      </c>
      <c r="B22" s="29" t="s">
        <v>39</v>
      </c>
      <c r="C22" s="29" t="s">
        <v>40</v>
      </c>
      <c r="D22" s="29">
        <v>34</v>
      </c>
      <c r="E22" s="116" t="s">
        <v>41</v>
      </c>
      <c r="F22" s="11" t="s">
        <v>393</v>
      </c>
      <c r="G22" s="11" t="str">
        <f>VLOOKUP($F$9:$F$29,SL!$C$3:$Q$351,2,0)</f>
        <v>NORMAL</v>
      </c>
      <c r="H22" s="11">
        <f>VLOOKUP($F$9:$F$29,SL!$C$3:$Q$351,3,0)</f>
        <v>57</v>
      </c>
      <c r="I22" s="11">
        <f>VLOOKUP($F$9:$F$29,SL!$C$3:$Q$351,4,0)</f>
        <v>14407.96</v>
      </c>
      <c r="J22" s="11">
        <f>VLOOKUP($F$9:$F$29,SL!$C$3:$Q$351,5,0)</f>
        <v>2600.04</v>
      </c>
      <c r="K22" s="11">
        <f>VLOOKUP($F$9:$F$29,SL!$C$3:$Q$351,6,0)</f>
        <v>17008</v>
      </c>
      <c r="L22" s="11">
        <f>VLOOKUP($F$9:$F$29,SL!$C$3:$Q$351,7,0)</f>
        <v>730.31</v>
      </c>
      <c r="M22" s="11">
        <f>VLOOKUP($F$9:$F$29,SL!$C$3:$Q$351,8,0)</f>
        <v>185.69</v>
      </c>
      <c r="N22" s="11">
        <f>VLOOKUP($F$9:$F$29,SL!$C$3:$Q$351,9,0)</f>
        <v>916</v>
      </c>
      <c r="O22" s="11">
        <f t="shared" si="0"/>
        <v>15138.269999999999</v>
      </c>
      <c r="P22" s="11">
        <f t="shared" si="1"/>
        <v>2785.73</v>
      </c>
      <c r="Q22" s="11">
        <f t="shared" si="2"/>
        <v>17924</v>
      </c>
      <c r="R22" s="11">
        <f>VLOOKUP($F$9:$F$29,SL!$C$3:$Q$351,10,0)</f>
        <v>0</v>
      </c>
      <c r="S22" s="11">
        <f>VLOOKUP($F$9:$F$29,SL!$C$3:$Q$351,11,0)</f>
        <v>0</v>
      </c>
      <c r="T22" s="11">
        <f>VLOOKUP($F$9:$F$29,SL!$C$3:$Q$351,12,0)</f>
        <v>0</v>
      </c>
      <c r="U22" s="11">
        <f>VLOOKUP($F$9:$F$29,SL!$C$3:$Q$351,13,0)</f>
        <v>15138.27</v>
      </c>
      <c r="V22" s="11">
        <f>VLOOKUP($F$9:$F$29,SL!$C$3:$Q$351,14,0)</f>
        <v>2785.73</v>
      </c>
      <c r="W22" s="11">
        <f>VLOOKUP($F$9:$F$29,SL!$C$3:$Q$351,15,0)</f>
        <v>17924</v>
      </c>
      <c r="X22" s="11"/>
    </row>
    <row r="23" spans="1:24" ht="15.75" x14ac:dyDescent="0.25">
      <c r="A23" s="11">
        <v>12</v>
      </c>
      <c r="B23" s="29" t="s">
        <v>39</v>
      </c>
      <c r="C23" s="29" t="s">
        <v>40</v>
      </c>
      <c r="D23" s="29">
        <v>34</v>
      </c>
      <c r="E23" s="116" t="s">
        <v>41</v>
      </c>
      <c r="F23" s="11" t="s">
        <v>387</v>
      </c>
      <c r="G23" s="11" t="str">
        <f>VLOOKUP($F$9:$F$29,SL!$C$3:$Q$351,2,0)</f>
        <v>NORMAL</v>
      </c>
      <c r="H23" s="11">
        <f>VLOOKUP($F$9:$F$29,SL!$C$3:$Q$351,3,0)</f>
        <v>30</v>
      </c>
      <c r="I23" s="11">
        <f>VLOOKUP($F$9:$F$29,SL!$C$3:$Q$351,4,0)</f>
        <v>1976.11</v>
      </c>
      <c r="J23" s="11">
        <f>VLOOKUP($F$9:$F$29,SL!$C$3:$Q$351,5,0)</f>
        <v>107.89</v>
      </c>
      <c r="K23" s="11">
        <f>VLOOKUP($F$9:$F$29,SL!$C$3:$Q$351,6,0)</f>
        <v>2084</v>
      </c>
      <c r="L23" s="11">
        <f>VLOOKUP($F$9:$F$29,SL!$C$3:$Q$351,7,0)</f>
        <v>547.19000000000005</v>
      </c>
      <c r="M23" s="11">
        <f>VLOOKUP($F$9:$F$29,SL!$C$3:$Q$351,8,0)</f>
        <v>35.81</v>
      </c>
      <c r="N23" s="11">
        <f>VLOOKUP($F$9:$F$29,SL!$C$3:$Q$351,9,0)</f>
        <v>583</v>
      </c>
      <c r="O23" s="11">
        <f t="shared" si="0"/>
        <v>2523.3000000000002</v>
      </c>
      <c r="P23" s="11">
        <f t="shared" si="1"/>
        <v>143.69999999999999</v>
      </c>
      <c r="Q23" s="11">
        <f t="shared" si="2"/>
        <v>2667</v>
      </c>
      <c r="R23" s="11">
        <f>VLOOKUP($F$9:$F$29,SL!$C$3:$Q$351,10,0)</f>
        <v>2523.3000000000002</v>
      </c>
      <c r="S23" s="11">
        <f>VLOOKUP($F$9:$F$29,SL!$C$3:$Q$351,11,0)</f>
        <v>143.69999999999999</v>
      </c>
      <c r="T23" s="11">
        <f>VLOOKUP($F$9:$F$29,SL!$C$3:$Q$351,12,0)</f>
        <v>2667</v>
      </c>
      <c r="U23" s="11">
        <f>VLOOKUP($F$9:$F$29,SL!$C$3:$Q$351,13,0)</f>
        <v>0</v>
      </c>
      <c r="V23" s="11">
        <f>VLOOKUP($F$9:$F$29,SL!$C$3:$Q$351,14,0)</f>
        <v>0</v>
      </c>
      <c r="W23" s="11">
        <f>VLOOKUP($F$9:$F$29,SL!$C$3:$Q$351,15,0)</f>
        <v>0</v>
      </c>
      <c r="X23" s="11"/>
    </row>
    <row r="24" spans="1:24" ht="15.75" x14ac:dyDescent="0.25">
      <c r="A24" s="11">
        <v>13</v>
      </c>
      <c r="B24" s="29" t="s">
        <v>39</v>
      </c>
      <c r="C24" s="29" t="s">
        <v>40</v>
      </c>
      <c r="D24" s="29">
        <v>34</v>
      </c>
      <c r="E24" s="116" t="s">
        <v>41</v>
      </c>
      <c r="F24" s="11" t="s">
        <v>398</v>
      </c>
      <c r="G24" s="11" t="str">
        <f>VLOOKUP($F$9:$F$29,SL!$C$3:$Q$351,2,0)</f>
        <v>NORMAL</v>
      </c>
      <c r="H24" s="11">
        <f>VLOOKUP($F$9:$F$29,SL!$C$3:$Q$351,3,0)</f>
        <v>107</v>
      </c>
      <c r="I24" s="11">
        <f>VLOOKUP($F$9:$F$29,SL!$C$3:$Q$351,4,0)</f>
        <v>38305.78</v>
      </c>
      <c r="J24" s="11">
        <f>VLOOKUP($F$9:$F$29,SL!$C$3:$Q$351,5,0)</f>
        <v>6895.2199999999993</v>
      </c>
      <c r="K24" s="11">
        <f>VLOOKUP($F$9:$F$29,SL!$C$3:$Q$351,6,0)</f>
        <v>45201</v>
      </c>
      <c r="L24" s="11">
        <f>VLOOKUP($F$9:$F$29,SL!$C$3:$Q$351,7,0)</f>
        <v>1487.85</v>
      </c>
      <c r="M24" s="11">
        <f>VLOOKUP($F$9:$F$29,SL!$C$3:$Q$351,8,0)</f>
        <v>463.15</v>
      </c>
      <c r="N24" s="11">
        <f>VLOOKUP($F$9:$F$29,SL!$C$3:$Q$351,9,0)</f>
        <v>1951</v>
      </c>
      <c r="O24" s="11">
        <f t="shared" si="0"/>
        <v>39793.629999999997</v>
      </c>
      <c r="P24" s="11">
        <f t="shared" si="1"/>
        <v>7358.369999999999</v>
      </c>
      <c r="Q24" s="11">
        <f t="shared" si="2"/>
        <v>47152</v>
      </c>
      <c r="R24" s="11">
        <f>VLOOKUP($F$9:$F$29,SL!$C$3:$Q$351,10,0)</f>
        <v>0</v>
      </c>
      <c r="S24" s="11">
        <f>VLOOKUP($F$9:$F$29,SL!$C$3:$Q$351,11,0)</f>
        <v>0</v>
      </c>
      <c r="T24" s="11">
        <f>VLOOKUP($F$9:$F$29,SL!$C$3:$Q$351,12,0)</f>
        <v>0</v>
      </c>
      <c r="U24" s="11">
        <f>VLOOKUP($F$9:$F$29,SL!$C$3:$Q$351,13,0)</f>
        <v>39793.629999999997</v>
      </c>
      <c r="V24" s="11">
        <f>VLOOKUP($F$9:$F$29,SL!$C$3:$Q$351,14,0)</f>
        <v>7358.3700000000008</v>
      </c>
      <c r="W24" s="11">
        <f>VLOOKUP($F$9:$F$29,SL!$C$3:$Q$351,15,0)</f>
        <v>47152</v>
      </c>
      <c r="X24" s="11"/>
    </row>
    <row r="25" spans="1:24" ht="15.75" x14ac:dyDescent="0.25">
      <c r="A25" s="11">
        <v>14</v>
      </c>
      <c r="B25" s="29" t="s">
        <v>39</v>
      </c>
      <c r="C25" s="29" t="s">
        <v>40</v>
      </c>
      <c r="D25" s="29">
        <v>34</v>
      </c>
      <c r="E25" s="116" t="s">
        <v>41</v>
      </c>
      <c r="F25" s="11" t="s">
        <v>394</v>
      </c>
      <c r="G25" s="11" t="str">
        <f>VLOOKUP($F$9:$F$29,SL!$C$3:$Q$351,2,0)</f>
        <v>NORMAL</v>
      </c>
      <c r="H25" s="11">
        <f>VLOOKUP($F$9:$F$29,SL!$C$3:$Q$351,3,0)</f>
        <v>172</v>
      </c>
      <c r="I25" s="11">
        <f>VLOOKUP($F$9:$F$29,SL!$C$3:$Q$351,4,0)</f>
        <v>32673.9</v>
      </c>
      <c r="J25" s="11">
        <f>VLOOKUP($F$9:$F$29,SL!$C$3:$Q$351,5,0)</f>
        <v>5254.1</v>
      </c>
      <c r="K25" s="11">
        <f>VLOOKUP($F$9:$F$29,SL!$C$3:$Q$351,6,0)</f>
        <v>37928</v>
      </c>
      <c r="L25" s="11">
        <f>VLOOKUP($F$9:$F$29,SL!$C$3:$Q$351,7,0)</f>
        <v>1860.5</v>
      </c>
      <c r="M25" s="11">
        <f>VLOOKUP($F$9:$F$29,SL!$C$3:$Q$351,8,0)</f>
        <v>442.5</v>
      </c>
      <c r="N25" s="11">
        <f>VLOOKUP($F$9:$F$29,SL!$C$3:$Q$351,9,0)</f>
        <v>2303</v>
      </c>
      <c r="O25" s="11">
        <f t="shared" si="0"/>
        <v>34534.400000000001</v>
      </c>
      <c r="P25" s="11">
        <f t="shared" si="1"/>
        <v>5696.6</v>
      </c>
      <c r="Q25" s="11">
        <f t="shared" si="2"/>
        <v>40231</v>
      </c>
      <c r="R25" s="11">
        <f>VLOOKUP($F$9:$F$29,SL!$C$3:$Q$351,10,0)</f>
        <v>0</v>
      </c>
      <c r="S25" s="11">
        <f>VLOOKUP($F$9:$F$29,SL!$C$3:$Q$351,11,0)</f>
        <v>0</v>
      </c>
      <c r="T25" s="11">
        <f>VLOOKUP($F$9:$F$29,SL!$C$3:$Q$351,12,0)</f>
        <v>0</v>
      </c>
      <c r="U25" s="11">
        <f>VLOOKUP($F$9:$F$29,SL!$C$3:$Q$351,13,0)</f>
        <v>39632.800000000003</v>
      </c>
      <c r="V25" s="11">
        <f>VLOOKUP($F$9:$F$29,SL!$C$3:$Q$351,14,0)</f>
        <v>11393.2</v>
      </c>
      <c r="W25" s="11">
        <f>VLOOKUP($F$9:$F$29,SL!$C$3:$Q$351,15,0)</f>
        <v>51026</v>
      </c>
      <c r="X25" s="11"/>
    </row>
    <row r="26" spans="1:24" ht="15.75" x14ac:dyDescent="0.25">
      <c r="A26" s="11">
        <v>15</v>
      </c>
      <c r="B26" s="29"/>
      <c r="C26" s="29"/>
      <c r="D26" s="29"/>
      <c r="E26" s="116" t="s">
        <v>41</v>
      </c>
      <c r="F26" s="11" t="s">
        <v>390</v>
      </c>
      <c r="G26" s="11" t="str">
        <f>VLOOKUP($F$9:$F$29,SL!$C$3:$Q$351,2,0)</f>
        <v>NORMAL</v>
      </c>
      <c r="H26" s="11">
        <f>VLOOKUP($F$9:$F$29,SL!$C$3:$Q$351,3,0)</f>
        <v>200</v>
      </c>
      <c r="I26" s="11">
        <f>VLOOKUP($F$9:$F$29,SL!$C$3:$Q$351,4,0)</f>
        <v>42855.66</v>
      </c>
      <c r="J26" s="11">
        <f>VLOOKUP($F$9:$F$29,SL!$C$3:$Q$351,5,0)</f>
        <v>9405.34</v>
      </c>
      <c r="K26" s="11">
        <f>VLOOKUP($F$9:$F$29,SL!$C$3:$Q$351,6,0)</f>
        <v>52261</v>
      </c>
      <c r="L26" s="11">
        <f>VLOOKUP($F$9:$F$29,SL!$C$3:$Q$351,7,0)</f>
        <v>2094.02</v>
      </c>
      <c r="M26" s="11">
        <f>VLOOKUP($F$9:$F$29,SL!$C$3:$Q$351,8,0)</f>
        <v>574.98</v>
      </c>
      <c r="N26" s="11">
        <f>VLOOKUP($F$9:$F$29,SL!$C$3:$Q$351,9,0)</f>
        <v>2669</v>
      </c>
      <c r="O26" s="11">
        <f t="shared" si="0"/>
        <v>44949.68</v>
      </c>
      <c r="P26" s="11">
        <f t="shared" si="1"/>
        <v>9980.32</v>
      </c>
      <c r="Q26" s="11">
        <f t="shared" si="2"/>
        <v>54930</v>
      </c>
      <c r="R26" s="11">
        <f>VLOOKUP($F$9:$F$29,SL!$C$3:$Q$351,10,0)</f>
        <v>44949.68</v>
      </c>
      <c r="S26" s="11">
        <f>VLOOKUP($F$9:$F$29,SL!$C$3:$Q$351,11,0)</f>
        <v>9980.32</v>
      </c>
      <c r="T26" s="11">
        <f>VLOOKUP($F$9:$F$29,SL!$C$3:$Q$351,12,0)</f>
        <v>54930</v>
      </c>
      <c r="U26" s="11">
        <f>VLOOKUP($F$9:$F$29,SL!$C$3:$Q$351,13,0)</f>
        <v>0</v>
      </c>
      <c r="V26" s="11">
        <f>VLOOKUP($F$9:$F$29,SL!$C$3:$Q$351,14,0)</f>
        <v>0</v>
      </c>
      <c r="W26" s="11">
        <f>VLOOKUP($F$9:$F$29,SL!$C$3:$Q$351,15,0)</f>
        <v>0</v>
      </c>
      <c r="X26" s="11"/>
    </row>
    <row r="27" spans="1:24" ht="15.75" x14ac:dyDescent="0.25">
      <c r="A27" s="11">
        <v>16</v>
      </c>
      <c r="B27" s="29"/>
      <c r="C27" s="29"/>
      <c r="D27" s="29"/>
      <c r="E27" s="116" t="s">
        <v>41</v>
      </c>
      <c r="F27" s="11" t="s">
        <v>396</v>
      </c>
      <c r="G27" s="11" t="str">
        <f>VLOOKUP($F$9:$F$29,SL!$C$3:$Q$351,2,0)</f>
        <v>NORMAL</v>
      </c>
      <c r="H27" s="11">
        <f>VLOOKUP($F$9:$F$29,SL!$C$3:$Q$351,3,0)</f>
        <v>169</v>
      </c>
      <c r="I27" s="11">
        <f>VLOOKUP($F$9:$F$29,SL!$C$3:$Q$351,4,0)</f>
        <v>31401.599999999999</v>
      </c>
      <c r="J27" s="11">
        <f>VLOOKUP($F$9:$F$29,SL!$C$3:$Q$351,5,0)</f>
        <v>5616.4</v>
      </c>
      <c r="K27" s="11">
        <f>VLOOKUP($F$9:$F$29,SL!$C$3:$Q$351,6,0)</f>
        <v>37018</v>
      </c>
      <c r="L27" s="11">
        <f>VLOOKUP($F$9:$F$29,SL!$C$3:$Q$351,7,0)</f>
        <v>1665.54</v>
      </c>
      <c r="M27" s="11">
        <f>VLOOKUP($F$9:$F$29,SL!$C$3:$Q$351,8,0)</f>
        <v>435.46000000000004</v>
      </c>
      <c r="N27" s="11">
        <f>VLOOKUP($F$9:$F$29,SL!$C$3:$Q$351,9,0)</f>
        <v>2101</v>
      </c>
      <c r="O27" s="11">
        <f t="shared" si="0"/>
        <v>33067.14</v>
      </c>
      <c r="P27" s="11">
        <f t="shared" si="1"/>
        <v>6051.86</v>
      </c>
      <c r="Q27" s="11">
        <f t="shared" si="2"/>
        <v>39119</v>
      </c>
      <c r="R27" s="11">
        <f>VLOOKUP($F$9:$F$29,SL!$C$3:$Q$351,10,0)</f>
        <v>0</v>
      </c>
      <c r="S27" s="11">
        <f>VLOOKUP($F$9:$F$29,SL!$C$3:$Q$351,11,0)</f>
        <v>0</v>
      </c>
      <c r="T27" s="11">
        <f>VLOOKUP($F$9:$F$29,SL!$C$3:$Q$351,12,0)</f>
        <v>0</v>
      </c>
      <c r="U27" s="11">
        <f>VLOOKUP($F$9:$F$29,SL!$C$3:$Q$351,13,0)</f>
        <v>33067.14</v>
      </c>
      <c r="V27" s="11">
        <f>VLOOKUP($F$9:$F$29,SL!$C$3:$Q$351,14,0)</f>
        <v>6051.8600000000006</v>
      </c>
      <c r="W27" s="11">
        <f>VLOOKUP($F$9:$F$29,SL!$C$3:$Q$351,15,0)</f>
        <v>39119</v>
      </c>
      <c r="X27" s="11"/>
    </row>
    <row r="28" spans="1:24" ht="15.75" x14ac:dyDescent="0.25">
      <c r="A28" s="11">
        <v>17</v>
      </c>
      <c r="B28" s="29" t="s">
        <v>39</v>
      </c>
      <c r="C28" s="29" t="s">
        <v>40</v>
      </c>
      <c r="D28" s="29">
        <v>34</v>
      </c>
      <c r="E28" s="116" t="s">
        <v>41</v>
      </c>
      <c r="F28" s="11" t="s">
        <v>389</v>
      </c>
      <c r="G28" s="11" t="str">
        <f>VLOOKUP($F$9:$F$29,SL!$C$3:$Q$351,2,0)</f>
        <v>NORMAL</v>
      </c>
      <c r="H28" s="11">
        <f>VLOOKUP($F$9:$F$29,SL!$C$3:$Q$351,3,0)</f>
        <v>139</v>
      </c>
      <c r="I28" s="11">
        <f>VLOOKUP($F$9:$F$29,SL!$C$3:$Q$351,4,0)</f>
        <v>3843.35</v>
      </c>
      <c r="J28" s="11">
        <f>VLOOKUP($F$9:$F$29,SL!$C$3:$Q$351,5,0)</f>
        <v>214.64999999999998</v>
      </c>
      <c r="K28" s="11">
        <f>VLOOKUP($F$9:$F$29,SL!$C$3:$Q$351,6,0)</f>
        <v>4058</v>
      </c>
      <c r="L28" s="11">
        <f>VLOOKUP($F$9:$F$29,SL!$C$3:$Q$351,7,0)</f>
        <v>1712.63</v>
      </c>
      <c r="M28" s="11">
        <f>VLOOKUP($F$9:$F$29,SL!$C$3:$Q$351,8,0)</f>
        <v>119.36999999999999</v>
      </c>
      <c r="N28" s="11">
        <f>VLOOKUP($F$9:$F$29,SL!$C$3:$Q$351,9,0)</f>
        <v>1832</v>
      </c>
      <c r="O28" s="11">
        <f t="shared" si="0"/>
        <v>5555.98</v>
      </c>
      <c r="P28" s="11">
        <f t="shared" si="1"/>
        <v>334.02</v>
      </c>
      <c r="Q28" s="11">
        <f t="shared" si="2"/>
        <v>5890</v>
      </c>
      <c r="R28" s="11">
        <f>VLOOKUP($F$9:$F$29,SL!$C$3:$Q$351,10,0)</f>
        <v>0</v>
      </c>
      <c r="S28" s="11">
        <f>VLOOKUP($F$9:$F$29,SL!$C$3:$Q$351,11,0)</f>
        <v>0</v>
      </c>
      <c r="T28" s="11">
        <f>VLOOKUP($F$9:$F$29,SL!$C$3:$Q$351,12,0)</f>
        <v>0</v>
      </c>
      <c r="U28" s="11">
        <f>VLOOKUP($F$9:$F$29,SL!$C$3:$Q$351,13,0)</f>
        <v>5555.98</v>
      </c>
      <c r="V28" s="11">
        <f>VLOOKUP($F$9:$F$29,SL!$C$3:$Q$351,14,0)</f>
        <v>334.02</v>
      </c>
      <c r="W28" s="11">
        <f>VLOOKUP($F$9:$F$29,SL!$C$3:$Q$351,15,0)</f>
        <v>5890</v>
      </c>
      <c r="X28" s="11"/>
    </row>
    <row r="29" spans="1:24" ht="15.75" x14ac:dyDescent="0.25">
      <c r="A29" s="11">
        <v>18</v>
      </c>
      <c r="B29" s="29"/>
      <c r="C29" s="29"/>
      <c r="D29" s="29"/>
      <c r="E29" s="116" t="s">
        <v>41</v>
      </c>
      <c r="F29" s="11" t="s">
        <v>400</v>
      </c>
      <c r="G29" s="11" t="str">
        <f>VLOOKUP($F$9:$F$29,SL!$C$3:$Q$351,2,0)</f>
        <v>NORMAL</v>
      </c>
      <c r="H29" s="11">
        <f>VLOOKUP($F$9:$F$29,SL!$C$3:$Q$351,3,0)</f>
        <v>504</v>
      </c>
      <c r="I29" s="11">
        <f>VLOOKUP($F$9:$F$29,SL!$C$3:$Q$351,4,0)</f>
        <v>80352.160000000003</v>
      </c>
      <c r="J29" s="11">
        <f>VLOOKUP($F$9:$F$29,SL!$C$3:$Q$351,5,0)</f>
        <v>14067.84</v>
      </c>
      <c r="K29" s="11">
        <f>VLOOKUP($F$9:$F$29,SL!$C$3:$Q$351,6,0)</f>
        <v>94420</v>
      </c>
      <c r="L29" s="11">
        <f>VLOOKUP($F$9:$F$29,SL!$C$3:$Q$351,7,0)</f>
        <v>4462.82</v>
      </c>
      <c r="M29" s="11">
        <f>VLOOKUP($F$9:$F$29,SL!$C$3:$Q$351,8,0)</f>
        <v>1151.1799999999998</v>
      </c>
      <c r="N29" s="11">
        <f>VLOOKUP($F$9:$F$29,SL!$C$3:$Q$351,9,0)</f>
        <v>5614</v>
      </c>
      <c r="O29" s="11">
        <f t="shared" si="0"/>
        <v>84814.98000000001</v>
      </c>
      <c r="P29" s="11">
        <f t="shared" si="1"/>
        <v>15219.02</v>
      </c>
      <c r="Q29" s="11">
        <f t="shared" si="2"/>
        <v>100034</v>
      </c>
      <c r="R29" s="11">
        <f>VLOOKUP($F$9:$F$29,SL!$C$3:$Q$351,10,0)</f>
        <v>0</v>
      </c>
      <c r="S29" s="11">
        <f>VLOOKUP($F$9:$F$29,SL!$C$3:$Q$351,11,0)</f>
        <v>0</v>
      </c>
      <c r="T29" s="11">
        <f>VLOOKUP($F$9:$F$29,SL!$C$3:$Q$351,12,0)</f>
        <v>0</v>
      </c>
      <c r="U29" s="11">
        <f>VLOOKUP($F$9:$F$29,SL!$C$3:$Q$351,13,0)</f>
        <v>84814.98</v>
      </c>
      <c r="V29" s="11">
        <f>VLOOKUP($F$9:$F$29,SL!$C$3:$Q$351,14,0)</f>
        <v>15219.02</v>
      </c>
      <c r="W29" s="11">
        <f>VLOOKUP($F$9:$F$29,SL!$C$3:$Q$351,15,0)</f>
        <v>100034</v>
      </c>
      <c r="X29" s="11"/>
    </row>
    <row r="30" spans="1:24" ht="15.75" x14ac:dyDescent="0.25">
      <c r="A30" s="154" t="s">
        <v>78</v>
      </c>
      <c r="B30" s="155"/>
      <c r="C30" s="155"/>
      <c r="D30" s="155"/>
      <c r="E30" s="155"/>
      <c r="F30" s="156"/>
      <c r="G30" s="11"/>
      <c r="H30" s="13">
        <f>SUM(H12:H29)</f>
        <v>9395</v>
      </c>
      <c r="I30" s="13">
        <f t="shared" ref="I30:W30" si="3">SUM(I12:I29)</f>
        <v>1167280.7300000002</v>
      </c>
      <c r="J30" s="13">
        <f t="shared" si="3"/>
        <v>161130.26999999996</v>
      </c>
      <c r="K30" s="13">
        <f t="shared" si="3"/>
        <v>1328411</v>
      </c>
      <c r="L30" s="13">
        <f t="shared" si="3"/>
        <v>86371.670000000013</v>
      </c>
      <c r="M30" s="13">
        <f t="shared" si="3"/>
        <v>17393.329999999998</v>
      </c>
      <c r="N30" s="13">
        <f t="shared" si="3"/>
        <v>103765</v>
      </c>
      <c r="O30" s="13">
        <f t="shared" si="3"/>
        <v>1253652.3999999997</v>
      </c>
      <c r="P30" s="13">
        <f t="shared" si="3"/>
        <v>178523.59999999998</v>
      </c>
      <c r="Q30" s="13">
        <f t="shared" si="3"/>
        <v>1432176</v>
      </c>
      <c r="R30" s="13">
        <f t="shared" si="3"/>
        <v>127705.23000000001</v>
      </c>
      <c r="S30" s="13">
        <f t="shared" si="3"/>
        <v>20508.77</v>
      </c>
      <c r="T30" s="13">
        <f t="shared" si="3"/>
        <v>148214</v>
      </c>
      <c r="U30" s="13">
        <f t="shared" si="3"/>
        <v>1131045.57</v>
      </c>
      <c r="V30" s="13">
        <f t="shared" si="3"/>
        <v>163711.43</v>
      </c>
      <c r="W30" s="13">
        <f t="shared" si="3"/>
        <v>1294757</v>
      </c>
      <c r="X30" s="13"/>
    </row>
    <row r="31" spans="1:24" ht="15.75" x14ac:dyDescent="0.25">
      <c r="A31" s="26"/>
      <c r="B31" s="26"/>
      <c r="C31" s="26"/>
      <c r="D31" s="26"/>
      <c r="E31" s="26"/>
      <c r="F31" s="26"/>
      <c r="G31" s="26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spans="1:24" ht="15.75" x14ac:dyDescent="0.25">
      <c r="A32" s="26"/>
      <c r="B32" s="26"/>
      <c r="C32" s="26"/>
      <c r="D32" s="26"/>
      <c r="E32" s="26"/>
      <c r="F32" s="26"/>
      <c r="G32" s="26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spans="1:24" x14ac:dyDescent="0.25">
      <c r="A33" s="30"/>
      <c r="B33" s="30"/>
      <c r="C33" s="30"/>
      <c r="D33" s="14"/>
      <c r="E33" s="14"/>
      <c r="F33" s="14"/>
      <c r="G33" s="14"/>
      <c r="H33" s="14"/>
      <c r="I33" s="7"/>
      <c r="J33" s="14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</row>
    <row r="34" spans="1:24" ht="15.75" x14ac:dyDescent="0.25">
      <c r="A34" s="30"/>
      <c r="B34" s="30"/>
      <c r="C34" s="30"/>
      <c r="D34" s="142" t="s">
        <v>79</v>
      </c>
      <c r="E34" s="142"/>
      <c r="F34" s="142"/>
      <c r="G34" s="142"/>
      <c r="H34" s="142"/>
      <c r="I34" s="7"/>
      <c r="J34" s="14"/>
      <c r="K34" s="7"/>
      <c r="L34" s="7"/>
      <c r="M34" s="7"/>
      <c r="N34" s="7"/>
      <c r="O34" s="7"/>
      <c r="P34" s="7"/>
      <c r="Q34" s="7"/>
      <c r="R34" s="7"/>
      <c r="S34" s="7"/>
      <c r="T34" s="143" t="s">
        <v>80</v>
      </c>
      <c r="U34" s="143"/>
      <c r="V34" s="143"/>
      <c r="W34" s="143"/>
      <c r="X34" s="143"/>
    </row>
    <row r="35" spans="1:24" ht="15.75" x14ac:dyDescent="0.25">
      <c r="A35" s="30"/>
      <c r="B35" s="30"/>
      <c r="C35" s="30"/>
      <c r="D35" s="142" t="s">
        <v>81</v>
      </c>
      <c r="E35" s="142"/>
      <c r="F35" s="142"/>
      <c r="G35" s="142"/>
      <c r="H35" s="142"/>
      <c r="I35" s="7"/>
      <c r="J35" s="14"/>
      <c r="K35" s="7"/>
      <c r="L35" s="7"/>
      <c r="M35" s="7"/>
      <c r="N35" s="7"/>
      <c r="O35" s="7"/>
      <c r="P35" s="7"/>
      <c r="Q35" s="7"/>
      <c r="R35" s="7"/>
      <c r="S35" s="7"/>
      <c r="T35" s="143" t="s">
        <v>81</v>
      </c>
      <c r="U35" s="143"/>
      <c r="V35" s="143"/>
      <c r="W35" s="143"/>
      <c r="X35" s="143"/>
    </row>
    <row r="36" spans="1:24" ht="16.5" thickBot="1" x14ac:dyDescent="0.3">
      <c r="A36" s="30"/>
      <c r="B36" s="30"/>
      <c r="C36" s="30"/>
      <c r="D36" s="25"/>
      <c r="E36" s="25"/>
      <c r="F36" s="25"/>
      <c r="G36" s="25"/>
      <c r="H36" s="25"/>
      <c r="I36" s="7"/>
      <c r="J36" s="14"/>
      <c r="K36" s="7"/>
      <c r="L36" s="7"/>
      <c r="M36" s="7"/>
      <c r="N36" s="7"/>
      <c r="O36" s="7"/>
      <c r="P36" s="7"/>
      <c r="Q36" s="7"/>
      <c r="R36" s="7"/>
      <c r="S36" s="7"/>
      <c r="T36" s="26"/>
      <c r="U36" s="26"/>
      <c r="V36" s="26"/>
      <c r="W36" s="26"/>
      <c r="X36" s="26"/>
    </row>
    <row r="37" spans="1:24" ht="24" thickBot="1" x14ac:dyDescent="0.4">
      <c r="A37" s="148" t="s">
        <v>1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50"/>
    </row>
    <row r="38" spans="1:24" ht="18" x14ac:dyDescent="0.25">
      <c r="A38" s="170" t="s">
        <v>819</v>
      </c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</row>
    <row r="39" spans="1:24" ht="42.75" customHeight="1" x14ac:dyDescent="0.25">
      <c r="A39" s="172" t="s">
        <v>5</v>
      </c>
      <c r="B39" s="172" t="s">
        <v>6</v>
      </c>
      <c r="C39" s="172" t="s">
        <v>7</v>
      </c>
      <c r="D39" s="172" t="s">
        <v>8</v>
      </c>
      <c r="E39" s="172" t="s">
        <v>9</v>
      </c>
      <c r="F39" s="172" t="s">
        <v>383</v>
      </c>
      <c r="G39" s="172" t="s">
        <v>11</v>
      </c>
      <c r="H39" s="172" t="s">
        <v>12</v>
      </c>
      <c r="I39" s="172" t="s">
        <v>815</v>
      </c>
      <c r="J39" s="172"/>
      <c r="K39" s="172"/>
      <c r="L39" s="172" t="s">
        <v>816</v>
      </c>
      <c r="M39" s="172"/>
      <c r="N39" s="172"/>
      <c r="O39" s="172" t="s">
        <v>13</v>
      </c>
      <c r="P39" s="172"/>
      <c r="Q39" s="172"/>
      <c r="R39" s="144" t="s">
        <v>817</v>
      </c>
      <c r="S39" s="145"/>
      <c r="T39" s="146"/>
      <c r="U39" s="172" t="s">
        <v>818</v>
      </c>
      <c r="V39" s="172"/>
      <c r="W39" s="172"/>
      <c r="X39" s="9" t="s">
        <v>14</v>
      </c>
    </row>
    <row r="40" spans="1:24" ht="21.75" customHeight="1" x14ac:dyDescent="0.25">
      <c r="A40" s="172"/>
      <c r="B40" s="172"/>
      <c r="C40" s="172"/>
      <c r="D40" s="172"/>
      <c r="E40" s="172"/>
      <c r="F40" s="172"/>
      <c r="G40" s="172"/>
      <c r="H40" s="172"/>
      <c r="I40" s="9" t="s">
        <v>15</v>
      </c>
      <c r="J40" s="9" t="s">
        <v>16</v>
      </c>
      <c r="K40" s="10" t="s">
        <v>17</v>
      </c>
      <c r="L40" s="9" t="s">
        <v>15</v>
      </c>
      <c r="M40" s="9" t="s">
        <v>16</v>
      </c>
      <c r="N40" s="10" t="s">
        <v>17</v>
      </c>
      <c r="O40" s="9" t="s">
        <v>15</v>
      </c>
      <c r="P40" s="9" t="s">
        <v>16</v>
      </c>
      <c r="Q40" s="9" t="s">
        <v>17</v>
      </c>
      <c r="R40" s="9" t="s">
        <v>15</v>
      </c>
      <c r="S40" s="9" t="s">
        <v>16</v>
      </c>
      <c r="T40" s="9" t="s">
        <v>17</v>
      </c>
      <c r="U40" s="9" t="s">
        <v>15</v>
      </c>
      <c r="V40" s="9" t="s">
        <v>16</v>
      </c>
      <c r="W40" s="10" t="s">
        <v>17</v>
      </c>
      <c r="X40" s="9"/>
    </row>
    <row r="41" spans="1:24" ht="15.75" x14ac:dyDescent="0.25">
      <c r="A41" s="9" t="s">
        <v>18</v>
      </c>
      <c r="B41" s="9" t="s">
        <v>19</v>
      </c>
      <c r="C41" s="9" t="s">
        <v>20</v>
      </c>
      <c r="D41" s="9" t="s">
        <v>21</v>
      </c>
      <c r="E41" s="9" t="s">
        <v>22</v>
      </c>
      <c r="F41" s="21" t="s">
        <v>23</v>
      </c>
      <c r="G41" s="21"/>
      <c r="H41" s="9"/>
      <c r="I41" s="9" t="s">
        <v>24</v>
      </c>
      <c r="J41" s="9" t="s">
        <v>25</v>
      </c>
      <c r="K41" s="10" t="s">
        <v>26</v>
      </c>
      <c r="L41" s="9" t="s">
        <v>27</v>
      </c>
      <c r="M41" s="9" t="s">
        <v>28</v>
      </c>
      <c r="N41" s="10" t="s">
        <v>29</v>
      </c>
      <c r="O41" s="9" t="s">
        <v>30</v>
      </c>
      <c r="P41" s="9" t="s">
        <v>31</v>
      </c>
      <c r="Q41" s="9" t="s">
        <v>32</v>
      </c>
      <c r="R41" s="9" t="s">
        <v>33</v>
      </c>
      <c r="S41" s="9" t="s">
        <v>34</v>
      </c>
      <c r="T41" s="9" t="s">
        <v>35</v>
      </c>
      <c r="U41" s="9" t="s">
        <v>36</v>
      </c>
      <c r="V41" s="9" t="s">
        <v>37</v>
      </c>
      <c r="W41" s="10" t="s">
        <v>38</v>
      </c>
      <c r="X41" s="9"/>
    </row>
    <row r="42" spans="1:24" ht="15.75" x14ac:dyDescent="0.25">
      <c r="A42" s="11">
        <v>1</v>
      </c>
      <c r="B42" s="29" t="s">
        <v>39</v>
      </c>
      <c r="C42" s="29" t="s">
        <v>40</v>
      </c>
      <c r="D42" s="29">
        <v>36</v>
      </c>
      <c r="E42" s="29" t="s">
        <v>82</v>
      </c>
      <c r="F42" s="11" t="s">
        <v>429</v>
      </c>
      <c r="G42" s="11" t="str">
        <f>VLOOKUP($F$39:$F$77,SL!$C$3:$Q$351,2,0)</f>
        <v>NORMAL</v>
      </c>
      <c r="H42" s="11">
        <f>VLOOKUP($F$39:$F$77,SL!$C$3:$Q$351,3,0)</f>
        <v>24</v>
      </c>
      <c r="I42" s="11">
        <f>VLOOKUP($F$39:$F$77,SL!$C$3:$Q$351,4,0)</f>
        <v>2625.3</v>
      </c>
      <c r="J42" s="11">
        <f>VLOOKUP($F$39:$F$77,SL!$C$3:$Q$351,5,0)</f>
        <v>400.70000000000005</v>
      </c>
      <c r="K42" s="11">
        <f>VLOOKUP($F$39:$F$77,SL!$C$3:$Q$351,6,0)</f>
        <v>3026</v>
      </c>
      <c r="L42" s="11">
        <f>VLOOKUP($F$39:$F$77,SL!$C$3:$Q$351,7,0)</f>
        <v>375.18</v>
      </c>
      <c r="M42" s="11">
        <f>VLOOKUP($F$39:$F$77,SL!$C$3:$Q$351,8,0)</f>
        <v>41.82</v>
      </c>
      <c r="N42" s="11">
        <f>VLOOKUP($F$39:$F$77,SL!$C$3:$Q$351,9,0)</f>
        <v>417</v>
      </c>
      <c r="O42" s="11">
        <f>+I42+L42</f>
        <v>3000.48</v>
      </c>
      <c r="P42" s="11">
        <f>+J42+M42</f>
        <v>442.52000000000004</v>
      </c>
      <c r="Q42" s="11">
        <f>+K42+N42</f>
        <v>3443</v>
      </c>
      <c r="R42" s="11">
        <f>VLOOKUP($F$39:$F$77,SL!$C$3:$Q$351,10,0)</f>
        <v>0</v>
      </c>
      <c r="S42" s="11">
        <f>VLOOKUP($F$39:$F$77,SL!$C$3:$Q$351,11,0)</f>
        <v>0</v>
      </c>
      <c r="T42" s="11">
        <f>VLOOKUP($F$39:$F$77,SL!$C$3:$Q$351,12,0)</f>
        <v>0</v>
      </c>
      <c r="U42" s="11">
        <f>VLOOKUP($F$39:$F$77,SL!$C$3:$Q$351,13,0)</f>
        <v>3000.48</v>
      </c>
      <c r="V42" s="11">
        <f>VLOOKUP($F$39:$F$77,SL!$C$3:$Q$351,14,0)</f>
        <v>442.52</v>
      </c>
      <c r="W42" s="11">
        <f>VLOOKUP($F$39:$F$77,SL!$C$3:$Q$351,15,0)</f>
        <v>3443</v>
      </c>
      <c r="X42" s="11"/>
    </row>
    <row r="43" spans="1:24" ht="15.75" x14ac:dyDescent="0.25">
      <c r="A43" s="11">
        <v>2</v>
      </c>
      <c r="B43" s="29" t="s">
        <v>39</v>
      </c>
      <c r="C43" s="29" t="s">
        <v>40</v>
      </c>
      <c r="D43" s="29">
        <v>36</v>
      </c>
      <c r="E43" s="29" t="s">
        <v>82</v>
      </c>
      <c r="F43" s="11" t="s">
        <v>428</v>
      </c>
      <c r="G43" s="11" t="str">
        <f>VLOOKUP($F$39:$F$77,SL!$C$3:$Q$351,2,0)</f>
        <v>NORMAL</v>
      </c>
      <c r="H43" s="11">
        <f>VLOOKUP($F$39:$F$77,SL!$C$3:$Q$351,3,0)</f>
        <v>25</v>
      </c>
      <c r="I43" s="11">
        <f>VLOOKUP($F$39:$F$77,SL!$C$3:$Q$351,4,0)</f>
        <v>3037.66</v>
      </c>
      <c r="J43" s="11">
        <f>VLOOKUP($F$39:$F$77,SL!$C$3:$Q$351,5,0)</f>
        <v>350.34000000000003</v>
      </c>
      <c r="K43" s="11">
        <f>VLOOKUP($F$39:$F$77,SL!$C$3:$Q$351,6,0)</f>
        <v>3388</v>
      </c>
      <c r="L43" s="11">
        <f>VLOOKUP($F$39:$F$77,SL!$C$3:$Q$351,7,0)</f>
        <v>383.28</v>
      </c>
      <c r="M43" s="11">
        <f>VLOOKUP($F$39:$F$77,SL!$C$3:$Q$351,8,0)</f>
        <v>46.72</v>
      </c>
      <c r="N43" s="11">
        <f>VLOOKUP($F$39:$F$77,SL!$C$3:$Q$351,9,0)</f>
        <v>430</v>
      </c>
      <c r="O43" s="11">
        <f t="shared" ref="O43:O77" si="4">+I43+L43</f>
        <v>3420.9399999999996</v>
      </c>
      <c r="P43" s="11">
        <f t="shared" ref="P43:P77" si="5">+J43+M43</f>
        <v>397.06000000000006</v>
      </c>
      <c r="Q43" s="11">
        <f t="shared" ref="Q43:Q77" si="6">+K43+N43</f>
        <v>3818</v>
      </c>
      <c r="R43" s="11">
        <f>VLOOKUP($F$39:$F$77,SL!$C$3:$Q$351,10,0)</f>
        <v>0</v>
      </c>
      <c r="S43" s="11">
        <f>VLOOKUP($F$39:$F$77,SL!$C$3:$Q$351,11,0)</f>
        <v>0</v>
      </c>
      <c r="T43" s="11">
        <f>VLOOKUP($F$39:$F$77,SL!$C$3:$Q$351,12,0)</f>
        <v>0</v>
      </c>
      <c r="U43" s="11">
        <f>VLOOKUP($F$39:$F$77,SL!$C$3:$Q$351,13,0)</f>
        <v>3420.94</v>
      </c>
      <c r="V43" s="11">
        <f>VLOOKUP($F$39:$F$77,SL!$C$3:$Q$351,14,0)</f>
        <v>397.06</v>
      </c>
      <c r="W43" s="11">
        <f>VLOOKUP($F$39:$F$77,SL!$C$3:$Q$351,15,0)</f>
        <v>3818</v>
      </c>
      <c r="X43" s="11"/>
    </row>
    <row r="44" spans="1:24" ht="15.75" x14ac:dyDescent="0.25">
      <c r="A44" s="11">
        <v>3</v>
      </c>
      <c r="B44" s="29" t="s">
        <v>39</v>
      </c>
      <c r="C44" s="29" t="s">
        <v>40</v>
      </c>
      <c r="D44" s="29">
        <v>36</v>
      </c>
      <c r="E44" s="29" t="s">
        <v>82</v>
      </c>
      <c r="F44" s="11" t="s">
        <v>430</v>
      </c>
      <c r="G44" s="11" t="str">
        <f>VLOOKUP($F$39:$F$77,SL!$C$3:$Q$351,2,0)</f>
        <v>NORMAL</v>
      </c>
      <c r="H44" s="11">
        <f>VLOOKUP($F$39:$F$77,SL!$C$3:$Q$351,3,0)</f>
        <v>38</v>
      </c>
      <c r="I44" s="11">
        <f>VLOOKUP($F$39:$F$77,SL!$C$3:$Q$351,4,0)</f>
        <v>36745.589999999997</v>
      </c>
      <c r="J44" s="11">
        <f>VLOOKUP($F$39:$F$77,SL!$C$3:$Q$351,5,0)</f>
        <v>606.41</v>
      </c>
      <c r="K44" s="11">
        <f>VLOOKUP($F$39:$F$77,SL!$C$3:$Q$351,6,0)</f>
        <v>37352</v>
      </c>
      <c r="L44" s="11">
        <f>VLOOKUP($F$39:$F$77,SL!$C$3:$Q$351,7,0)</f>
        <v>492.63</v>
      </c>
      <c r="M44" s="11">
        <f>VLOOKUP($F$39:$F$77,SL!$C$3:$Q$351,8,0)</f>
        <v>403.37</v>
      </c>
      <c r="N44" s="11">
        <f>VLOOKUP($F$39:$F$77,SL!$C$3:$Q$351,9,0)</f>
        <v>896</v>
      </c>
      <c r="O44" s="11">
        <f t="shared" si="4"/>
        <v>37238.219999999994</v>
      </c>
      <c r="P44" s="11">
        <f t="shared" si="5"/>
        <v>1009.78</v>
      </c>
      <c r="Q44" s="11">
        <f t="shared" si="6"/>
        <v>38248</v>
      </c>
      <c r="R44" s="11">
        <f>VLOOKUP($F$39:$F$77,SL!$C$3:$Q$351,10,0)</f>
        <v>0</v>
      </c>
      <c r="S44" s="11">
        <f>VLOOKUP($F$39:$F$77,SL!$C$3:$Q$351,11,0)</f>
        <v>0</v>
      </c>
      <c r="T44" s="11">
        <f>VLOOKUP($F$39:$F$77,SL!$C$3:$Q$351,12,0)</f>
        <v>0</v>
      </c>
      <c r="U44" s="11">
        <f>VLOOKUP($F$39:$F$77,SL!$C$3:$Q$351,13,0)</f>
        <v>37238.22</v>
      </c>
      <c r="V44" s="11">
        <f>VLOOKUP($F$39:$F$77,SL!$C$3:$Q$351,14,0)</f>
        <v>1009.78</v>
      </c>
      <c r="W44" s="11">
        <f>VLOOKUP($F$39:$F$77,SL!$C$3:$Q$351,15,0)</f>
        <v>38248</v>
      </c>
      <c r="X44" s="11"/>
    </row>
    <row r="45" spans="1:24" ht="15.75" x14ac:dyDescent="0.25">
      <c r="A45" s="11">
        <v>4</v>
      </c>
      <c r="B45" s="29" t="s">
        <v>39</v>
      </c>
      <c r="C45" s="29" t="s">
        <v>40</v>
      </c>
      <c r="D45" s="29">
        <v>36</v>
      </c>
      <c r="E45" s="29" t="s">
        <v>82</v>
      </c>
      <c r="F45" s="11" t="s">
        <v>432</v>
      </c>
      <c r="G45" s="11" t="str">
        <f>VLOOKUP($F$39:$F$77,SL!$C$3:$Q$351,2,0)</f>
        <v>NORMAL</v>
      </c>
      <c r="H45" s="11">
        <f>VLOOKUP($F$39:$F$77,SL!$C$3:$Q$351,3,0)</f>
        <v>123</v>
      </c>
      <c r="I45" s="11">
        <f>VLOOKUP($F$39:$F$77,SL!$C$3:$Q$351,4,0)</f>
        <v>56760.6</v>
      </c>
      <c r="J45" s="11">
        <f>VLOOKUP($F$39:$F$77,SL!$C$3:$Q$351,5,0)</f>
        <v>7362.4000000000005</v>
      </c>
      <c r="K45" s="11">
        <f>VLOOKUP($F$39:$F$77,SL!$C$3:$Q$351,6,0)</f>
        <v>64123</v>
      </c>
      <c r="L45" s="11">
        <f>VLOOKUP($F$39:$F$77,SL!$C$3:$Q$351,7,0)</f>
        <v>1202.3800000000001</v>
      </c>
      <c r="M45" s="11">
        <f>VLOOKUP($F$39:$F$77,SL!$C$3:$Q$351,8,0)</f>
        <v>658.62</v>
      </c>
      <c r="N45" s="11">
        <f>VLOOKUP($F$39:$F$77,SL!$C$3:$Q$351,9,0)</f>
        <v>1861</v>
      </c>
      <c r="O45" s="11">
        <f t="shared" si="4"/>
        <v>57962.979999999996</v>
      </c>
      <c r="P45" s="11">
        <f t="shared" si="5"/>
        <v>8021.02</v>
      </c>
      <c r="Q45" s="11">
        <f t="shared" si="6"/>
        <v>65984</v>
      </c>
      <c r="R45" s="11">
        <f>VLOOKUP($F$39:$F$77,SL!$C$3:$Q$351,10,0)</f>
        <v>57962.98</v>
      </c>
      <c r="S45" s="11">
        <f>VLOOKUP($F$39:$F$77,SL!$C$3:$Q$351,11,0)</f>
        <v>8021.02</v>
      </c>
      <c r="T45" s="11">
        <f>VLOOKUP($F$39:$F$77,SL!$C$3:$Q$351,12,0)</f>
        <v>65984</v>
      </c>
      <c r="U45" s="11">
        <f>VLOOKUP($F$39:$F$77,SL!$C$3:$Q$351,13,0)</f>
        <v>0</v>
      </c>
      <c r="V45" s="11">
        <f>VLOOKUP($F$39:$F$77,SL!$C$3:$Q$351,14,0)</f>
        <v>0</v>
      </c>
      <c r="W45" s="11">
        <f>VLOOKUP($F$39:$F$77,SL!$C$3:$Q$351,15,0)</f>
        <v>0</v>
      </c>
      <c r="X45" s="11"/>
    </row>
    <row r="46" spans="1:24" ht="15.75" x14ac:dyDescent="0.25">
      <c r="A46" s="11">
        <v>5</v>
      </c>
      <c r="B46" s="29" t="s">
        <v>39</v>
      </c>
      <c r="C46" s="29" t="s">
        <v>40</v>
      </c>
      <c r="D46" s="29">
        <v>36</v>
      </c>
      <c r="E46" s="29" t="s">
        <v>82</v>
      </c>
      <c r="F46" s="11" t="s">
        <v>431</v>
      </c>
      <c r="G46" s="11" t="str">
        <f>VLOOKUP($F$39:$F$77,SL!$C$3:$Q$351,2,0)</f>
        <v>DC</v>
      </c>
      <c r="H46" s="11">
        <f>VLOOKUP($F$39:$F$77,SL!$C$3:$Q$351,3,0)</f>
        <v>4480</v>
      </c>
      <c r="I46" s="11">
        <f>VLOOKUP($F$39:$F$77,SL!$C$3:$Q$351,4,0)</f>
        <v>3737460.71</v>
      </c>
      <c r="J46" s="11">
        <f>VLOOKUP($F$39:$F$77,SL!$C$3:$Q$351,5,0)</f>
        <v>1097267.29</v>
      </c>
      <c r="K46" s="11">
        <f>VLOOKUP($F$39:$F$77,SL!$C$3:$Q$351,6,0)</f>
        <v>4834728</v>
      </c>
      <c r="L46" s="11">
        <f>VLOOKUP($F$39:$F$77,SL!$C$3:$Q$351,7,0)</f>
        <v>38370.199999999997</v>
      </c>
      <c r="M46" s="11">
        <f>VLOOKUP($F$39:$F$77,SL!$C$3:$Q$351,8,0)</f>
        <v>41562.800000000003</v>
      </c>
      <c r="N46" s="11">
        <f>VLOOKUP($F$39:$F$77,SL!$C$3:$Q$351,9,0)</f>
        <v>79933</v>
      </c>
      <c r="O46" s="11">
        <f t="shared" si="4"/>
        <v>3775830.91</v>
      </c>
      <c r="P46" s="11">
        <f t="shared" si="5"/>
        <v>1138830.0900000001</v>
      </c>
      <c r="Q46" s="11">
        <f t="shared" si="6"/>
        <v>4914661</v>
      </c>
      <c r="R46" s="11">
        <f>VLOOKUP($F$39:$F$77,SL!$C$3:$Q$351,10,0)</f>
        <v>0</v>
      </c>
      <c r="S46" s="11">
        <f>VLOOKUP($F$39:$F$77,SL!$C$3:$Q$351,11,0)</f>
        <v>0</v>
      </c>
      <c r="T46" s="11">
        <f>VLOOKUP($F$39:$F$77,SL!$C$3:$Q$351,12,0)</f>
        <v>0</v>
      </c>
      <c r="U46" s="11">
        <f>VLOOKUP($F$39:$F$77,SL!$C$3:$Q$351,13,0)</f>
        <v>3775830.91</v>
      </c>
      <c r="V46" s="11">
        <f>VLOOKUP($F$39:$F$77,SL!$C$3:$Q$351,14,0)</f>
        <v>1138830.0900000001</v>
      </c>
      <c r="W46" s="11">
        <f>VLOOKUP($F$39:$F$77,SL!$C$3:$Q$351,15,0)</f>
        <v>4914661</v>
      </c>
      <c r="X46" s="11"/>
    </row>
    <row r="47" spans="1:24" ht="15.75" x14ac:dyDescent="0.25">
      <c r="A47" s="11">
        <v>6</v>
      </c>
      <c r="B47" s="29" t="s">
        <v>39</v>
      </c>
      <c r="C47" s="29" t="s">
        <v>40</v>
      </c>
      <c r="D47" s="29">
        <v>36</v>
      </c>
      <c r="E47" s="29" t="s">
        <v>82</v>
      </c>
      <c r="F47" s="11" t="s">
        <v>407</v>
      </c>
      <c r="G47" s="11" t="str">
        <f>VLOOKUP($F$39:$F$77,SL!$C$3:$Q$351,2,0)</f>
        <v>NORMAL</v>
      </c>
      <c r="H47" s="11">
        <f>VLOOKUP($F$39:$F$77,SL!$C$3:$Q$351,3,0)</f>
        <v>403</v>
      </c>
      <c r="I47" s="11">
        <f>VLOOKUP($F$39:$F$77,SL!$C$3:$Q$351,4,0)</f>
        <v>116364.37</v>
      </c>
      <c r="J47" s="11">
        <f>VLOOKUP($F$39:$F$77,SL!$C$3:$Q$351,5,0)</f>
        <v>10556.630000000001</v>
      </c>
      <c r="K47" s="11">
        <f>VLOOKUP($F$39:$F$77,SL!$C$3:$Q$351,6,0)</f>
        <v>126921</v>
      </c>
      <c r="L47" s="11">
        <f>VLOOKUP($F$39:$F$77,SL!$C$3:$Q$351,7,0)</f>
        <v>3802.4</v>
      </c>
      <c r="M47" s="11">
        <f>VLOOKUP($F$39:$F$77,SL!$C$3:$Q$351,8,0)</f>
        <v>1451.6</v>
      </c>
      <c r="N47" s="11">
        <f>VLOOKUP($F$39:$F$77,SL!$C$3:$Q$351,9,0)</f>
        <v>5254</v>
      </c>
      <c r="O47" s="11">
        <f t="shared" si="4"/>
        <v>120166.76999999999</v>
      </c>
      <c r="P47" s="11">
        <f t="shared" si="5"/>
        <v>12008.230000000001</v>
      </c>
      <c r="Q47" s="11">
        <f t="shared" si="6"/>
        <v>132175</v>
      </c>
      <c r="R47" s="11">
        <f>VLOOKUP($F$39:$F$77,SL!$C$3:$Q$351,10,0)</f>
        <v>0</v>
      </c>
      <c r="S47" s="11">
        <f>VLOOKUP($F$39:$F$77,SL!$C$3:$Q$351,11,0)</f>
        <v>0</v>
      </c>
      <c r="T47" s="11">
        <f>VLOOKUP($F$39:$F$77,SL!$C$3:$Q$351,12,0)</f>
        <v>0</v>
      </c>
      <c r="U47" s="11">
        <f>VLOOKUP($F$39:$F$77,SL!$C$3:$Q$351,13,0)</f>
        <v>120166.77</v>
      </c>
      <c r="V47" s="11">
        <f>VLOOKUP($F$39:$F$77,SL!$C$3:$Q$351,14,0)</f>
        <v>12008.23</v>
      </c>
      <c r="W47" s="11">
        <f>VLOOKUP($F$39:$F$77,SL!$C$3:$Q$351,15,0)</f>
        <v>132175</v>
      </c>
      <c r="X47" s="11"/>
    </row>
    <row r="48" spans="1:24" ht="15.75" x14ac:dyDescent="0.25">
      <c r="A48" s="11">
        <v>7</v>
      </c>
      <c r="B48" s="29" t="s">
        <v>39</v>
      </c>
      <c r="C48" s="29" t="s">
        <v>40</v>
      </c>
      <c r="D48" s="29">
        <v>36</v>
      </c>
      <c r="E48" s="29" t="s">
        <v>82</v>
      </c>
      <c r="F48" s="11" t="s">
        <v>422</v>
      </c>
      <c r="G48" s="11" t="str">
        <f>VLOOKUP($F$39:$F$77,SL!$C$3:$Q$351,2,0)</f>
        <v>NORMAL</v>
      </c>
      <c r="H48" s="11">
        <f>VLOOKUP($F$39:$F$77,SL!$C$3:$Q$351,3,0)</f>
        <v>196</v>
      </c>
      <c r="I48" s="11">
        <f>VLOOKUP($F$39:$F$77,SL!$C$3:$Q$351,4,0)</f>
        <v>112349.12</v>
      </c>
      <c r="J48" s="11">
        <f>VLOOKUP($F$39:$F$77,SL!$C$3:$Q$351,5,0)</f>
        <v>56875.88</v>
      </c>
      <c r="K48" s="11">
        <f>VLOOKUP($F$39:$F$77,SL!$C$3:$Q$351,6,0)</f>
        <v>169225</v>
      </c>
      <c r="L48" s="11">
        <f>VLOOKUP($F$39:$F$77,SL!$C$3:$Q$351,7,0)</f>
        <v>1811.55</v>
      </c>
      <c r="M48" s="11">
        <f>VLOOKUP($F$39:$F$77,SL!$C$3:$Q$351,8,0)</f>
        <v>1358.45</v>
      </c>
      <c r="N48" s="11">
        <f>VLOOKUP($F$39:$F$77,SL!$C$3:$Q$351,9,0)</f>
        <v>3170</v>
      </c>
      <c r="O48" s="11">
        <f t="shared" si="4"/>
        <v>114160.67</v>
      </c>
      <c r="P48" s="11">
        <f t="shared" si="5"/>
        <v>58234.329999999994</v>
      </c>
      <c r="Q48" s="11">
        <f t="shared" si="6"/>
        <v>172395</v>
      </c>
      <c r="R48" s="11">
        <f>VLOOKUP($F$39:$F$77,SL!$C$3:$Q$351,10,0)</f>
        <v>0</v>
      </c>
      <c r="S48" s="11">
        <f>VLOOKUP($F$39:$F$77,SL!$C$3:$Q$351,11,0)</f>
        <v>0</v>
      </c>
      <c r="T48" s="11">
        <f>VLOOKUP($F$39:$F$77,SL!$C$3:$Q$351,12,0)</f>
        <v>0</v>
      </c>
      <c r="U48" s="11">
        <f>VLOOKUP($F$39:$F$77,SL!$C$3:$Q$351,13,0)</f>
        <v>114160.67</v>
      </c>
      <c r="V48" s="11">
        <f>VLOOKUP($F$39:$F$77,SL!$C$3:$Q$351,14,0)</f>
        <v>58234.33</v>
      </c>
      <c r="W48" s="11">
        <f>VLOOKUP($F$39:$F$77,SL!$C$3:$Q$351,15,0)</f>
        <v>172395</v>
      </c>
      <c r="X48" s="11"/>
    </row>
    <row r="49" spans="1:24" ht="15.75" x14ac:dyDescent="0.25">
      <c r="A49" s="11">
        <v>8</v>
      </c>
      <c r="B49" s="29" t="s">
        <v>39</v>
      </c>
      <c r="C49" s="29" t="s">
        <v>40</v>
      </c>
      <c r="D49" s="29">
        <v>36</v>
      </c>
      <c r="E49" s="29" t="s">
        <v>82</v>
      </c>
      <c r="F49" s="11" t="s">
        <v>410</v>
      </c>
      <c r="G49" s="11" t="str">
        <f>VLOOKUP($F$39:$F$77,SL!$C$3:$Q$351,2,0)</f>
        <v>NORMAL</v>
      </c>
      <c r="H49" s="11">
        <f>VLOOKUP($F$39:$F$77,SL!$C$3:$Q$351,3,0)</f>
        <v>252</v>
      </c>
      <c r="I49" s="11">
        <f>VLOOKUP($F$39:$F$77,SL!$C$3:$Q$351,4,0)</f>
        <v>92705.52</v>
      </c>
      <c r="J49" s="11">
        <f>VLOOKUP($F$39:$F$77,SL!$C$3:$Q$351,5,0)</f>
        <v>33988.480000000003</v>
      </c>
      <c r="K49" s="11">
        <f>VLOOKUP($F$39:$F$77,SL!$C$3:$Q$351,6,0)</f>
        <v>126694</v>
      </c>
      <c r="L49" s="11">
        <f>VLOOKUP($F$39:$F$77,SL!$C$3:$Q$351,7,0)</f>
        <v>2279.02</v>
      </c>
      <c r="M49" s="11">
        <f>VLOOKUP($F$39:$F$77,SL!$C$3:$Q$351,8,0)</f>
        <v>1162.98</v>
      </c>
      <c r="N49" s="11">
        <f>VLOOKUP($F$39:$F$77,SL!$C$3:$Q$351,9,0)</f>
        <v>3442</v>
      </c>
      <c r="O49" s="11">
        <f t="shared" si="4"/>
        <v>94984.540000000008</v>
      </c>
      <c r="P49" s="11">
        <f t="shared" si="5"/>
        <v>35151.460000000006</v>
      </c>
      <c r="Q49" s="11">
        <f t="shared" si="6"/>
        <v>130136</v>
      </c>
      <c r="R49" s="11">
        <f>VLOOKUP($F$39:$F$77,SL!$C$3:$Q$351,10,0)</f>
        <v>0</v>
      </c>
      <c r="S49" s="11">
        <f>VLOOKUP($F$39:$F$77,SL!$C$3:$Q$351,11,0)</f>
        <v>0</v>
      </c>
      <c r="T49" s="11">
        <f>VLOOKUP($F$39:$F$77,SL!$C$3:$Q$351,12,0)</f>
        <v>0</v>
      </c>
      <c r="U49" s="11">
        <f>VLOOKUP($F$39:$F$77,SL!$C$3:$Q$351,13,0)</f>
        <v>94984.54</v>
      </c>
      <c r="V49" s="11">
        <f>VLOOKUP($F$39:$F$77,SL!$C$3:$Q$351,14,0)</f>
        <v>35151.46</v>
      </c>
      <c r="W49" s="11">
        <f>VLOOKUP($F$39:$F$77,SL!$C$3:$Q$351,15,0)</f>
        <v>130136</v>
      </c>
      <c r="X49" s="11"/>
    </row>
    <row r="50" spans="1:24" ht="15.75" x14ac:dyDescent="0.25">
      <c r="A50" s="11">
        <v>9</v>
      </c>
      <c r="B50" s="29" t="s">
        <v>39</v>
      </c>
      <c r="C50" s="29" t="s">
        <v>40</v>
      </c>
      <c r="D50" s="29">
        <v>36</v>
      </c>
      <c r="E50" s="29" t="s">
        <v>82</v>
      </c>
      <c r="F50" s="11" t="s">
        <v>423</v>
      </c>
      <c r="G50" s="11" t="str">
        <f>VLOOKUP($F$39:$F$77,SL!$C$3:$Q$351,2,0)</f>
        <v>NORMAL</v>
      </c>
      <c r="H50" s="11">
        <f>VLOOKUP($F$39:$F$77,SL!$C$3:$Q$351,3,0)</f>
        <v>103</v>
      </c>
      <c r="I50" s="11">
        <f>VLOOKUP($F$39:$F$77,SL!$C$3:$Q$351,4,0)</f>
        <v>41344.019999999997</v>
      </c>
      <c r="J50" s="11">
        <f>VLOOKUP($F$39:$F$77,SL!$C$3:$Q$351,5,0)</f>
        <v>7608.9800000000005</v>
      </c>
      <c r="K50" s="11">
        <f>VLOOKUP($F$39:$F$77,SL!$C$3:$Q$351,6,0)</f>
        <v>48953</v>
      </c>
      <c r="L50" s="11">
        <f>VLOOKUP($F$39:$F$77,SL!$C$3:$Q$351,7,0)</f>
        <v>1734.73</v>
      </c>
      <c r="M50" s="11">
        <f>VLOOKUP($F$39:$F$77,SL!$C$3:$Q$351,8,0)</f>
        <v>505.27</v>
      </c>
      <c r="N50" s="11">
        <f>VLOOKUP($F$39:$F$77,SL!$C$3:$Q$351,9,0)</f>
        <v>2240</v>
      </c>
      <c r="O50" s="11">
        <f t="shared" si="4"/>
        <v>43078.75</v>
      </c>
      <c r="P50" s="11">
        <f t="shared" si="5"/>
        <v>8114.25</v>
      </c>
      <c r="Q50" s="11">
        <f t="shared" si="6"/>
        <v>51193</v>
      </c>
      <c r="R50" s="11">
        <f>VLOOKUP($F$39:$F$77,SL!$C$3:$Q$351,10,0)</f>
        <v>0</v>
      </c>
      <c r="S50" s="11">
        <f>VLOOKUP($F$39:$F$77,SL!$C$3:$Q$351,11,0)</f>
        <v>0</v>
      </c>
      <c r="T50" s="11">
        <f>VLOOKUP($F$39:$F$77,SL!$C$3:$Q$351,12,0)</f>
        <v>0</v>
      </c>
      <c r="U50" s="11">
        <f>VLOOKUP($F$39:$F$77,SL!$C$3:$Q$351,13,0)</f>
        <v>43078.75</v>
      </c>
      <c r="V50" s="11">
        <f>VLOOKUP($F$39:$F$77,SL!$C$3:$Q$351,14,0)</f>
        <v>8114.25</v>
      </c>
      <c r="W50" s="11">
        <f>VLOOKUP($F$39:$F$77,SL!$C$3:$Q$351,15,0)</f>
        <v>51193</v>
      </c>
      <c r="X50" s="11"/>
    </row>
    <row r="51" spans="1:24" ht="15.75" x14ac:dyDescent="0.25">
      <c r="A51" s="11">
        <v>10</v>
      </c>
      <c r="B51" s="29" t="s">
        <v>39</v>
      </c>
      <c r="C51" s="29" t="s">
        <v>40</v>
      </c>
      <c r="D51" s="29">
        <v>36</v>
      </c>
      <c r="E51" s="29" t="s">
        <v>82</v>
      </c>
      <c r="F51" s="11" t="s">
        <v>413</v>
      </c>
      <c r="G51" s="11" t="str">
        <f>VLOOKUP($F$39:$F$77,SL!$C$3:$Q$351,2,0)</f>
        <v>NORMAL</v>
      </c>
      <c r="H51" s="11">
        <f>VLOOKUP($F$39:$F$77,SL!$C$3:$Q$351,3,0)</f>
        <v>366</v>
      </c>
      <c r="I51" s="11">
        <f>VLOOKUP($F$39:$F$77,SL!$C$3:$Q$351,4,0)</f>
        <v>177711.33</v>
      </c>
      <c r="J51" s="11">
        <f>VLOOKUP($F$39:$F$77,SL!$C$3:$Q$351,5,0)</f>
        <v>50356.67</v>
      </c>
      <c r="K51" s="11">
        <f>VLOOKUP($F$39:$F$77,SL!$C$3:$Q$351,6,0)</f>
        <v>228068</v>
      </c>
      <c r="L51" s="11">
        <f>VLOOKUP($F$39:$F$77,SL!$C$3:$Q$351,7,0)</f>
        <v>3318.88</v>
      </c>
      <c r="M51" s="11">
        <f>VLOOKUP($F$39:$F$77,SL!$C$3:$Q$351,8,0)</f>
        <v>2061.12</v>
      </c>
      <c r="N51" s="11">
        <f>VLOOKUP($F$39:$F$77,SL!$C$3:$Q$351,9,0)</f>
        <v>5380</v>
      </c>
      <c r="O51" s="11">
        <f t="shared" si="4"/>
        <v>181030.21</v>
      </c>
      <c r="P51" s="11">
        <f t="shared" si="5"/>
        <v>52417.79</v>
      </c>
      <c r="Q51" s="11">
        <f t="shared" si="6"/>
        <v>233448</v>
      </c>
      <c r="R51" s="11">
        <f>VLOOKUP($F$39:$F$77,SL!$C$3:$Q$351,10,0)</f>
        <v>0</v>
      </c>
      <c r="S51" s="11">
        <f>VLOOKUP($F$39:$F$77,SL!$C$3:$Q$351,11,0)</f>
        <v>0</v>
      </c>
      <c r="T51" s="11">
        <f>VLOOKUP($F$39:$F$77,SL!$C$3:$Q$351,12,0)</f>
        <v>0</v>
      </c>
      <c r="U51" s="11">
        <f>VLOOKUP($F$39:$F$77,SL!$C$3:$Q$351,13,0)</f>
        <v>181030.21</v>
      </c>
      <c r="V51" s="11">
        <f>VLOOKUP($F$39:$F$77,SL!$C$3:$Q$351,14,0)</f>
        <v>52417.79</v>
      </c>
      <c r="W51" s="11">
        <f>VLOOKUP($F$39:$F$77,SL!$C$3:$Q$351,15,0)</f>
        <v>233448</v>
      </c>
      <c r="X51" s="11"/>
    </row>
    <row r="52" spans="1:24" ht="15.75" x14ac:dyDescent="0.25">
      <c r="A52" s="11">
        <v>11</v>
      </c>
      <c r="B52" s="29" t="s">
        <v>39</v>
      </c>
      <c r="C52" s="29" t="s">
        <v>40</v>
      </c>
      <c r="D52" s="29">
        <v>36</v>
      </c>
      <c r="E52" s="29" t="s">
        <v>82</v>
      </c>
      <c r="F52" s="11" t="s">
        <v>405</v>
      </c>
      <c r="G52" s="11" t="str">
        <f>VLOOKUP($F$39:$F$77,SL!$C$3:$Q$351,2,0)</f>
        <v>NORMAL</v>
      </c>
      <c r="H52" s="11">
        <f>VLOOKUP($F$39:$F$77,SL!$C$3:$Q$351,3,0)</f>
        <v>149</v>
      </c>
      <c r="I52" s="11">
        <f>VLOOKUP($F$39:$F$77,SL!$C$3:$Q$351,4,0)</f>
        <v>135770.25</v>
      </c>
      <c r="J52" s="11">
        <f>VLOOKUP($F$39:$F$77,SL!$C$3:$Q$351,5,0)</f>
        <v>39227.75</v>
      </c>
      <c r="K52" s="11">
        <f>VLOOKUP($F$39:$F$77,SL!$C$3:$Q$351,6,0)</f>
        <v>174998</v>
      </c>
      <c r="L52" s="11">
        <f>VLOOKUP($F$39:$F$77,SL!$C$3:$Q$351,7,0)</f>
        <v>2294.33</v>
      </c>
      <c r="M52" s="11">
        <f>VLOOKUP($F$39:$F$77,SL!$C$3:$Q$351,8,0)</f>
        <v>1492.67</v>
      </c>
      <c r="N52" s="11">
        <f>VLOOKUP($F$39:$F$77,SL!$C$3:$Q$351,9,0)</f>
        <v>3787</v>
      </c>
      <c r="O52" s="11">
        <f t="shared" si="4"/>
        <v>138064.57999999999</v>
      </c>
      <c r="P52" s="11">
        <f t="shared" si="5"/>
        <v>40720.42</v>
      </c>
      <c r="Q52" s="11">
        <f t="shared" si="6"/>
        <v>178785</v>
      </c>
      <c r="R52" s="11">
        <f>VLOOKUP($F$39:$F$77,SL!$C$3:$Q$351,10,0)</f>
        <v>0</v>
      </c>
      <c r="S52" s="11">
        <f>VLOOKUP($F$39:$F$77,SL!$C$3:$Q$351,11,0)</f>
        <v>0</v>
      </c>
      <c r="T52" s="11">
        <f>VLOOKUP($F$39:$F$77,SL!$C$3:$Q$351,12,0)</f>
        <v>0</v>
      </c>
      <c r="U52" s="11">
        <f>VLOOKUP($F$39:$F$77,SL!$C$3:$Q$351,13,0)</f>
        <v>138064.57999999999</v>
      </c>
      <c r="V52" s="11">
        <f>VLOOKUP($F$39:$F$77,SL!$C$3:$Q$351,14,0)</f>
        <v>40720.420000000006</v>
      </c>
      <c r="W52" s="11">
        <f>VLOOKUP($F$39:$F$77,SL!$C$3:$Q$351,15,0)</f>
        <v>178785</v>
      </c>
      <c r="X52" s="11"/>
    </row>
    <row r="53" spans="1:24" ht="15.75" x14ac:dyDescent="0.25">
      <c r="A53" s="11">
        <v>12</v>
      </c>
      <c r="B53" s="29" t="s">
        <v>39</v>
      </c>
      <c r="C53" s="29" t="s">
        <v>40</v>
      </c>
      <c r="D53" s="29">
        <v>36</v>
      </c>
      <c r="E53" s="29" t="s">
        <v>82</v>
      </c>
      <c r="F53" s="11" t="s">
        <v>403</v>
      </c>
      <c r="G53" s="11" t="str">
        <f>VLOOKUP($F$39:$F$77,SL!$C$3:$Q$351,2,0)</f>
        <v>NORMAL</v>
      </c>
      <c r="H53" s="11">
        <f>VLOOKUP($F$39:$F$77,SL!$C$3:$Q$351,3,0)</f>
        <v>392</v>
      </c>
      <c r="I53" s="11">
        <f>VLOOKUP($F$39:$F$77,SL!$C$3:$Q$351,4,0)</f>
        <v>212266.37</v>
      </c>
      <c r="J53" s="11">
        <f>VLOOKUP($F$39:$F$77,SL!$C$3:$Q$351,5,0)</f>
        <v>63797.63</v>
      </c>
      <c r="K53" s="11">
        <f>VLOOKUP($F$39:$F$77,SL!$C$3:$Q$351,6,0)</f>
        <v>276064</v>
      </c>
      <c r="L53" s="11">
        <f>VLOOKUP($F$39:$F$77,SL!$C$3:$Q$351,7,0)</f>
        <v>3492.43</v>
      </c>
      <c r="M53" s="11">
        <f>VLOOKUP($F$39:$F$77,SL!$C$3:$Q$351,8,0)</f>
        <v>2449.5700000000002</v>
      </c>
      <c r="N53" s="11">
        <f>VLOOKUP($F$39:$F$77,SL!$C$3:$Q$351,9,0)</f>
        <v>5942</v>
      </c>
      <c r="O53" s="11">
        <f t="shared" si="4"/>
        <v>215758.8</v>
      </c>
      <c r="P53" s="11">
        <f t="shared" si="5"/>
        <v>66247.199999999997</v>
      </c>
      <c r="Q53" s="11">
        <f t="shared" si="6"/>
        <v>282006</v>
      </c>
      <c r="R53" s="11">
        <f>VLOOKUP($F$39:$F$77,SL!$C$3:$Q$351,10,0)</f>
        <v>0</v>
      </c>
      <c r="S53" s="11">
        <f>VLOOKUP($F$39:$F$77,SL!$C$3:$Q$351,11,0)</f>
        <v>50000</v>
      </c>
      <c r="T53" s="11">
        <f>VLOOKUP($F$39:$F$77,SL!$C$3:$Q$351,12,0)</f>
        <v>50000</v>
      </c>
      <c r="U53" s="11">
        <f>VLOOKUP($F$39:$F$77,SL!$C$3:$Q$351,13,0)</f>
        <v>215758.8</v>
      </c>
      <c r="V53" s="11">
        <f>VLOOKUP($F$39:$F$77,SL!$C$3:$Q$351,14,0)</f>
        <v>16247.199999999999</v>
      </c>
      <c r="W53" s="11">
        <f>VLOOKUP($F$39:$F$77,SL!$C$3:$Q$351,15,0)</f>
        <v>232006</v>
      </c>
      <c r="X53" s="11"/>
    </row>
    <row r="54" spans="1:24" ht="15.75" x14ac:dyDescent="0.25">
      <c r="A54" s="11">
        <v>13</v>
      </c>
      <c r="B54" s="29" t="s">
        <v>39</v>
      </c>
      <c r="C54" s="29" t="s">
        <v>40</v>
      </c>
      <c r="D54" s="29">
        <v>36</v>
      </c>
      <c r="E54" s="29" t="s">
        <v>82</v>
      </c>
      <c r="F54" s="11" t="s">
        <v>408</v>
      </c>
      <c r="G54" s="11" t="str">
        <f>VLOOKUP($F$39:$F$77,SL!$C$3:$Q$351,2,0)</f>
        <v>NORMAL</v>
      </c>
      <c r="H54" s="11">
        <f>VLOOKUP($F$39:$F$77,SL!$C$3:$Q$351,3,0)</f>
        <v>51</v>
      </c>
      <c r="I54" s="11">
        <f>VLOOKUP($F$39:$F$77,SL!$C$3:$Q$351,4,0)</f>
        <v>47345.279999999999</v>
      </c>
      <c r="J54" s="11">
        <f>VLOOKUP($F$39:$F$77,SL!$C$3:$Q$351,5,0)</f>
        <v>22115.719999999998</v>
      </c>
      <c r="K54" s="11">
        <f>VLOOKUP($F$39:$F$77,SL!$C$3:$Q$351,6,0)</f>
        <v>69461</v>
      </c>
      <c r="L54" s="11">
        <f>VLOOKUP($F$39:$F$77,SL!$C$3:$Q$351,7,0)</f>
        <v>600.65</v>
      </c>
      <c r="M54" s="11">
        <f>VLOOKUP($F$39:$F$77,SL!$C$3:$Q$351,8,0)</f>
        <v>554.35</v>
      </c>
      <c r="N54" s="11">
        <f>VLOOKUP($F$39:$F$77,SL!$C$3:$Q$351,9,0)</f>
        <v>1155</v>
      </c>
      <c r="O54" s="11">
        <f t="shared" si="4"/>
        <v>47945.93</v>
      </c>
      <c r="P54" s="11">
        <f t="shared" si="5"/>
        <v>22670.069999999996</v>
      </c>
      <c r="Q54" s="11">
        <f t="shared" si="6"/>
        <v>70616</v>
      </c>
      <c r="R54" s="11">
        <f>VLOOKUP($F$39:$F$77,SL!$C$3:$Q$351,10,0)</f>
        <v>0</v>
      </c>
      <c r="S54" s="11">
        <f>VLOOKUP($F$39:$F$77,SL!$C$3:$Q$351,11,0)</f>
        <v>0</v>
      </c>
      <c r="T54" s="11">
        <f>VLOOKUP($F$39:$F$77,SL!$C$3:$Q$351,12,0)</f>
        <v>0</v>
      </c>
      <c r="U54" s="11">
        <f>VLOOKUP($F$39:$F$77,SL!$C$3:$Q$351,13,0)</f>
        <v>47945.93</v>
      </c>
      <c r="V54" s="11">
        <f>VLOOKUP($F$39:$F$77,SL!$C$3:$Q$351,14,0)</f>
        <v>22670.07</v>
      </c>
      <c r="W54" s="11">
        <f>VLOOKUP($F$39:$F$77,SL!$C$3:$Q$351,15,0)</f>
        <v>70616</v>
      </c>
      <c r="X54" s="11"/>
    </row>
    <row r="55" spans="1:24" ht="15.75" x14ac:dyDescent="0.25">
      <c r="A55" s="11">
        <v>14</v>
      </c>
      <c r="B55" s="29" t="s">
        <v>39</v>
      </c>
      <c r="C55" s="29" t="s">
        <v>40</v>
      </c>
      <c r="D55" s="29">
        <v>36</v>
      </c>
      <c r="E55" s="29" t="s">
        <v>82</v>
      </c>
      <c r="F55" s="11" t="s">
        <v>411</v>
      </c>
      <c r="G55" s="11" t="str">
        <f>VLOOKUP($F$39:$F$77,SL!$C$3:$Q$351,2,0)</f>
        <v>NORMAL</v>
      </c>
      <c r="H55" s="11">
        <f>VLOOKUP($F$39:$F$77,SL!$C$3:$Q$351,3,0)</f>
        <v>104</v>
      </c>
      <c r="I55" s="11">
        <f>VLOOKUP($F$39:$F$77,SL!$C$3:$Q$351,4,0)</f>
        <v>76729.320000000007</v>
      </c>
      <c r="J55" s="11">
        <f>VLOOKUP($F$39:$F$77,SL!$C$3:$Q$351,5,0)</f>
        <v>37102.68</v>
      </c>
      <c r="K55" s="11">
        <f>VLOOKUP($F$39:$F$77,SL!$C$3:$Q$351,6,0)</f>
        <v>113832</v>
      </c>
      <c r="L55" s="11">
        <f>VLOOKUP($F$39:$F$77,SL!$C$3:$Q$351,7,0)</f>
        <v>1042.98</v>
      </c>
      <c r="M55" s="11">
        <f>VLOOKUP($F$39:$F$77,SL!$C$3:$Q$351,8,0)</f>
        <v>915.02</v>
      </c>
      <c r="N55" s="11">
        <f>VLOOKUP($F$39:$F$77,SL!$C$3:$Q$351,9,0)</f>
        <v>1958</v>
      </c>
      <c r="O55" s="11">
        <f t="shared" si="4"/>
        <v>77772.3</v>
      </c>
      <c r="P55" s="11">
        <f t="shared" si="5"/>
        <v>38017.699999999997</v>
      </c>
      <c r="Q55" s="11">
        <f t="shared" si="6"/>
        <v>115790</v>
      </c>
      <c r="R55" s="11">
        <f>VLOOKUP($F$39:$F$77,SL!$C$3:$Q$351,10,0)</f>
        <v>0</v>
      </c>
      <c r="S55" s="11">
        <f>VLOOKUP($F$39:$F$77,SL!$C$3:$Q$351,11,0)</f>
        <v>0</v>
      </c>
      <c r="T55" s="11">
        <f>VLOOKUP($F$39:$F$77,SL!$C$3:$Q$351,12,0)</f>
        <v>0</v>
      </c>
      <c r="U55" s="11">
        <f>VLOOKUP($F$39:$F$77,SL!$C$3:$Q$351,13,0)</f>
        <v>77772.3</v>
      </c>
      <c r="V55" s="11">
        <f>VLOOKUP($F$39:$F$77,SL!$C$3:$Q$351,14,0)</f>
        <v>38017.699999999997</v>
      </c>
      <c r="W55" s="11">
        <f>VLOOKUP($F$39:$F$77,SL!$C$3:$Q$351,15,0)</f>
        <v>115790</v>
      </c>
      <c r="X55" s="11"/>
    </row>
    <row r="56" spans="1:24" ht="15.75" x14ac:dyDescent="0.25">
      <c r="A56" s="11">
        <v>15</v>
      </c>
      <c r="B56" s="29" t="s">
        <v>39</v>
      </c>
      <c r="C56" s="29" t="s">
        <v>40</v>
      </c>
      <c r="D56" s="29">
        <v>36</v>
      </c>
      <c r="E56" s="29" t="s">
        <v>82</v>
      </c>
      <c r="F56" s="11" t="s">
        <v>426</v>
      </c>
      <c r="G56" s="11" t="str">
        <f>VLOOKUP($F$39:$F$77,SL!$C$3:$Q$351,2,0)</f>
        <v>NORMAL</v>
      </c>
      <c r="H56" s="11">
        <f>VLOOKUP($F$39:$F$77,SL!$C$3:$Q$351,3,0)</f>
        <v>394</v>
      </c>
      <c r="I56" s="11">
        <f>VLOOKUP($F$39:$F$77,SL!$C$3:$Q$351,4,0)</f>
        <v>157840.44</v>
      </c>
      <c r="J56" s="11">
        <f>VLOOKUP($F$39:$F$77,SL!$C$3:$Q$351,5,0)</f>
        <v>34456.559999999998</v>
      </c>
      <c r="K56" s="11">
        <f>VLOOKUP($F$39:$F$77,SL!$C$3:$Q$351,6,0)</f>
        <v>192297</v>
      </c>
      <c r="L56" s="11">
        <f>VLOOKUP($F$39:$F$77,SL!$C$3:$Q$351,7,0)</f>
        <v>3640.17</v>
      </c>
      <c r="M56" s="11">
        <f>VLOOKUP($F$39:$F$77,SL!$C$3:$Q$351,8,0)</f>
        <v>1911.83</v>
      </c>
      <c r="N56" s="11">
        <f>VLOOKUP($F$39:$F$77,SL!$C$3:$Q$351,9,0)</f>
        <v>5552</v>
      </c>
      <c r="O56" s="11">
        <f t="shared" si="4"/>
        <v>161480.61000000002</v>
      </c>
      <c r="P56" s="11">
        <f t="shared" si="5"/>
        <v>36368.39</v>
      </c>
      <c r="Q56" s="11">
        <f t="shared" si="6"/>
        <v>197849</v>
      </c>
      <c r="R56" s="11">
        <f>VLOOKUP($F$39:$F$77,SL!$C$3:$Q$351,10,0)</f>
        <v>0</v>
      </c>
      <c r="S56" s="11">
        <f>VLOOKUP($F$39:$F$77,SL!$C$3:$Q$351,11,0)</f>
        <v>0</v>
      </c>
      <c r="T56" s="11">
        <f>VLOOKUP($F$39:$F$77,SL!$C$3:$Q$351,12,0)</f>
        <v>0</v>
      </c>
      <c r="U56" s="11">
        <f>VLOOKUP($F$39:$F$77,SL!$C$3:$Q$351,13,0)</f>
        <v>161480.60999999999</v>
      </c>
      <c r="V56" s="11">
        <f>VLOOKUP($F$39:$F$77,SL!$C$3:$Q$351,14,0)</f>
        <v>36368.39</v>
      </c>
      <c r="W56" s="11">
        <f>VLOOKUP($F$39:$F$77,SL!$C$3:$Q$351,15,0)</f>
        <v>197849</v>
      </c>
      <c r="X56" s="11"/>
    </row>
    <row r="57" spans="1:24" ht="15.75" x14ac:dyDescent="0.25">
      <c r="A57" s="11">
        <v>16</v>
      </c>
      <c r="B57" s="29" t="s">
        <v>39</v>
      </c>
      <c r="C57" s="29" t="s">
        <v>40</v>
      </c>
      <c r="D57" s="29">
        <v>36</v>
      </c>
      <c r="E57" s="29" t="s">
        <v>82</v>
      </c>
      <c r="F57" s="11" t="s">
        <v>404</v>
      </c>
      <c r="G57" s="11" t="str">
        <f>VLOOKUP($F$39:$F$77,SL!$C$3:$Q$351,2,0)</f>
        <v>NORMAL</v>
      </c>
      <c r="H57" s="11">
        <f>VLOOKUP($F$39:$F$77,SL!$C$3:$Q$351,3,0)</f>
        <v>504</v>
      </c>
      <c r="I57" s="11">
        <f>VLOOKUP($F$39:$F$77,SL!$C$3:$Q$351,4,0)</f>
        <v>190056.41</v>
      </c>
      <c r="J57" s="11">
        <f>VLOOKUP($F$39:$F$77,SL!$C$3:$Q$351,5,0)</f>
        <v>29862.59</v>
      </c>
      <c r="K57" s="11">
        <f>VLOOKUP($F$39:$F$77,SL!$C$3:$Q$351,6,0)</f>
        <v>219919</v>
      </c>
      <c r="L57" s="11">
        <f>VLOOKUP($F$39:$F$77,SL!$C$3:$Q$351,7,0)</f>
        <v>4645.5</v>
      </c>
      <c r="M57" s="11">
        <f>VLOOKUP($F$39:$F$77,SL!$C$3:$Q$351,8,0)</f>
        <v>2279.5</v>
      </c>
      <c r="N57" s="11">
        <f>VLOOKUP($F$39:$F$77,SL!$C$3:$Q$351,9,0)</f>
        <v>6925</v>
      </c>
      <c r="O57" s="11">
        <f t="shared" si="4"/>
        <v>194701.91</v>
      </c>
      <c r="P57" s="11">
        <f t="shared" si="5"/>
        <v>32142.09</v>
      </c>
      <c r="Q57" s="11">
        <f t="shared" si="6"/>
        <v>226844</v>
      </c>
      <c r="R57" s="11">
        <f>VLOOKUP($F$39:$F$77,SL!$C$3:$Q$351,10,0)</f>
        <v>0</v>
      </c>
      <c r="S57" s="11">
        <f>VLOOKUP($F$39:$F$77,SL!$C$3:$Q$351,11,0)</f>
        <v>0</v>
      </c>
      <c r="T57" s="11">
        <f>VLOOKUP($F$39:$F$77,SL!$C$3:$Q$351,12,0)</f>
        <v>0</v>
      </c>
      <c r="U57" s="11">
        <f>VLOOKUP($F$39:$F$77,SL!$C$3:$Q$351,13,0)</f>
        <v>194701.91</v>
      </c>
      <c r="V57" s="11">
        <f>VLOOKUP($F$39:$F$77,SL!$C$3:$Q$351,14,0)</f>
        <v>32142.09</v>
      </c>
      <c r="W57" s="11">
        <f>VLOOKUP($F$39:$F$77,SL!$C$3:$Q$351,15,0)</f>
        <v>226844</v>
      </c>
      <c r="X57" s="11"/>
    </row>
    <row r="58" spans="1:24" ht="15.75" x14ac:dyDescent="0.25">
      <c r="A58" s="11">
        <v>17</v>
      </c>
      <c r="B58" s="29" t="s">
        <v>39</v>
      </c>
      <c r="C58" s="29" t="s">
        <v>40</v>
      </c>
      <c r="D58" s="29">
        <v>36</v>
      </c>
      <c r="E58" s="29" t="s">
        <v>82</v>
      </c>
      <c r="F58" s="11" t="s">
        <v>425</v>
      </c>
      <c r="G58" s="11" t="str">
        <f>VLOOKUP($F$39:$F$77,SL!$C$3:$Q$351,2,0)</f>
        <v>NORMAL</v>
      </c>
      <c r="H58" s="11">
        <f>VLOOKUP($F$39:$F$77,SL!$C$3:$Q$351,3,0)</f>
        <v>56</v>
      </c>
      <c r="I58" s="11">
        <f>VLOOKUP($F$39:$F$77,SL!$C$3:$Q$351,4,0)</f>
        <v>208795.21</v>
      </c>
      <c r="J58" s="11">
        <f>VLOOKUP($F$39:$F$77,SL!$C$3:$Q$351,5,0)</f>
        <v>127572.79</v>
      </c>
      <c r="K58" s="11">
        <f>VLOOKUP($F$39:$F$77,SL!$C$3:$Q$351,6,0)</f>
        <v>336368</v>
      </c>
      <c r="L58" s="11">
        <f>VLOOKUP($F$39:$F$77,SL!$C$3:$Q$351,7,0)</f>
        <v>642.77</v>
      </c>
      <c r="M58" s="11">
        <f>VLOOKUP($F$39:$F$77,SL!$C$3:$Q$351,8,0)</f>
        <v>2358.23</v>
      </c>
      <c r="N58" s="11">
        <f>VLOOKUP($F$39:$F$77,SL!$C$3:$Q$351,9,0)</f>
        <v>3001</v>
      </c>
      <c r="O58" s="11">
        <f t="shared" si="4"/>
        <v>209437.97999999998</v>
      </c>
      <c r="P58" s="11">
        <f t="shared" si="5"/>
        <v>129931.01999999999</v>
      </c>
      <c r="Q58" s="11">
        <f t="shared" si="6"/>
        <v>339369</v>
      </c>
      <c r="R58" s="11">
        <f>VLOOKUP($F$39:$F$77,SL!$C$3:$Q$351,10,0)</f>
        <v>0</v>
      </c>
      <c r="S58" s="11">
        <f>VLOOKUP($F$39:$F$77,SL!$C$3:$Q$351,11,0)</f>
        <v>0</v>
      </c>
      <c r="T58" s="11">
        <f>VLOOKUP($F$39:$F$77,SL!$C$3:$Q$351,12,0)</f>
        <v>0</v>
      </c>
      <c r="U58" s="11">
        <f>VLOOKUP($F$39:$F$77,SL!$C$3:$Q$351,13,0)</f>
        <v>209437.98</v>
      </c>
      <c r="V58" s="11">
        <f>VLOOKUP($F$39:$F$77,SL!$C$3:$Q$351,14,0)</f>
        <v>129931.01999999999</v>
      </c>
      <c r="W58" s="11">
        <f>VLOOKUP($F$39:$F$77,SL!$C$3:$Q$351,15,0)</f>
        <v>339369</v>
      </c>
      <c r="X58" s="11"/>
    </row>
    <row r="59" spans="1:24" ht="15.75" x14ac:dyDescent="0.25">
      <c r="A59" s="11">
        <v>18</v>
      </c>
      <c r="B59" s="29" t="s">
        <v>39</v>
      </c>
      <c r="C59" s="29" t="s">
        <v>40</v>
      </c>
      <c r="D59" s="29">
        <v>36</v>
      </c>
      <c r="E59" s="29" t="s">
        <v>82</v>
      </c>
      <c r="F59" s="11" t="s">
        <v>412</v>
      </c>
      <c r="G59" s="11" t="str">
        <f>VLOOKUP($F$39:$F$77,SL!$C$3:$Q$351,2,0)</f>
        <v>NORMAL</v>
      </c>
      <c r="H59" s="11">
        <f>VLOOKUP($F$39:$F$77,SL!$C$3:$Q$351,3,0)</f>
        <v>86</v>
      </c>
      <c r="I59" s="11">
        <f>VLOOKUP($F$39:$F$77,SL!$C$3:$Q$351,4,0)</f>
        <v>72962.84</v>
      </c>
      <c r="J59" s="11">
        <f>VLOOKUP($F$39:$F$77,SL!$C$3:$Q$351,5,0)</f>
        <v>29013.16</v>
      </c>
      <c r="K59" s="11">
        <f>VLOOKUP($F$39:$F$77,SL!$C$3:$Q$351,6,0)</f>
        <v>101976</v>
      </c>
      <c r="L59" s="11">
        <f>VLOOKUP($F$39:$F$77,SL!$C$3:$Q$351,7,0)</f>
        <v>1418.31</v>
      </c>
      <c r="M59" s="11">
        <f>VLOOKUP($F$39:$F$77,SL!$C$3:$Q$351,8,0)</f>
        <v>840.68999999999994</v>
      </c>
      <c r="N59" s="11">
        <f>VLOOKUP($F$39:$F$77,SL!$C$3:$Q$351,9,0)</f>
        <v>2259</v>
      </c>
      <c r="O59" s="11">
        <f t="shared" si="4"/>
        <v>74381.149999999994</v>
      </c>
      <c r="P59" s="11">
        <f t="shared" si="5"/>
        <v>29853.85</v>
      </c>
      <c r="Q59" s="11">
        <f t="shared" si="6"/>
        <v>104235</v>
      </c>
      <c r="R59" s="11">
        <f>VLOOKUP($F$39:$F$77,SL!$C$3:$Q$351,10,0)</f>
        <v>0</v>
      </c>
      <c r="S59" s="11">
        <f>VLOOKUP($F$39:$F$77,SL!$C$3:$Q$351,11,0)</f>
        <v>0</v>
      </c>
      <c r="T59" s="11">
        <f>VLOOKUP($F$39:$F$77,SL!$C$3:$Q$351,12,0)</f>
        <v>0</v>
      </c>
      <c r="U59" s="11">
        <f>VLOOKUP($F$39:$F$77,SL!$C$3:$Q$351,13,0)</f>
        <v>74381.149999999994</v>
      </c>
      <c r="V59" s="11">
        <f>VLOOKUP($F$39:$F$77,SL!$C$3:$Q$351,14,0)</f>
        <v>29853.85</v>
      </c>
      <c r="W59" s="11">
        <f>VLOOKUP($F$39:$F$77,SL!$C$3:$Q$351,15,0)</f>
        <v>104235</v>
      </c>
      <c r="X59" s="11"/>
    </row>
    <row r="60" spans="1:24" ht="15.75" x14ac:dyDescent="0.25">
      <c r="A60" s="11">
        <v>19</v>
      </c>
      <c r="B60" s="29" t="s">
        <v>39</v>
      </c>
      <c r="C60" s="29" t="s">
        <v>40</v>
      </c>
      <c r="D60" s="29">
        <v>36</v>
      </c>
      <c r="E60" s="29" t="s">
        <v>82</v>
      </c>
      <c r="F60" s="11" t="s">
        <v>418</v>
      </c>
      <c r="G60" s="11" t="str">
        <f>VLOOKUP($F$39:$F$77,SL!$C$3:$Q$351,2,0)</f>
        <v>NORMAL</v>
      </c>
      <c r="H60" s="11">
        <f>VLOOKUP($F$39:$F$77,SL!$C$3:$Q$351,3,0)</f>
        <v>63</v>
      </c>
      <c r="I60" s="11">
        <f>VLOOKUP($F$39:$F$77,SL!$C$3:$Q$351,4,0)</f>
        <v>50228.98</v>
      </c>
      <c r="J60" s="11">
        <f>VLOOKUP($F$39:$F$77,SL!$C$3:$Q$351,5,0)</f>
        <v>18302.02</v>
      </c>
      <c r="K60" s="11">
        <f>VLOOKUP($F$39:$F$77,SL!$C$3:$Q$351,6,0)</f>
        <v>68531</v>
      </c>
      <c r="L60" s="11">
        <f>VLOOKUP($F$39:$F$77,SL!$C$3:$Q$351,7,0)</f>
        <v>963.34</v>
      </c>
      <c r="M60" s="11">
        <f>VLOOKUP($F$39:$F$77,SL!$C$3:$Q$351,8,0)</f>
        <v>582.66000000000008</v>
      </c>
      <c r="N60" s="11">
        <f>VLOOKUP($F$39:$F$77,SL!$C$3:$Q$351,9,0)</f>
        <v>1546</v>
      </c>
      <c r="O60" s="11">
        <f t="shared" si="4"/>
        <v>51192.32</v>
      </c>
      <c r="P60" s="11">
        <f t="shared" si="5"/>
        <v>18884.68</v>
      </c>
      <c r="Q60" s="11">
        <f t="shared" si="6"/>
        <v>70077</v>
      </c>
      <c r="R60" s="11">
        <f>VLOOKUP($F$39:$F$77,SL!$C$3:$Q$351,10,0)</f>
        <v>0</v>
      </c>
      <c r="S60" s="11">
        <f>VLOOKUP($F$39:$F$77,SL!$C$3:$Q$351,11,0)</f>
        <v>0</v>
      </c>
      <c r="T60" s="11">
        <f>VLOOKUP($F$39:$F$77,SL!$C$3:$Q$351,12,0)</f>
        <v>0</v>
      </c>
      <c r="U60" s="11">
        <f>VLOOKUP($F$39:$F$77,SL!$C$3:$Q$351,13,0)</f>
        <v>51192.32</v>
      </c>
      <c r="V60" s="11">
        <f>VLOOKUP($F$39:$F$77,SL!$C$3:$Q$351,14,0)</f>
        <v>18884.68</v>
      </c>
      <c r="W60" s="11">
        <f>VLOOKUP($F$39:$F$77,SL!$C$3:$Q$351,15,0)</f>
        <v>70077</v>
      </c>
      <c r="X60" s="11"/>
    </row>
    <row r="61" spans="1:24" ht="15.75" x14ac:dyDescent="0.25">
      <c r="A61" s="11">
        <v>20</v>
      </c>
      <c r="B61" s="29" t="s">
        <v>39</v>
      </c>
      <c r="C61" s="29" t="s">
        <v>40</v>
      </c>
      <c r="D61" s="29">
        <v>36</v>
      </c>
      <c r="E61" s="29" t="s">
        <v>82</v>
      </c>
      <c r="F61" s="11" t="s">
        <v>424</v>
      </c>
      <c r="G61" s="11" t="str">
        <f>VLOOKUP($F$39:$F$77,SL!$C$3:$Q$351,2,0)</f>
        <v>NORMAL</v>
      </c>
      <c r="H61" s="11">
        <f>VLOOKUP($F$39:$F$77,SL!$C$3:$Q$351,3,0)</f>
        <v>210</v>
      </c>
      <c r="I61" s="11">
        <f>VLOOKUP($F$39:$F$77,SL!$C$3:$Q$351,4,0)</f>
        <v>37442.71</v>
      </c>
      <c r="J61" s="11">
        <f>VLOOKUP($F$39:$F$77,SL!$C$3:$Q$351,5,0)</f>
        <v>7560.29</v>
      </c>
      <c r="K61" s="11">
        <f>VLOOKUP($F$39:$F$77,SL!$C$3:$Q$351,6,0)</f>
        <v>45003</v>
      </c>
      <c r="L61" s="11">
        <f>VLOOKUP($F$39:$F$77,SL!$C$3:$Q$351,7,0)</f>
        <v>1928.59</v>
      </c>
      <c r="M61" s="11">
        <f>VLOOKUP($F$39:$F$77,SL!$C$3:$Q$351,8,0)</f>
        <v>539.41000000000008</v>
      </c>
      <c r="N61" s="11">
        <f>VLOOKUP($F$39:$F$77,SL!$C$3:$Q$351,9,0)</f>
        <v>2468</v>
      </c>
      <c r="O61" s="11">
        <f t="shared" si="4"/>
        <v>39371.299999999996</v>
      </c>
      <c r="P61" s="11">
        <f t="shared" si="5"/>
        <v>8099.7</v>
      </c>
      <c r="Q61" s="11">
        <f t="shared" si="6"/>
        <v>47471</v>
      </c>
      <c r="R61" s="11">
        <f>VLOOKUP($F$39:$F$77,SL!$C$3:$Q$351,10,0)</f>
        <v>0</v>
      </c>
      <c r="S61" s="11">
        <f>VLOOKUP($F$39:$F$77,SL!$C$3:$Q$351,11,0)</f>
        <v>0</v>
      </c>
      <c r="T61" s="11">
        <f>VLOOKUP($F$39:$F$77,SL!$C$3:$Q$351,12,0)</f>
        <v>0</v>
      </c>
      <c r="U61" s="11">
        <f>VLOOKUP($F$39:$F$77,SL!$C$3:$Q$351,13,0)</f>
        <v>39371.300000000003</v>
      </c>
      <c r="V61" s="11">
        <f>VLOOKUP($F$39:$F$77,SL!$C$3:$Q$351,14,0)</f>
        <v>8099.6999999999989</v>
      </c>
      <c r="W61" s="11">
        <f>VLOOKUP($F$39:$F$77,SL!$C$3:$Q$351,15,0)</f>
        <v>47471</v>
      </c>
      <c r="X61" s="11"/>
    </row>
    <row r="62" spans="1:24" ht="15.75" x14ac:dyDescent="0.25">
      <c r="A62" s="11">
        <v>21</v>
      </c>
      <c r="B62" s="29" t="s">
        <v>39</v>
      </c>
      <c r="C62" s="29" t="s">
        <v>40</v>
      </c>
      <c r="D62" s="29">
        <v>36</v>
      </c>
      <c r="E62" s="29" t="s">
        <v>82</v>
      </c>
      <c r="F62" s="11" t="s">
        <v>415</v>
      </c>
      <c r="G62" s="11" t="str">
        <f>VLOOKUP($F$39:$F$77,SL!$C$3:$Q$351,2,0)</f>
        <v>NORMAL</v>
      </c>
      <c r="H62" s="11">
        <f>VLOOKUP($F$39:$F$77,SL!$C$3:$Q$351,3,0)</f>
        <v>201</v>
      </c>
      <c r="I62" s="11">
        <f>VLOOKUP($F$39:$F$77,SL!$C$3:$Q$351,4,0)</f>
        <v>72306.289999999994</v>
      </c>
      <c r="J62" s="11">
        <f>VLOOKUP($F$39:$F$77,SL!$C$3:$Q$351,5,0)</f>
        <v>23704.71</v>
      </c>
      <c r="K62" s="11">
        <f>VLOOKUP($F$39:$F$77,SL!$C$3:$Q$351,6,0)</f>
        <v>96011</v>
      </c>
      <c r="L62" s="11">
        <f>VLOOKUP($F$39:$F$77,SL!$C$3:$Q$351,7,0)</f>
        <v>1853.12</v>
      </c>
      <c r="M62" s="11">
        <f>VLOOKUP($F$39:$F$77,SL!$C$3:$Q$351,8,0)</f>
        <v>892.88</v>
      </c>
      <c r="N62" s="11">
        <f>VLOOKUP($F$39:$F$77,SL!$C$3:$Q$351,9,0)</f>
        <v>2746</v>
      </c>
      <c r="O62" s="11">
        <f t="shared" si="4"/>
        <v>74159.409999999989</v>
      </c>
      <c r="P62" s="11">
        <f t="shared" si="5"/>
        <v>24597.59</v>
      </c>
      <c r="Q62" s="11">
        <f t="shared" si="6"/>
        <v>98757</v>
      </c>
      <c r="R62" s="11">
        <f>VLOOKUP($F$39:$F$77,SL!$C$3:$Q$351,10,0)</f>
        <v>0</v>
      </c>
      <c r="S62" s="11">
        <f>VLOOKUP($F$39:$F$77,SL!$C$3:$Q$351,11,0)</f>
        <v>0</v>
      </c>
      <c r="T62" s="11">
        <f>VLOOKUP($F$39:$F$77,SL!$C$3:$Q$351,12,0)</f>
        <v>0</v>
      </c>
      <c r="U62" s="11">
        <f>VLOOKUP($F$39:$F$77,SL!$C$3:$Q$351,13,0)</f>
        <v>74159.41</v>
      </c>
      <c r="V62" s="11">
        <f>VLOOKUP($F$39:$F$77,SL!$C$3:$Q$351,14,0)</f>
        <v>24597.59</v>
      </c>
      <c r="W62" s="11">
        <f>VLOOKUP($F$39:$F$77,SL!$C$3:$Q$351,15,0)</f>
        <v>98757</v>
      </c>
      <c r="X62" s="11"/>
    </row>
    <row r="63" spans="1:24" ht="15.75" x14ac:dyDescent="0.25">
      <c r="A63" s="11">
        <v>22</v>
      </c>
      <c r="B63" s="29" t="s">
        <v>39</v>
      </c>
      <c r="C63" s="29" t="s">
        <v>40</v>
      </c>
      <c r="D63" s="29">
        <v>36</v>
      </c>
      <c r="E63" s="29" t="s">
        <v>82</v>
      </c>
      <c r="F63" s="11" t="s">
        <v>427</v>
      </c>
      <c r="G63" s="11" t="str">
        <f>VLOOKUP($F$39:$F$77,SL!$C$3:$Q$351,2,0)</f>
        <v>NORMAL</v>
      </c>
      <c r="H63" s="11">
        <f>VLOOKUP($F$39:$F$77,SL!$C$3:$Q$351,3,0)</f>
        <v>262</v>
      </c>
      <c r="I63" s="11">
        <f>VLOOKUP($F$39:$F$77,SL!$C$3:$Q$351,4,0)</f>
        <v>117978.57</v>
      </c>
      <c r="J63" s="11">
        <f>VLOOKUP($F$39:$F$77,SL!$C$3:$Q$351,5,0)</f>
        <v>40806.430000000008</v>
      </c>
      <c r="K63" s="11">
        <f>VLOOKUP($F$39:$F$77,SL!$C$3:$Q$351,6,0)</f>
        <v>158785</v>
      </c>
      <c r="L63" s="11">
        <f>VLOOKUP($F$39:$F$77,SL!$C$3:$Q$351,7,0)</f>
        <v>2712.71</v>
      </c>
      <c r="M63" s="11">
        <f>VLOOKUP($F$39:$F$77,SL!$C$3:$Q$351,8,0)</f>
        <v>1414.29</v>
      </c>
      <c r="N63" s="11">
        <f>VLOOKUP($F$39:$F$77,SL!$C$3:$Q$351,9,0)</f>
        <v>4127</v>
      </c>
      <c r="O63" s="11">
        <f t="shared" si="4"/>
        <v>120691.28000000001</v>
      </c>
      <c r="P63" s="11">
        <f t="shared" si="5"/>
        <v>42220.720000000008</v>
      </c>
      <c r="Q63" s="11">
        <f t="shared" si="6"/>
        <v>162912</v>
      </c>
      <c r="R63" s="11">
        <f>VLOOKUP($F$39:$F$77,SL!$C$3:$Q$351,10,0)</f>
        <v>0</v>
      </c>
      <c r="S63" s="11">
        <f>VLOOKUP($F$39:$F$77,SL!$C$3:$Q$351,11,0)</f>
        <v>0</v>
      </c>
      <c r="T63" s="11">
        <f>VLOOKUP($F$39:$F$77,SL!$C$3:$Q$351,12,0)</f>
        <v>0</v>
      </c>
      <c r="U63" s="11">
        <f>VLOOKUP($F$39:$F$77,SL!$C$3:$Q$351,13,0)</f>
        <v>120691.28</v>
      </c>
      <c r="V63" s="11">
        <f>VLOOKUP($F$39:$F$77,SL!$C$3:$Q$351,14,0)</f>
        <v>42220.72</v>
      </c>
      <c r="W63" s="11">
        <f>VLOOKUP($F$39:$F$77,SL!$C$3:$Q$351,15,0)</f>
        <v>162912</v>
      </c>
      <c r="X63" s="11"/>
    </row>
    <row r="64" spans="1:24" ht="15.75" x14ac:dyDescent="0.25">
      <c r="A64" s="11">
        <v>23</v>
      </c>
      <c r="B64" s="29" t="s">
        <v>39</v>
      </c>
      <c r="C64" s="29" t="s">
        <v>40</v>
      </c>
      <c r="D64" s="29">
        <v>36</v>
      </c>
      <c r="E64" s="29" t="s">
        <v>82</v>
      </c>
      <c r="F64" s="11" t="s">
        <v>419</v>
      </c>
      <c r="G64" s="11" t="str">
        <f>VLOOKUP($F$39:$F$77,SL!$C$3:$Q$351,2,0)</f>
        <v>NORMAL</v>
      </c>
      <c r="H64" s="11">
        <f>VLOOKUP($F$39:$F$77,SL!$C$3:$Q$351,3,0)</f>
        <v>221</v>
      </c>
      <c r="I64" s="11">
        <f>VLOOKUP($F$39:$F$77,SL!$C$3:$Q$351,4,0)</f>
        <v>14550.1</v>
      </c>
      <c r="J64" s="11">
        <f>VLOOKUP($F$39:$F$77,SL!$C$3:$Q$351,5,0)</f>
        <v>1686.9</v>
      </c>
      <c r="K64" s="11">
        <f>VLOOKUP($F$39:$F$77,SL!$C$3:$Q$351,6,0)</f>
        <v>16237</v>
      </c>
      <c r="L64" s="11">
        <f>VLOOKUP($F$39:$F$77,SL!$C$3:$Q$351,7,0)</f>
        <v>2020.1</v>
      </c>
      <c r="M64" s="11">
        <f>VLOOKUP($F$39:$F$77,SL!$C$3:$Q$351,8,0)</f>
        <v>289.89999999999998</v>
      </c>
      <c r="N64" s="11">
        <f>VLOOKUP($F$39:$F$77,SL!$C$3:$Q$351,9,0)</f>
        <v>2310</v>
      </c>
      <c r="O64" s="11">
        <f t="shared" si="4"/>
        <v>16570.2</v>
      </c>
      <c r="P64" s="11">
        <f t="shared" si="5"/>
        <v>1976.8000000000002</v>
      </c>
      <c r="Q64" s="11">
        <f t="shared" si="6"/>
        <v>18547</v>
      </c>
      <c r="R64" s="11">
        <f>VLOOKUP($F$39:$F$77,SL!$C$3:$Q$351,10,0)</f>
        <v>16570.2</v>
      </c>
      <c r="S64" s="11">
        <f>VLOOKUP($F$39:$F$77,SL!$C$3:$Q$351,11,0)</f>
        <v>1976.8000000000002</v>
      </c>
      <c r="T64" s="11">
        <f>VLOOKUP($F$39:$F$77,SL!$C$3:$Q$351,12,0)</f>
        <v>18547</v>
      </c>
      <c r="U64" s="11">
        <f>VLOOKUP($F$39:$F$77,SL!$C$3:$Q$351,13,0)</f>
        <v>0</v>
      </c>
      <c r="V64" s="11">
        <f>VLOOKUP($F$39:$F$77,SL!$C$3:$Q$351,14,0)</f>
        <v>0</v>
      </c>
      <c r="W64" s="11">
        <f>VLOOKUP($F$39:$F$77,SL!$C$3:$Q$351,15,0)</f>
        <v>0</v>
      </c>
      <c r="X64" s="11"/>
    </row>
    <row r="65" spans="1:24" ht="15.75" x14ac:dyDescent="0.25">
      <c r="A65" s="11">
        <v>24</v>
      </c>
      <c r="B65" s="29" t="s">
        <v>39</v>
      </c>
      <c r="C65" s="29" t="s">
        <v>40</v>
      </c>
      <c r="D65" s="29">
        <v>36</v>
      </c>
      <c r="E65" s="29" t="s">
        <v>82</v>
      </c>
      <c r="F65" s="11" t="s">
        <v>417</v>
      </c>
      <c r="G65" s="11" t="str">
        <f>VLOOKUP($F$39:$F$77,SL!$C$3:$Q$351,2,0)</f>
        <v>NORMAL</v>
      </c>
      <c r="H65" s="11">
        <f>VLOOKUP($F$39:$F$77,SL!$C$3:$Q$351,3,0)</f>
        <v>99</v>
      </c>
      <c r="I65" s="11">
        <f>VLOOKUP($F$39:$F$77,SL!$C$3:$Q$351,4,0)</f>
        <v>42260.42</v>
      </c>
      <c r="J65" s="11">
        <f>VLOOKUP($F$39:$F$77,SL!$C$3:$Q$351,5,0)</f>
        <v>15629.58</v>
      </c>
      <c r="K65" s="11">
        <f>VLOOKUP($F$39:$F$77,SL!$C$3:$Q$351,6,0)</f>
        <v>57890</v>
      </c>
      <c r="L65" s="11">
        <f>VLOOKUP($F$39:$F$77,SL!$C$3:$Q$351,7,0)</f>
        <v>1001.51</v>
      </c>
      <c r="M65" s="11">
        <f>VLOOKUP($F$39:$F$77,SL!$C$3:$Q$351,8,0)</f>
        <v>521.49</v>
      </c>
      <c r="N65" s="11">
        <f>VLOOKUP($F$39:$F$77,SL!$C$3:$Q$351,9,0)</f>
        <v>1523</v>
      </c>
      <c r="O65" s="11">
        <f t="shared" si="4"/>
        <v>43261.93</v>
      </c>
      <c r="P65" s="11">
        <f t="shared" si="5"/>
        <v>16151.07</v>
      </c>
      <c r="Q65" s="11">
        <f t="shared" si="6"/>
        <v>59413</v>
      </c>
      <c r="R65" s="11">
        <f>VLOOKUP($F$39:$F$77,SL!$C$3:$Q$351,10,0)</f>
        <v>43261.93</v>
      </c>
      <c r="S65" s="11">
        <f>VLOOKUP($F$39:$F$77,SL!$C$3:$Q$351,11,0)</f>
        <v>16151.07</v>
      </c>
      <c r="T65" s="11">
        <f>VLOOKUP($F$39:$F$77,SL!$C$3:$Q$351,12,0)</f>
        <v>59413</v>
      </c>
      <c r="U65" s="11">
        <f>VLOOKUP($F$39:$F$77,SL!$C$3:$Q$351,13,0)</f>
        <v>0</v>
      </c>
      <c r="V65" s="11">
        <f>VLOOKUP($F$39:$F$77,SL!$C$3:$Q$351,14,0)</f>
        <v>0</v>
      </c>
      <c r="W65" s="11">
        <f>VLOOKUP($F$39:$F$77,SL!$C$3:$Q$351,15,0)</f>
        <v>0</v>
      </c>
      <c r="X65" s="11"/>
    </row>
    <row r="66" spans="1:24" ht="15.75" x14ac:dyDescent="0.25">
      <c r="A66" s="11">
        <v>25</v>
      </c>
      <c r="B66" s="29" t="s">
        <v>39</v>
      </c>
      <c r="C66" s="29" t="s">
        <v>40</v>
      </c>
      <c r="D66" s="29">
        <v>36</v>
      </c>
      <c r="E66" s="29" t="s">
        <v>82</v>
      </c>
      <c r="F66" s="11" t="s">
        <v>420</v>
      </c>
      <c r="G66" s="11" t="str">
        <f>VLOOKUP($F$39:$F$77,SL!$C$3:$Q$351,2,0)</f>
        <v>NORMAL</v>
      </c>
      <c r="H66" s="11">
        <f>VLOOKUP($F$39:$F$77,SL!$C$3:$Q$351,3,0)</f>
        <v>323</v>
      </c>
      <c r="I66" s="11">
        <f>VLOOKUP($F$39:$F$77,SL!$C$3:$Q$351,4,0)</f>
        <v>172844.52</v>
      </c>
      <c r="J66" s="11">
        <f>VLOOKUP($F$39:$F$77,SL!$C$3:$Q$351,5,0)</f>
        <v>35025.480000000003</v>
      </c>
      <c r="K66" s="11">
        <f>VLOOKUP($F$39:$F$77,SL!$C$3:$Q$351,6,0)</f>
        <v>207870</v>
      </c>
      <c r="L66" s="11">
        <f>VLOOKUP($F$39:$F$77,SL!$C$3:$Q$351,7,0)</f>
        <v>3047.13</v>
      </c>
      <c r="M66" s="11">
        <f>VLOOKUP($F$39:$F$77,SL!$C$3:$Q$351,8,0)</f>
        <v>2018.8700000000001</v>
      </c>
      <c r="N66" s="11">
        <f>VLOOKUP($F$39:$F$77,SL!$C$3:$Q$351,9,0)</f>
        <v>5066</v>
      </c>
      <c r="O66" s="11">
        <f t="shared" si="4"/>
        <v>175891.65</v>
      </c>
      <c r="P66" s="11">
        <f t="shared" si="5"/>
        <v>37044.350000000006</v>
      </c>
      <c r="Q66" s="11">
        <f t="shared" si="6"/>
        <v>212936</v>
      </c>
      <c r="R66" s="11">
        <f>VLOOKUP($F$39:$F$77,SL!$C$3:$Q$351,10,0)</f>
        <v>10752.52</v>
      </c>
      <c r="S66" s="11">
        <f>VLOOKUP($F$39:$F$77,SL!$C$3:$Q$351,11,0)</f>
        <v>35025.480000000003</v>
      </c>
      <c r="T66" s="11">
        <f>VLOOKUP($F$39:$F$77,SL!$C$3:$Q$351,12,0)</f>
        <v>45778</v>
      </c>
      <c r="U66" s="11">
        <f>VLOOKUP($F$39:$F$77,SL!$C$3:$Q$351,13,0)</f>
        <v>165139.13</v>
      </c>
      <c r="V66" s="11">
        <f>VLOOKUP($F$39:$F$77,SL!$C$3:$Q$351,14,0)</f>
        <v>2018.8700000000001</v>
      </c>
      <c r="W66" s="11">
        <f>VLOOKUP($F$39:$F$77,SL!$C$3:$Q$351,15,0)</f>
        <v>167158</v>
      </c>
      <c r="X66" s="11"/>
    </row>
    <row r="67" spans="1:24" ht="15.75" x14ac:dyDescent="0.25">
      <c r="A67" s="11">
        <v>26</v>
      </c>
      <c r="B67" s="29" t="s">
        <v>39</v>
      </c>
      <c r="C67" s="29" t="s">
        <v>40</v>
      </c>
      <c r="D67" s="29">
        <v>36</v>
      </c>
      <c r="E67" s="29" t="s">
        <v>82</v>
      </c>
      <c r="F67" s="11" t="s">
        <v>421</v>
      </c>
      <c r="G67" s="11" t="str">
        <f>VLOOKUP($F$39:$F$77,SL!$C$3:$Q$351,2,0)</f>
        <v>NORMAL</v>
      </c>
      <c r="H67" s="11">
        <f>VLOOKUP($F$39:$F$77,SL!$C$3:$Q$351,3,0)</f>
        <v>194</v>
      </c>
      <c r="I67" s="11">
        <f>VLOOKUP($F$39:$F$77,SL!$C$3:$Q$351,4,0)</f>
        <v>73662.399999999994</v>
      </c>
      <c r="J67" s="11">
        <f>VLOOKUP($F$39:$F$77,SL!$C$3:$Q$351,5,0)</f>
        <v>14315.6</v>
      </c>
      <c r="K67" s="11">
        <f>VLOOKUP($F$39:$F$77,SL!$C$3:$Q$351,6,0)</f>
        <v>87978</v>
      </c>
      <c r="L67" s="11">
        <f>VLOOKUP($F$39:$F$77,SL!$C$3:$Q$351,7,0)</f>
        <v>1970.01</v>
      </c>
      <c r="M67" s="11">
        <f>VLOOKUP($F$39:$F$77,SL!$C$3:$Q$351,8,0)</f>
        <v>899.99</v>
      </c>
      <c r="N67" s="11">
        <f>VLOOKUP($F$39:$F$77,SL!$C$3:$Q$351,9,0)</f>
        <v>2870</v>
      </c>
      <c r="O67" s="11">
        <f t="shared" si="4"/>
        <v>75632.409999999989</v>
      </c>
      <c r="P67" s="11">
        <f t="shared" si="5"/>
        <v>15215.59</v>
      </c>
      <c r="Q67" s="11">
        <f t="shared" si="6"/>
        <v>90848</v>
      </c>
      <c r="R67" s="11">
        <f>VLOOKUP($F$39:$F$77,SL!$C$3:$Q$351,10,0)</f>
        <v>35684.400000000001</v>
      </c>
      <c r="S67" s="11">
        <f>VLOOKUP($F$39:$F$77,SL!$C$3:$Q$351,11,0)</f>
        <v>14315.6</v>
      </c>
      <c r="T67" s="11">
        <f>VLOOKUP($F$39:$F$77,SL!$C$3:$Q$351,12,0)</f>
        <v>50000</v>
      </c>
      <c r="U67" s="11">
        <f>VLOOKUP($F$39:$F$77,SL!$C$3:$Q$351,13,0)</f>
        <v>39948.01</v>
      </c>
      <c r="V67" s="11">
        <f>VLOOKUP($F$39:$F$77,SL!$C$3:$Q$351,14,0)</f>
        <v>899.99</v>
      </c>
      <c r="W67" s="11">
        <f>VLOOKUP($F$39:$F$77,SL!$C$3:$Q$351,15,0)</f>
        <v>40848</v>
      </c>
      <c r="X67" s="11"/>
    </row>
    <row r="68" spans="1:24" ht="15.75" x14ac:dyDescent="0.25">
      <c r="A68" s="11">
        <v>27</v>
      </c>
      <c r="B68" s="29" t="s">
        <v>39</v>
      </c>
      <c r="C68" s="29" t="s">
        <v>40</v>
      </c>
      <c r="D68" s="29">
        <v>36</v>
      </c>
      <c r="E68" s="29" t="s">
        <v>82</v>
      </c>
      <c r="F68" s="11" t="s">
        <v>414</v>
      </c>
      <c r="G68" s="11" t="str">
        <f>VLOOKUP($F$39:$F$77,SL!$C$3:$Q$351,2,0)</f>
        <v>NORMAL</v>
      </c>
      <c r="H68" s="11">
        <f>VLOOKUP($F$39:$F$77,SL!$C$3:$Q$351,3,0)</f>
        <v>117</v>
      </c>
      <c r="I68" s="11">
        <f>VLOOKUP($F$39:$F$77,SL!$C$3:$Q$351,4,0)</f>
        <v>63543.17</v>
      </c>
      <c r="J68" s="11">
        <f>VLOOKUP($F$39:$F$77,SL!$C$3:$Q$351,5,0)</f>
        <v>28954.83</v>
      </c>
      <c r="K68" s="11">
        <f>VLOOKUP($F$39:$F$77,SL!$C$3:$Q$351,6,0)</f>
        <v>92498</v>
      </c>
      <c r="L68" s="11">
        <f>VLOOKUP($F$39:$F$77,SL!$C$3:$Q$351,7,0)</f>
        <v>8392.24</v>
      </c>
      <c r="M68" s="11">
        <f>VLOOKUP($F$39:$F$77,SL!$C$3:$Q$351,8,0)</f>
        <v>772.76</v>
      </c>
      <c r="N68" s="11">
        <f>VLOOKUP($F$39:$F$77,SL!$C$3:$Q$351,9,0)</f>
        <v>9165</v>
      </c>
      <c r="O68" s="11">
        <f t="shared" si="4"/>
        <v>71935.41</v>
      </c>
      <c r="P68" s="11">
        <f t="shared" si="5"/>
        <v>29727.59</v>
      </c>
      <c r="Q68" s="11">
        <f t="shared" si="6"/>
        <v>101663</v>
      </c>
      <c r="R68" s="11">
        <f>VLOOKUP($F$39:$F$77,SL!$C$3:$Q$351,10,0)</f>
        <v>0</v>
      </c>
      <c r="S68" s="11">
        <f>VLOOKUP($F$39:$F$77,SL!$C$3:$Q$351,11,0)</f>
        <v>7153</v>
      </c>
      <c r="T68" s="11">
        <f>VLOOKUP($F$39:$F$77,SL!$C$3:$Q$351,12,0)</f>
        <v>7153</v>
      </c>
      <c r="U68" s="11">
        <f>VLOOKUP($F$39:$F$77,SL!$C$3:$Q$351,13,0)</f>
        <v>71935.41</v>
      </c>
      <c r="V68" s="11">
        <f>VLOOKUP($F$39:$F$77,SL!$C$3:$Q$351,14,0)</f>
        <v>22574.59</v>
      </c>
      <c r="W68" s="11">
        <f>VLOOKUP($F$39:$F$77,SL!$C$3:$Q$351,15,0)</f>
        <v>94510</v>
      </c>
      <c r="X68" s="11"/>
    </row>
    <row r="69" spans="1:24" ht="15.75" x14ac:dyDescent="0.25">
      <c r="A69" s="11">
        <v>28</v>
      </c>
      <c r="B69" s="29" t="s">
        <v>39</v>
      </c>
      <c r="C69" s="29" t="s">
        <v>40</v>
      </c>
      <c r="D69" s="29">
        <v>36</v>
      </c>
      <c r="E69" s="29" t="s">
        <v>82</v>
      </c>
      <c r="F69" s="11" t="s">
        <v>416</v>
      </c>
      <c r="G69" s="11" t="str">
        <f>VLOOKUP($F$39:$F$77,SL!$C$3:$Q$351,2,0)</f>
        <v>NORMAL</v>
      </c>
      <c r="H69" s="11">
        <f>VLOOKUP($F$39:$F$77,SL!$C$3:$Q$351,3,0)</f>
        <v>73</v>
      </c>
      <c r="I69" s="11">
        <f>VLOOKUP($F$39:$F$77,SL!$C$3:$Q$351,4,0)</f>
        <v>29314.53</v>
      </c>
      <c r="J69" s="11">
        <f>VLOOKUP($F$39:$F$77,SL!$C$3:$Q$351,5,0)</f>
        <v>5269.4699999999993</v>
      </c>
      <c r="K69" s="11">
        <f>VLOOKUP($F$39:$F$77,SL!$C$3:$Q$351,6,0)</f>
        <v>34584</v>
      </c>
      <c r="L69" s="11">
        <f>VLOOKUP($F$39:$F$77,SL!$C$3:$Q$351,7,0)</f>
        <v>1309.6600000000001</v>
      </c>
      <c r="M69" s="11">
        <f>VLOOKUP($F$39:$F$77,SL!$C$3:$Q$351,8,0)</f>
        <v>356.34000000000003</v>
      </c>
      <c r="N69" s="11">
        <f>VLOOKUP($F$39:$F$77,SL!$C$3:$Q$351,9,0)</f>
        <v>1666</v>
      </c>
      <c r="O69" s="11">
        <f t="shared" si="4"/>
        <v>30624.19</v>
      </c>
      <c r="P69" s="11">
        <f t="shared" si="5"/>
        <v>5625.8099999999995</v>
      </c>
      <c r="Q69" s="11">
        <f t="shared" si="6"/>
        <v>36250</v>
      </c>
      <c r="R69" s="11">
        <f>VLOOKUP($F$39:$F$77,SL!$C$3:$Q$351,10,0)</f>
        <v>0</v>
      </c>
      <c r="S69" s="11">
        <f>VLOOKUP($F$39:$F$77,SL!$C$3:$Q$351,11,0)</f>
        <v>0</v>
      </c>
      <c r="T69" s="11">
        <f>VLOOKUP($F$39:$F$77,SL!$C$3:$Q$351,12,0)</f>
        <v>0</v>
      </c>
      <c r="U69" s="11">
        <f>VLOOKUP($F$39:$F$77,SL!$C$3:$Q$351,13,0)</f>
        <v>30624.19</v>
      </c>
      <c r="V69" s="11">
        <f>VLOOKUP($F$39:$F$77,SL!$C$3:$Q$351,14,0)</f>
        <v>5625.81</v>
      </c>
      <c r="W69" s="11">
        <f>VLOOKUP($F$39:$F$77,SL!$C$3:$Q$351,15,0)</f>
        <v>36250</v>
      </c>
      <c r="X69" s="11"/>
    </row>
    <row r="70" spans="1:24" ht="15.75" x14ac:dyDescent="0.25">
      <c r="A70" s="11">
        <v>29</v>
      </c>
      <c r="B70" s="29" t="s">
        <v>39</v>
      </c>
      <c r="C70" s="29" t="s">
        <v>40</v>
      </c>
      <c r="D70" s="29">
        <v>36</v>
      </c>
      <c r="E70" s="29" t="s">
        <v>82</v>
      </c>
      <c r="F70" s="11" t="s">
        <v>406</v>
      </c>
      <c r="G70" s="11" t="str">
        <f>VLOOKUP($F$39:$F$77,SL!$C$3:$Q$351,2,0)</f>
        <v>NORMAL</v>
      </c>
      <c r="H70" s="11">
        <f>VLOOKUP($F$39:$F$77,SL!$C$3:$Q$351,3,0)</f>
        <v>538</v>
      </c>
      <c r="I70" s="11">
        <f>VLOOKUP($F$39:$F$77,SL!$C$3:$Q$351,4,0)</f>
        <v>23746.16</v>
      </c>
      <c r="J70" s="11">
        <f>VLOOKUP($F$39:$F$77,SL!$C$3:$Q$351,5,0)</f>
        <v>168.84</v>
      </c>
      <c r="K70" s="11">
        <f>VLOOKUP($F$39:$F$77,SL!$C$3:$Q$351,6,0)</f>
        <v>23915</v>
      </c>
      <c r="L70" s="11">
        <f>VLOOKUP($F$39:$F$77,SL!$C$3:$Q$351,7,0)</f>
        <v>5367.31</v>
      </c>
      <c r="M70" s="11">
        <f>VLOOKUP($F$39:$F$77,SL!$C$3:$Q$351,8,0)</f>
        <v>574.69000000000005</v>
      </c>
      <c r="N70" s="11">
        <f>VLOOKUP($F$39:$F$77,SL!$C$3:$Q$351,9,0)</f>
        <v>5942</v>
      </c>
      <c r="O70" s="11">
        <f t="shared" si="4"/>
        <v>29113.47</v>
      </c>
      <c r="P70" s="11">
        <f t="shared" si="5"/>
        <v>743.53000000000009</v>
      </c>
      <c r="Q70" s="11">
        <f t="shared" si="6"/>
        <v>29857</v>
      </c>
      <c r="R70" s="11">
        <f>VLOOKUP($F$39:$F$77,SL!$C$3:$Q$351,10,0)</f>
        <v>0</v>
      </c>
      <c r="S70" s="11">
        <f>VLOOKUP($F$39:$F$77,SL!$C$3:$Q$351,11,0)</f>
        <v>0</v>
      </c>
      <c r="T70" s="11">
        <f>VLOOKUP($F$39:$F$77,SL!$C$3:$Q$351,12,0)</f>
        <v>0</v>
      </c>
      <c r="U70" s="11">
        <f>VLOOKUP($F$39:$F$77,SL!$C$3:$Q$351,13,0)</f>
        <v>29113.47</v>
      </c>
      <c r="V70" s="11">
        <f>VLOOKUP($F$39:$F$77,SL!$C$3:$Q$351,14,0)</f>
        <v>743.53</v>
      </c>
      <c r="W70" s="11">
        <f>VLOOKUP($F$39:$F$77,SL!$C$3:$Q$351,15,0)</f>
        <v>29857</v>
      </c>
      <c r="X70" s="11"/>
    </row>
    <row r="71" spans="1:24" ht="15.75" x14ac:dyDescent="0.25">
      <c r="A71" s="11">
        <v>30</v>
      </c>
      <c r="B71" s="29" t="s">
        <v>39</v>
      </c>
      <c r="C71" s="29" t="s">
        <v>40</v>
      </c>
      <c r="D71" s="29">
        <v>36</v>
      </c>
      <c r="E71" s="29" t="s">
        <v>82</v>
      </c>
      <c r="F71" s="11" t="s">
        <v>409</v>
      </c>
      <c r="G71" s="11" t="str">
        <f>VLOOKUP($F$39:$F$77,SL!$C$3:$Q$351,2,0)</f>
        <v>NORMAL</v>
      </c>
      <c r="H71" s="11">
        <f>VLOOKUP($F$39:$F$77,SL!$C$3:$Q$351,3,0)</f>
        <v>92</v>
      </c>
      <c r="I71" s="11">
        <f>VLOOKUP($F$39:$F$77,SL!$C$3:$Q$351,4,0)</f>
        <v>77436.179999999993</v>
      </c>
      <c r="J71" s="11">
        <f>VLOOKUP($F$39:$F$77,SL!$C$3:$Q$351,5,0)</f>
        <v>31900.820000000003</v>
      </c>
      <c r="K71" s="11">
        <f>VLOOKUP($F$39:$F$77,SL!$C$3:$Q$351,6,0)</f>
        <v>109337</v>
      </c>
      <c r="L71" s="11">
        <f>VLOOKUP($F$39:$F$77,SL!$C$3:$Q$351,7,0)</f>
        <v>1293.23</v>
      </c>
      <c r="M71" s="11">
        <f>VLOOKUP($F$39:$F$77,SL!$C$3:$Q$351,8,0)</f>
        <v>904.77</v>
      </c>
      <c r="N71" s="11">
        <f>VLOOKUP($F$39:$F$77,SL!$C$3:$Q$351,9,0)</f>
        <v>2198</v>
      </c>
      <c r="O71" s="11">
        <f t="shared" si="4"/>
        <v>78729.409999999989</v>
      </c>
      <c r="P71" s="11">
        <f t="shared" si="5"/>
        <v>32805.590000000004</v>
      </c>
      <c r="Q71" s="11">
        <f t="shared" si="6"/>
        <v>111535</v>
      </c>
      <c r="R71" s="11">
        <f>VLOOKUP($F$39:$F$77,SL!$C$3:$Q$351,10,0)</f>
        <v>0</v>
      </c>
      <c r="S71" s="11">
        <f>VLOOKUP($F$39:$F$77,SL!$C$3:$Q$351,11,0)</f>
        <v>0</v>
      </c>
      <c r="T71" s="11">
        <f>VLOOKUP($F$39:$F$77,SL!$C$3:$Q$351,12,0)</f>
        <v>0</v>
      </c>
      <c r="U71" s="11">
        <f>VLOOKUP($F$39:$F$77,SL!$C$3:$Q$351,13,0)</f>
        <v>78729.41</v>
      </c>
      <c r="V71" s="11">
        <f>VLOOKUP($F$39:$F$77,SL!$C$3:$Q$351,14,0)</f>
        <v>32805.590000000004</v>
      </c>
      <c r="W71" s="11">
        <f>VLOOKUP($F$39:$F$77,SL!$C$3:$Q$351,15,0)</f>
        <v>111535</v>
      </c>
      <c r="X71" s="11"/>
    </row>
    <row r="72" spans="1:24" ht="15.75" x14ac:dyDescent="0.25">
      <c r="A72" s="11">
        <v>31</v>
      </c>
      <c r="B72" s="123"/>
      <c r="C72" s="123"/>
      <c r="D72" s="123"/>
      <c r="E72" s="123" t="s">
        <v>82</v>
      </c>
      <c r="F72" s="11" t="s">
        <v>791</v>
      </c>
      <c r="G72" s="11" t="str">
        <f>VLOOKUP($F$39:$F$77,SL!$C$3:$Q$351,2,0)</f>
        <v>NORMAL</v>
      </c>
      <c r="H72" s="11">
        <f>VLOOKUP($F$39:$F$77,SL!$C$3:$Q$351,3,0)</f>
        <v>1588</v>
      </c>
      <c r="I72" s="11">
        <f>VLOOKUP($F$39:$F$77,SL!$C$3:$Q$351,4,0)</f>
        <v>3013.18</v>
      </c>
      <c r="J72" s="11">
        <f>VLOOKUP($F$39:$F$77,SL!$C$3:$Q$351,5,0)</f>
        <v>75.819999999999993</v>
      </c>
      <c r="K72" s="11">
        <f>VLOOKUP($F$39:$F$77,SL!$C$3:$Q$351,6,0)</f>
        <v>3089</v>
      </c>
      <c r="L72" s="11">
        <f>VLOOKUP($F$39:$F$77,SL!$C$3:$Q$351,7,0)</f>
        <v>13434.55</v>
      </c>
      <c r="M72" s="11">
        <f>VLOOKUP($F$39:$F$77,SL!$C$3:$Q$351,8,0)</f>
        <v>1029.45</v>
      </c>
      <c r="N72" s="11">
        <f>VLOOKUP($F$39:$F$77,SL!$C$3:$Q$351,9,0)</f>
        <v>14464</v>
      </c>
      <c r="O72" s="11">
        <f t="shared" si="4"/>
        <v>16447.73</v>
      </c>
      <c r="P72" s="11">
        <f t="shared" si="5"/>
        <v>1105.27</v>
      </c>
      <c r="Q72" s="11">
        <f t="shared" si="6"/>
        <v>17553</v>
      </c>
      <c r="R72" s="11">
        <f>VLOOKUP($F$39:$F$77,SL!$C$3:$Q$351,10,0)</f>
        <v>0</v>
      </c>
      <c r="S72" s="11">
        <f>VLOOKUP($F$39:$F$77,SL!$C$3:$Q$351,11,0)</f>
        <v>0</v>
      </c>
      <c r="T72" s="11">
        <f>VLOOKUP($F$39:$F$77,SL!$C$3:$Q$351,12,0)</f>
        <v>0</v>
      </c>
      <c r="U72" s="11">
        <f>VLOOKUP($F$39:$F$77,SL!$C$3:$Q$351,13,0)</f>
        <v>16447.73</v>
      </c>
      <c r="V72" s="11">
        <f>VLOOKUP($F$39:$F$77,SL!$C$3:$Q$351,14,0)</f>
        <v>1105.27</v>
      </c>
      <c r="W72" s="11">
        <f>VLOOKUP($F$39:$F$77,SL!$C$3:$Q$351,15,0)</f>
        <v>17553</v>
      </c>
      <c r="X72" s="11"/>
    </row>
    <row r="73" spans="1:24" ht="15.75" x14ac:dyDescent="0.25">
      <c r="A73" s="11">
        <v>32</v>
      </c>
      <c r="B73" s="123"/>
      <c r="C73" s="123"/>
      <c r="D73" s="123"/>
      <c r="E73" s="123" t="s">
        <v>82</v>
      </c>
      <c r="F73" s="11" t="s">
        <v>792</v>
      </c>
      <c r="G73" s="11" t="str">
        <f>VLOOKUP($F$39:$F$77,SL!$C$3:$Q$351,2,0)</f>
        <v>NORMAL</v>
      </c>
      <c r="H73" s="11">
        <f>VLOOKUP($F$39:$F$77,SL!$C$3:$Q$351,3,0)</f>
        <v>7</v>
      </c>
      <c r="I73" s="11">
        <f>VLOOKUP($F$39:$F$77,SL!$C$3:$Q$351,4,0)</f>
        <v>3012.87</v>
      </c>
      <c r="J73" s="11">
        <f>VLOOKUP($F$39:$F$77,SL!$C$3:$Q$351,5,0)</f>
        <v>77.13</v>
      </c>
      <c r="K73" s="11">
        <f>VLOOKUP($F$39:$F$77,SL!$C$3:$Q$351,6,0)</f>
        <v>3090</v>
      </c>
      <c r="L73" s="11">
        <f>VLOOKUP($F$39:$F$77,SL!$C$3:$Q$351,7,0)</f>
        <v>233.21</v>
      </c>
      <c r="M73" s="11">
        <f>VLOOKUP($F$39:$F$77,SL!$C$3:$Q$351,8,0)</f>
        <v>33.79</v>
      </c>
      <c r="N73" s="11">
        <f>VLOOKUP($F$39:$F$77,SL!$C$3:$Q$351,9,0)</f>
        <v>267</v>
      </c>
      <c r="O73" s="11">
        <f t="shared" si="4"/>
        <v>3246.08</v>
      </c>
      <c r="P73" s="11">
        <f t="shared" si="5"/>
        <v>110.91999999999999</v>
      </c>
      <c r="Q73" s="11">
        <f t="shared" si="6"/>
        <v>3357</v>
      </c>
      <c r="R73" s="11">
        <f>VLOOKUP($F$39:$F$77,SL!$C$3:$Q$351,10,0)</f>
        <v>0</v>
      </c>
      <c r="S73" s="11">
        <f>VLOOKUP($F$39:$F$77,SL!$C$3:$Q$351,11,0)</f>
        <v>0</v>
      </c>
      <c r="T73" s="11">
        <f>VLOOKUP($F$39:$F$77,SL!$C$3:$Q$351,12,0)</f>
        <v>0</v>
      </c>
      <c r="U73" s="11">
        <f>VLOOKUP($F$39:$F$77,SL!$C$3:$Q$351,13,0)</f>
        <v>3246.08</v>
      </c>
      <c r="V73" s="11">
        <f>VLOOKUP($F$39:$F$77,SL!$C$3:$Q$351,14,0)</f>
        <v>110.92000000000002</v>
      </c>
      <c r="W73" s="11">
        <f>VLOOKUP($F$39:$F$77,SL!$C$3:$Q$351,15,0)</f>
        <v>3357</v>
      </c>
      <c r="X73" s="11"/>
    </row>
    <row r="74" spans="1:24" ht="15.75" x14ac:dyDescent="0.25">
      <c r="A74" s="11">
        <v>33</v>
      </c>
      <c r="B74" s="135"/>
      <c r="C74" s="135"/>
      <c r="D74" s="135"/>
      <c r="E74" s="135" t="s">
        <v>82</v>
      </c>
      <c r="F74" s="11" t="s">
        <v>804</v>
      </c>
      <c r="G74" s="11" t="str">
        <f>VLOOKUP($F$39:$F$77,SL!$C$3:$Q$351,2,0)</f>
        <v>NORMAL</v>
      </c>
      <c r="H74" s="11">
        <f>VLOOKUP($F$39:$F$77,SL!$C$3:$Q$351,3,0)</f>
        <v>62</v>
      </c>
      <c r="I74" s="11">
        <f>VLOOKUP($F$39:$F$77,SL!$C$3:$Q$351,4,0)</f>
        <v>1627.76</v>
      </c>
      <c r="J74" s="11">
        <f>VLOOKUP($F$39:$F$77,SL!$C$3:$Q$351,5,0)</f>
        <v>93.24</v>
      </c>
      <c r="K74" s="11">
        <f>VLOOKUP($F$39:$F$77,SL!$C$3:$Q$351,6,0)</f>
        <v>1721</v>
      </c>
      <c r="L74" s="11">
        <f>VLOOKUP($F$39:$F$77,SL!$C$3:$Q$351,7,0)</f>
        <v>868.19</v>
      </c>
      <c r="M74" s="11">
        <f>VLOOKUP($F$39:$F$77,SL!$C$3:$Q$351,8,0)</f>
        <v>48.81</v>
      </c>
      <c r="N74" s="11">
        <f>VLOOKUP($F$39:$F$77,SL!$C$3:$Q$351,9,0)</f>
        <v>917</v>
      </c>
      <c r="O74" s="11">
        <f t="shared" si="4"/>
        <v>2495.9499999999998</v>
      </c>
      <c r="P74" s="11">
        <f t="shared" si="5"/>
        <v>142.05000000000001</v>
      </c>
      <c r="Q74" s="11">
        <f t="shared" si="6"/>
        <v>2638</v>
      </c>
      <c r="R74" s="11">
        <f>VLOOKUP($F$39:$F$77,SL!$C$3:$Q$351,10,0)</f>
        <v>0</v>
      </c>
      <c r="S74" s="11">
        <f>VLOOKUP($F$39:$F$77,SL!$C$3:$Q$351,11,0)</f>
        <v>0</v>
      </c>
      <c r="T74" s="11">
        <f>VLOOKUP($F$39:$F$77,SL!$C$3:$Q$351,12,0)</f>
        <v>0</v>
      </c>
      <c r="U74" s="11">
        <f>VLOOKUP($F$39:$F$77,SL!$C$3:$Q$351,13,0)</f>
        <v>2495.9499999999998</v>
      </c>
      <c r="V74" s="11">
        <f>VLOOKUP($F$39:$F$77,SL!$C$3:$Q$351,14,0)</f>
        <v>142.05000000000001</v>
      </c>
      <c r="W74" s="11">
        <f>VLOOKUP($F$39:$F$77,SL!$C$3:$Q$351,15,0)</f>
        <v>2638</v>
      </c>
      <c r="X74" s="11"/>
    </row>
    <row r="75" spans="1:24" ht="15.75" x14ac:dyDescent="0.25">
      <c r="A75" s="11">
        <v>34</v>
      </c>
      <c r="B75" s="135"/>
      <c r="C75" s="135"/>
      <c r="D75" s="135"/>
      <c r="E75" s="135" t="s">
        <v>82</v>
      </c>
      <c r="F75" s="11" t="s">
        <v>806</v>
      </c>
      <c r="G75" s="11" t="str">
        <f>VLOOKUP($F$39:$F$77,SL!$C$3:$Q$351,2,0)</f>
        <v>NORMAL</v>
      </c>
      <c r="H75" s="11">
        <f>VLOOKUP($F$39:$F$77,SL!$C$3:$Q$351,3,0)</f>
        <v>3</v>
      </c>
      <c r="I75" s="11">
        <f>VLOOKUP($F$39:$F$77,SL!$C$3:$Q$351,4,0)</f>
        <v>17441.990000000002</v>
      </c>
      <c r="J75" s="11">
        <f>VLOOKUP($F$39:$F$77,SL!$C$3:$Q$351,5,0)</f>
        <v>2669.01</v>
      </c>
      <c r="K75" s="11">
        <f>VLOOKUP($F$39:$F$77,SL!$C$3:$Q$351,6,0)</f>
        <v>20111</v>
      </c>
      <c r="L75" s="11">
        <f>VLOOKUP($F$39:$F$77,SL!$C$3:$Q$351,7,0)</f>
        <v>200.06</v>
      </c>
      <c r="M75" s="11">
        <f>VLOOKUP($F$39:$F$77,SL!$C$3:$Q$351,8,0)</f>
        <v>107.94</v>
      </c>
      <c r="N75" s="11">
        <f>VLOOKUP($F$39:$F$77,SL!$C$3:$Q$351,9,0)</f>
        <v>308</v>
      </c>
      <c r="O75" s="11">
        <f t="shared" si="4"/>
        <v>17642.050000000003</v>
      </c>
      <c r="P75" s="11">
        <f t="shared" si="5"/>
        <v>2776.9500000000003</v>
      </c>
      <c r="Q75" s="11">
        <f t="shared" si="6"/>
        <v>20419</v>
      </c>
      <c r="R75" s="11">
        <f>VLOOKUP($F$39:$F$77,SL!$C$3:$Q$351,10,0)</f>
        <v>0</v>
      </c>
      <c r="S75" s="11">
        <f>VLOOKUP($F$39:$F$77,SL!$C$3:$Q$351,11,0)</f>
        <v>0</v>
      </c>
      <c r="T75" s="11">
        <f>VLOOKUP($F$39:$F$77,SL!$C$3:$Q$351,12,0)</f>
        <v>0</v>
      </c>
      <c r="U75" s="11">
        <f>VLOOKUP($F$39:$F$77,SL!$C$3:$Q$351,13,0)</f>
        <v>17642.05</v>
      </c>
      <c r="V75" s="11">
        <f>VLOOKUP($F$39:$F$77,SL!$C$3:$Q$351,14,0)</f>
        <v>2776.95</v>
      </c>
      <c r="W75" s="11">
        <f>VLOOKUP($F$39:$F$77,SL!$C$3:$Q$351,15,0)</f>
        <v>20419</v>
      </c>
      <c r="X75" s="11"/>
    </row>
    <row r="76" spans="1:24" ht="15.75" x14ac:dyDescent="0.25">
      <c r="A76" s="11">
        <v>35</v>
      </c>
      <c r="B76" s="135"/>
      <c r="C76" s="135"/>
      <c r="D76" s="135"/>
      <c r="E76" s="135" t="s">
        <v>82</v>
      </c>
      <c r="F76" s="11" t="s">
        <v>807</v>
      </c>
      <c r="G76" s="11" t="str">
        <f>VLOOKUP($F$39:$F$77,SL!$C$3:$Q$351,2,0)</f>
        <v>NORMAL</v>
      </c>
      <c r="H76" s="11">
        <f>VLOOKUP($F$39:$F$77,SL!$C$3:$Q$351,3,0)</f>
        <v>53</v>
      </c>
      <c r="I76" s="11">
        <f>VLOOKUP($F$39:$F$77,SL!$C$3:$Q$351,4,0)</f>
        <v>10744.15</v>
      </c>
      <c r="J76" s="11">
        <f>VLOOKUP($F$39:$F$77,SL!$C$3:$Q$351,5,0)</f>
        <v>2172.8500000000004</v>
      </c>
      <c r="K76" s="11">
        <f>VLOOKUP($F$39:$F$77,SL!$C$3:$Q$351,6,0)</f>
        <v>12917</v>
      </c>
      <c r="L76" s="11">
        <f>VLOOKUP($F$39:$F$77,SL!$C$3:$Q$351,7,0)</f>
        <v>617.66</v>
      </c>
      <c r="M76" s="11">
        <f>VLOOKUP($F$39:$F$77,SL!$C$3:$Q$351,8,0)</f>
        <v>98.34</v>
      </c>
      <c r="N76" s="11">
        <f>VLOOKUP($F$39:$F$77,SL!$C$3:$Q$351,9,0)</f>
        <v>716</v>
      </c>
      <c r="O76" s="11">
        <f t="shared" si="4"/>
        <v>11361.81</v>
      </c>
      <c r="P76" s="11">
        <f t="shared" si="5"/>
        <v>2271.1900000000005</v>
      </c>
      <c r="Q76" s="11">
        <f t="shared" si="6"/>
        <v>13633</v>
      </c>
      <c r="R76" s="11">
        <f>VLOOKUP($F$39:$F$77,SL!$C$3:$Q$351,10,0)</f>
        <v>0</v>
      </c>
      <c r="S76" s="11">
        <f>VLOOKUP($F$39:$F$77,SL!$C$3:$Q$351,11,0)</f>
        <v>0</v>
      </c>
      <c r="T76" s="11">
        <f>VLOOKUP($F$39:$F$77,SL!$C$3:$Q$351,12,0)</f>
        <v>0</v>
      </c>
      <c r="U76" s="11">
        <f>VLOOKUP($F$39:$F$77,SL!$C$3:$Q$351,13,0)</f>
        <v>11361.81</v>
      </c>
      <c r="V76" s="11">
        <f>VLOOKUP($F$39:$F$77,SL!$C$3:$Q$351,14,0)</f>
        <v>2271.19</v>
      </c>
      <c r="W76" s="11">
        <f>VLOOKUP($F$39:$F$77,SL!$C$3:$Q$351,15,0)</f>
        <v>13633</v>
      </c>
      <c r="X76" s="11"/>
    </row>
    <row r="77" spans="1:24" ht="15.75" x14ac:dyDescent="0.25">
      <c r="A77" s="11">
        <v>36</v>
      </c>
      <c r="B77" s="135"/>
      <c r="C77" s="135"/>
      <c r="D77" s="135"/>
      <c r="E77" s="135" t="s">
        <v>82</v>
      </c>
      <c r="F77" s="11" t="s">
        <v>808</v>
      </c>
      <c r="G77" s="11" t="str">
        <f>VLOOKUP($F$39:$F$77,SL!$C$3:$Q$351,2,0)</f>
        <v>NORMAL</v>
      </c>
      <c r="H77" s="11">
        <f>VLOOKUP($F$39:$F$77,SL!$C$3:$Q$351,3,0)</f>
        <v>169</v>
      </c>
      <c r="I77" s="11">
        <f>VLOOKUP($F$39:$F$77,SL!$C$3:$Q$351,4,0)</f>
        <v>25855.22</v>
      </c>
      <c r="J77" s="11">
        <f>VLOOKUP($F$39:$F$77,SL!$C$3:$Q$351,5,0)</f>
        <v>3647.7799999999997</v>
      </c>
      <c r="K77" s="11">
        <f>VLOOKUP($F$39:$F$77,SL!$C$3:$Q$351,6,0)</f>
        <v>29503</v>
      </c>
      <c r="L77" s="11">
        <f>VLOOKUP($F$39:$F$77,SL!$C$3:$Q$351,7,0)</f>
        <v>1673.47</v>
      </c>
      <c r="M77" s="11">
        <f>VLOOKUP($F$39:$F$77,SL!$C$3:$Q$351,8,0)</f>
        <v>263.52999999999997</v>
      </c>
      <c r="N77" s="11">
        <f>VLOOKUP($F$39:$F$77,SL!$C$3:$Q$351,9,0)</f>
        <v>1937</v>
      </c>
      <c r="O77" s="11">
        <f t="shared" si="4"/>
        <v>27528.690000000002</v>
      </c>
      <c r="P77" s="11">
        <f t="shared" si="5"/>
        <v>3911.3099999999995</v>
      </c>
      <c r="Q77" s="11">
        <f t="shared" si="6"/>
        <v>31440</v>
      </c>
      <c r="R77" s="11">
        <f>VLOOKUP($F$39:$F$77,SL!$C$3:$Q$351,10,0)</f>
        <v>0</v>
      </c>
      <c r="S77" s="11">
        <f>VLOOKUP($F$39:$F$77,SL!$C$3:$Q$351,11,0)</f>
        <v>0</v>
      </c>
      <c r="T77" s="11">
        <f>VLOOKUP($F$39:$F$77,SL!$C$3:$Q$351,12,0)</f>
        <v>0</v>
      </c>
      <c r="U77" s="11">
        <f>VLOOKUP($F$39:$F$77,SL!$C$3:$Q$351,13,0)</f>
        <v>27528.69</v>
      </c>
      <c r="V77" s="11">
        <f>VLOOKUP($F$39:$F$77,SL!$C$3:$Q$351,14,0)</f>
        <v>3911.31</v>
      </c>
      <c r="W77" s="11">
        <f>VLOOKUP($F$39:$F$77,SL!$C$3:$Q$351,15,0)</f>
        <v>31440</v>
      </c>
      <c r="X77" s="11"/>
    </row>
    <row r="78" spans="1:24" ht="15.75" x14ac:dyDescent="0.25">
      <c r="A78" s="147" t="s">
        <v>78</v>
      </c>
      <c r="B78" s="147"/>
      <c r="C78" s="147"/>
      <c r="D78" s="147"/>
      <c r="E78" s="147"/>
      <c r="F78" s="147"/>
      <c r="G78" s="11"/>
      <c r="H78" s="13">
        <f>SUM(H42:H77)</f>
        <v>12021</v>
      </c>
      <c r="I78" s="13">
        <f t="shared" ref="I78:W78" si="7">SUM(I42:I77)</f>
        <v>6315879.540000001</v>
      </c>
      <c r="J78" s="13">
        <f t="shared" si="7"/>
        <v>1880583.46</v>
      </c>
      <c r="K78" s="13">
        <f t="shared" si="7"/>
        <v>8196463</v>
      </c>
      <c r="L78" s="13">
        <f t="shared" si="7"/>
        <v>120433.48000000001</v>
      </c>
      <c r="M78" s="13">
        <f t="shared" si="7"/>
        <v>73404.51999999999</v>
      </c>
      <c r="N78" s="13">
        <f t="shared" si="7"/>
        <v>193838</v>
      </c>
      <c r="O78" s="13">
        <f t="shared" si="7"/>
        <v>6436313.0200000023</v>
      </c>
      <c r="P78" s="13">
        <f t="shared" si="7"/>
        <v>1953987.9800000004</v>
      </c>
      <c r="Q78" s="13">
        <f t="shared" si="7"/>
        <v>8390301</v>
      </c>
      <c r="R78" s="13">
        <f t="shared" si="7"/>
        <v>164232.03000000003</v>
      </c>
      <c r="S78" s="13">
        <f t="shared" si="7"/>
        <v>132642.97000000003</v>
      </c>
      <c r="T78" s="13">
        <f t="shared" si="7"/>
        <v>296875</v>
      </c>
      <c r="U78" s="13">
        <f t="shared" si="7"/>
        <v>6272080.9900000021</v>
      </c>
      <c r="V78" s="13">
        <f t="shared" si="7"/>
        <v>1821345.0100000005</v>
      </c>
      <c r="W78" s="13">
        <f t="shared" si="7"/>
        <v>8093426</v>
      </c>
      <c r="X78" s="11"/>
    </row>
    <row r="79" spans="1:24" ht="15.75" x14ac:dyDescent="0.25">
      <c r="A79" s="26"/>
      <c r="B79" s="26"/>
      <c r="C79" s="26"/>
      <c r="D79" s="26"/>
      <c r="E79" s="26"/>
      <c r="F79" s="26"/>
      <c r="G79" s="26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</row>
    <row r="80" spans="1:24" ht="15.75" x14ac:dyDescent="0.25">
      <c r="A80" s="26"/>
      <c r="B80" s="26"/>
      <c r="C80" s="26"/>
      <c r="D80" s="26"/>
      <c r="E80" s="26"/>
      <c r="F80" s="26"/>
      <c r="G80" s="26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</row>
    <row r="81" spans="1:24" x14ac:dyDescent="0.25">
      <c r="A81" s="30"/>
      <c r="B81" s="30"/>
      <c r="C81" s="30"/>
      <c r="D81" s="14"/>
      <c r="E81" s="14"/>
      <c r="F81" s="14"/>
      <c r="G81" s="14"/>
      <c r="H81" s="14"/>
      <c r="I81" s="7"/>
      <c r="J81" s="14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</row>
    <row r="82" spans="1:24" ht="15.75" x14ac:dyDescent="0.25">
      <c r="A82" s="30"/>
      <c r="B82" s="30"/>
      <c r="C82" s="30"/>
      <c r="D82" s="142" t="s">
        <v>79</v>
      </c>
      <c r="E82" s="142"/>
      <c r="F82" s="142"/>
      <c r="G82" s="142"/>
      <c r="H82" s="142"/>
      <c r="I82" s="7"/>
      <c r="J82" s="14"/>
      <c r="K82" s="7"/>
      <c r="L82" s="7"/>
      <c r="M82" s="7"/>
      <c r="N82" s="7"/>
      <c r="O82" s="7"/>
      <c r="P82" s="7"/>
      <c r="Q82" s="7"/>
      <c r="R82" s="7"/>
      <c r="S82" s="7"/>
      <c r="T82" s="143" t="s">
        <v>80</v>
      </c>
      <c r="U82" s="143"/>
      <c r="V82" s="143"/>
      <c r="W82" s="143"/>
      <c r="X82" s="143"/>
    </row>
    <row r="83" spans="1:24" ht="15.75" x14ac:dyDescent="0.25">
      <c r="A83" s="30"/>
      <c r="B83" s="30"/>
      <c r="C83" s="30"/>
      <c r="D83" s="142" t="s">
        <v>81</v>
      </c>
      <c r="E83" s="142"/>
      <c r="F83" s="142"/>
      <c r="G83" s="142"/>
      <c r="H83" s="142"/>
      <c r="I83" s="7"/>
      <c r="J83" s="14"/>
      <c r="K83" s="7"/>
      <c r="L83" s="7"/>
      <c r="M83" s="7"/>
      <c r="N83" s="7"/>
      <c r="O83" s="7"/>
      <c r="P83" s="7"/>
      <c r="Q83" s="7"/>
      <c r="R83" s="7"/>
      <c r="S83" s="7"/>
      <c r="T83" s="143" t="s">
        <v>81</v>
      </c>
      <c r="U83" s="143"/>
      <c r="V83" s="143"/>
      <c r="W83" s="143"/>
      <c r="X83" s="143"/>
    </row>
    <row r="84" spans="1:24" ht="16.5" thickBot="1" x14ac:dyDescent="0.3">
      <c r="A84" s="30"/>
      <c r="B84" s="30"/>
      <c r="C84" s="30"/>
      <c r="D84" s="25"/>
      <c r="E84" s="25"/>
      <c r="F84" s="25"/>
      <c r="G84" s="25"/>
      <c r="H84" s="25"/>
      <c r="I84" s="7"/>
      <c r="J84" s="14"/>
      <c r="K84" s="7"/>
      <c r="L84" s="7"/>
      <c r="M84" s="7"/>
      <c r="N84" s="7"/>
      <c r="O84" s="7"/>
      <c r="P84" s="7"/>
      <c r="Q84" s="7"/>
      <c r="R84" s="7"/>
      <c r="S84" s="7"/>
      <c r="T84" s="26"/>
      <c r="U84" s="26"/>
      <c r="V84" s="26"/>
      <c r="W84" s="26"/>
      <c r="X84" s="26"/>
    </row>
    <row r="85" spans="1:24" ht="24" thickBot="1" x14ac:dyDescent="0.4">
      <c r="A85" s="148" t="s">
        <v>1</v>
      </c>
      <c r="B85" s="149"/>
      <c r="C85" s="149"/>
      <c r="D85" s="149"/>
      <c r="E85" s="149"/>
      <c r="F85" s="149"/>
      <c r="G85" s="149"/>
      <c r="H85" s="149"/>
      <c r="I85" s="149"/>
      <c r="J85" s="149"/>
      <c r="K85" s="149"/>
      <c r="L85" s="149"/>
      <c r="M85" s="149"/>
      <c r="N85" s="149"/>
      <c r="O85" s="149"/>
      <c r="P85" s="149"/>
      <c r="Q85" s="149"/>
      <c r="R85" s="149"/>
      <c r="S85" s="149"/>
      <c r="T85" s="149"/>
      <c r="U85" s="149"/>
      <c r="V85" s="149"/>
      <c r="W85" s="149"/>
      <c r="X85" s="150"/>
    </row>
    <row r="86" spans="1:24" ht="18" x14ac:dyDescent="0.25">
      <c r="A86" s="170" t="s">
        <v>819</v>
      </c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</row>
    <row r="87" spans="1:24" ht="51" customHeight="1" x14ac:dyDescent="0.25">
      <c r="A87" s="172" t="s">
        <v>5</v>
      </c>
      <c r="B87" s="172" t="s">
        <v>6</v>
      </c>
      <c r="C87" s="172" t="s">
        <v>7</v>
      </c>
      <c r="D87" s="172" t="s">
        <v>8</v>
      </c>
      <c r="E87" s="172" t="s">
        <v>9</v>
      </c>
      <c r="F87" s="172" t="s">
        <v>383</v>
      </c>
      <c r="G87" s="172" t="s">
        <v>11</v>
      </c>
      <c r="H87" s="172" t="s">
        <v>12</v>
      </c>
      <c r="I87" s="172" t="s">
        <v>815</v>
      </c>
      <c r="J87" s="172"/>
      <c r="K87" s="172"/>
      <c r="L87" s="172" t="s">
        <v>816</v>
      </c>
      <c r="M87" s="172"/>
      <c r="N87" s="172"/>
      <c r="O87" s="172" t="s">
        <v>13</v>
      </c>
      <c r="P87" s="172"/>
      <c r="Q87" s="172"/>
      <c r="R87" s="144" t="s">
        <v>817</v>
      </c>
      <c r="S87" s="145"/>
      <c r="T87" s="146"/>
      <c r="U87" s="172" t="s">
        <v>818</v>
      </c>
      <c r="V87" s="172"/>
      <c r="W87" s="172"/>
      <c r="X87" s="9" t="s">
        <v>14</v>
      </c>
    </row>
    <row r="88" spans="1:24" ht="15.75" x14ac:dyDescent="0.25">
      <c r="A88" s="172"/>
      <c r="B88" s="172"/>
      <c r="C88" s="172"/>
      <c r="D88" s="172"/>
      <c r="E88" s="172"/>
      <c r="F88" s="172"/>
      <c r="G88" s="172"/>
      <c r="H88" s="172"/>
      <c r="I88" s="9" t="s">
        <v>15</v>
      </c>
      <c r="J88" s="9" t="s">
        <v>16</v>
      </c>
      <c r="K88" s="10" t="s">
        <v>17</v>
      </c>
      <c r="L88" s="9" t="s">
        <v>15</v>
      </c>
      <c r="M88" s="9" t="s">
        <v>16</v>
      </c>
      <c r="N88" s="10" t="s">
        <v>17</v>
      </c>
      <c r="O88" s="9" t="s">
        <v>15</v>
      </c>
      <c r="P88" s="9" t="s">
        <v>16</v>
      </c>
      <c r="Q88" s="9" t="s">
        <v>17</v>
      </c>
      <c r="R88" s="9" t="s">
        <v>15</v>
      </c>
      <c r="S88" s="9" t="s">
        <v>16</v>
      </c>
      <c r="T88" s="9" t="s">
        <v>17</v>
      </c>
      <c r="U88" s="9" t="s">
        <v>15</v>
      </c>
      <c r="V88" s="9" t="s">
        <v>16</v>
      </c>
      <c r="W88" s="10" t="s">
        <v>17</v>
      </c>
      <c r="X88" s="9"/>
    </row>
    <row r="89" spans="1:24" ht="15.75" x14ac:dyDescent="0.25">
      <c r="A89" s="9" t="s">
        <v>18</v>
      </c>
      <c r="B89" s="9" t="s">
        <v>19</v>
      </c>
      <c r="C89" s="9" t="s">
        <v>20</v>
      </c>
      <c r="D89" s="9" t="s">
        <v>21</v>
      </c>
      <c r="E89" s="9" t="s">
        <v>22</v>
      </c>
      <c r="F89" s="21" t="s">
        <v>23</v>
      </c>
      <c r="G89" s="21"/>
      <c r="H89" s="9"/>
      <c r="I89" s="9" t="s">
        <v>24</v>
      </c>
      <c r="J89" s="9" t="s">
        <v>25</v>
      </c>
      <c r="K89" s="10" t="s">
        <v>26</v>
      </c>
      <c r="L89" s="9" t="s">
        <v>27</v>
      </c>
      <c r="M89" s="9" t="s">
        <v>28</v>
      </c>
      <c r="N89" s="10" t="s">
        <v>29</v>
      </c>
      <c r="O89" s="9" t="s">
        <v>30</v>
      </c>
      <c r="P89" s="9" t="s">
        <v>31</v>
      </c>
      <c r="Q89" s="9" t="s">
        <v>32</v>
      </c>
      <c r="R89" s="9" t="s">
        <v>33</v>
      </c>
      <c r="S89" s="9" t="s">
        <v>34</v>
      </c>
      <c r="T89" s="9" t="s">
        <v>35</v>
      </c>
      <c r="U89" s="9" t="s">
        <v>36</v>
      </c>
      <c r="V89" s="9" t="s">
        <v>37</v>
      </c>
      <c r="W89" s="10" t="s">
        <v>38</v>
      </c>
      <c r="X89" s="9"/>
    </row>
    <row r="90" spans="1:24" ht="15.75" x14ac:dyDescent="0.25">
      <c r="A90" s="11">
        <v>1</v>
      </c>
      <c r="B90" s="29" t="s">
        <v>39</v>
      </c>
      <c r="C90" s="29" t="s">
        <v>40</v>
      </c>
      <c r="D90" s="29">
        <v>37</v>
      </c>
      <c r="E90" s="29" t="s">
        <v>106</v>
      </c>
      <c r="F90" s="11" t="s">
        <v>435</v>
      </c>
      <c r="G90" s="11" t="str">
        <f>VLOOKUP($F$87:$F$106,SL!$C$3:$Q$351,2,0)</f>
        <v>NORMAL</v>
      </c>
      <c r="H90" s="11">
        <f>VLOOKUP($F$87:$F$106,SL!$C$3:$Q$351,3,0)</f>
        <v>315</v>
      </c>
      <c r="I90" s="11">
        <f>VLOOKUP($F$87:$F$106,SL!$C$3:$Q$351,4,0)</f>
        <v>9638.35</v>
      </c>
      <c r="J90" s="11">
        <f>VLOOKUP($F$87:$F$106,SL!$C$3:$Q$351,5,0)</f>
        <v>910.65</v>
      </c>
      <c r="K90" s="11">
        <f>VLOOKUP($F$87:$F$106,SL!$C$3:$Q$351,6,0)</f>
        <v>10549</v>
      </c>
      <c r="L90" s="11">
        <f>VLOOKUP($F$87:$F$106,SL!$C$3:$Q$351,7,0)</f>
        <v>2804.96</v>
      </c>
      <c r="M90" s="11">
        <f>VLOOKUP($F$87:$F$106,SL!$C$3:$Q$351,8,0)</f>
        <v>290.03999999999996</v>
      </c>
      <c r="N90" s="11">
        <f>VLOOKUP($F$87:$F$106,SL!$C$3:$Q$351,9,0)</f>
        <v>3095</v>
      </c>
      <c r="O90" s="11">
        <f>+I90+L90</f>
        <v>12443.310000000001</v>
      </c>
      <c r="P90" s="11">
        <f>+J90+M90</f>
        <v>1200.69</v>
      </c>
      <c r="Q90" s="11">
        <f>+K90+N90</f>
        <v>13644</v>
      </c>
      <c r="R90" s="11">
        <f>VLOOKUP($F$87:$F$106,SL!$C$3:$Q$351,10,0)</f>
        <v>12443.31</v>
      </c>
      <c r="S90" s="11">
        <f>VLOOKUP($F$87:$F$106,SL!$C$3:$Q$351,11,0)</f>
        <v>1200.69</v>
      </c>
      <c r="T90" s="11">
        <f>VLOOKUP($F$87:$F$106,SL!$C$3:$Q$351,12,0)</f>
        <v>13644</v>
      </c>
      <c r="U90" s="11">
        <f>VLOOKUP($F$87:$F$106,SL!$C$3:$Q$351,13,0)</f>
        <v>0</v>
      </c>
      <c r="V90" s="11">
        <f>VLOOKUP($F$87:$F$106,SL!$C$3:$Q$351,14,0)</f>
        <v>0</v>
      </c>
      <c r="W90" s="11">
        <f>VLOOKUP($F$87:$F$106,SL!$C$3:$Q$351,15,0)</f>
        <v>0</v>
      </c>
      <c r="X90" s="11"/>
    </row>
    <row r="91" spans="1:24" ht="15.75" x14ac:dyDescent="0.25">
      <c r="A91" s="11">
        <v>2</v>
      </c>
      <c r="B91" s="29" t="s">
        <v>39</v>
      </c>
      <c r="C91" s="29" t="s">
        <v>40</v>
      </c>
      <c r="D91" s="29">
        <v>37</v>
      </c>
      <c r="E91" s="29" t="s">
        <v>106</v>
      </c>
      <c r="F91" s="11" t="s">
        <v>434</v>
      </c>
      <c r="G91" s="11" t="str">
        <f>VLOOKUP($F$87:$F$106,SL!$C$3:$Q$351,2,0)</f>
        <v>IDLE/VACANT</v>
      </c>
      <c r="H91" s="11">
        <f>VLOOKUP($F$87:$F$106,SL!$C$3:$Q$351,3,0)</f>
        <v>0</v>
      </c>
      <c r="I91" s="11">
        <f>VLOOKUP($F$87:$F$106,SL!$C$3:$Q$351,4,0)</f>
        <v>575.34</v>
      </c>
      <c r="J91" s="11">
        <f>VLOOKUP($F$87:$F$106,SL!$C$3:$Q$351,5,0)</f>
        <v>8.66</v>
      </c>
      <c r="K91" s="11">
        <f>VLOOKUP($F$87:$F$106,SL!$C$3:$Q$351,6,0)</f>
        <v>584</v>
      </c>
      <c r="L91" s="11">
        <f>VLOOKUP($F$87:$F$106,SL!$C$3:$Q$351,7,0)</f>
        <v>174.87</v>
      </c>
      <c r="M91" s="11">
        <f>VLOOKUP($F$87:$F$106,SL!$C$3:$Q$351,8,0)</f>
        <v>5.13</v>
      </c>
      <c r="N91" s="11">
        <f>VLOOKUP($F$87:$F$106,SL!$C$3:$Q$351,9,0)</f>
        <v>180</v>
      </c>
      <c r="O91" s="11">
        <f t="shared" ref="O91:O106" si="8">+I91+L91</f>
        <v>750.21</v>
      </c>
      <c r="P91" s="11">
        <f t="shared" ref="P91:P106" si="9">+J91+M91</f>
        <v>13.79</v>
      </c>
      <c r="Q91" s="11">
        <f t="shared" ref="Q91:Q106" si="10">+K91+N91</f>
        <v>764</v>
      </c>
      <c r="R91" s="11">
        <f>VLOOKUP($F$87:$F$106,SL!$C$3:$Q$351,10,0)</f>
        <v>750.21</v>
      </c>
      <c r="S91" s="11">
        <f>VLOOKUP($F$87:$F$106,SL!$C$3:$Q$351,11,0)</f>
        <v>13.79</v>
      </c>
      <c r="T91" s="11">
        <f>VLOOKUP($F$87:$F$106,SL!$C$3:$Q$351,12,0)</f>
        <v>764</v>
      </c>
      <c r="U91" s="11">
        <f>VLOOKUP($F$87:$F$106,SL!$C$3:$Q$351,13,0)</f>
        <v>-221</v>
      </c>
      <c r="V91" s="11">
        <f>VLOOKUP($F$87:$F$106,SL!$C$3:$Q$351,14,0)</f>
        <v>0</v>
      </c>
      <c r="W91" s="11">
        <f>VLOOKUP($F$87:$F$106,SL!$C$3:$Q$351,15,0)</f>
        <v>-221</v>
      </c>
      <c r="X91" s="11"/>
    </row>
    <row r="92" spans="1:24" ht="15.75" x14ac:dyDescent="0.25">
      <c r="A92" s="11">
        <v>3</v>
      </c>
      <c r="B92" s="29" t="s">
        <v>39</v>
      </c>
      <c r="C92" s="29" t="s">
        <v>40</v>
      </c>
      <c r="D92" s="29">
        <v>37</v>
      </c>
      <c r="E92" s="29" t="s">
        <v>106</v>
      </c>
      <c r="F92" s="11" t="s">
        <v>433</v>
      </c>
      <c r="G92" s="11" t="str">
        <f>VLOOKUP($F$87:$F$106,SL!$C$3:$Q$351,2,0)</f>
        <v>IDLE/VACANT</v>
      </c>
      <c r="H92" s="11">
        <f>VLOOKUP($F$87:$F$106,SL!$C$3:$Q$351,3,0)</f>
        <v>0</v>
      </c>
      <c r="I92" s="11">
        <f>VLOOKUP($F$87:$F$106,SL!$C$3:$Q$351,4,0)</f>
        <v>574.63</v>
      </c>
      <c r="J92" s="11">
        <f>VLOOKUP($F$87:$F$106,SL!$C$3:$Q$351,5,0)</f>
        <v>7.37</v>
      </c>
      <c r="K92" s="11">
        <f>VLOOKUP($F$87:$F$106,SL!$C$3:$Q$351,6,0)</f>
        <v>582</v>
      </c>
      <c r="L92" s="11">
        <f>VLOOKUP($F$87:$F$106,SL!$C$3:$Q$351,7,0)</f>
        <v>174.88</v>
      </c>
      <c r="M92" s="11">
        <f>VLOOKUP($F$87:$F$106,SL!$C$3:$Q$351,8,0)</f>
        <v>5.12</v>
      </c>
      <c r="N92" s="11">
        <f>VLOOKUP($F$87:$F$106,SL!$C$3:$Q$351,9,0)</f>
        <v>180</v>
      </c>
      <c r="O92" s="11">
        <f t="shared" si="8"/>
        <v>749.51</v>
      </c>
      <c r="P92" s="11">
        <f t="shared" si="9"/>
        <v>12.49</v>
      </c>
      <c r="Q92" s="11">
        <f t="shared" si="10"/>
        <v>762</v>
      </c>
      <c r="R92" s="11">
        <f>VLOOKUP($F$87:$F$106,SL!$C$3:$Q$351,10,0)</f>
        <v>0</v>
      </c>
      <c r="S92" s="11">
        <f>VLOOKUP($F$87:$F$106,SL!$C$3:$Q$351,11,0)</f>
        <v>0</v>
      </c>
      <c r="T92" s="11">
        <f>VLOOKUP($F$87:$F$106,SL!$C$3:$Q$351,12,0)</f>
        <v>0</v>
      </c>
      <c r="U92" s="11">
        <f>VLOOKUP($F$87:$F$106,SL!$C$3:$Q$351,13,0)</f>
        <v>528.51</v>
      </c>
      <c r="V92" s="11">
        <f>VLOOKUP($F$87:$F$106,SL!$C$3:$Q$351,14,0)</f>
        <v>12.49</v>
      </c>
      <c r="W92" s="11">
        <f>VLOOKUP($F$87:$F$106,SL!$C$3:$Q$351,15,0)</f>
        <v>541</v>
      </c>
      <c r="X92" s="11"/>
    </row>
    <row r="93" spans="1:24" ht="15.75" x14ac:dyDescent="0.25">
      <c r="A93" s="11">
        <v>4</v>
      </c>
      <c r="B93" s="29" t="s">
        <v>39</v>
      </c>
      <c r="C93" s="29" t="s">
        <v>40</v>
      </c>
      <c r="D93" s="29">
        <v>37</v>
      </c>
      <c r="E93" s="29" t="s">
        <v>106</v>
      </c>
      <c r="F93" s="11" t="s">
        <v>449</v>
      </c>
      <c r="G93" s="11" t="str">
        <f>VLOOKUP($F$87:$F$106,SL!$C$3:$Q$351,2,0)</f>
        <v>DC</v>
      </c>
      <c r="H93" s="11">
        <f>VLOOKUP($F$87:$F$106,SL!$C$3:$Q$351,3,0)</f>
        <v>1440</v>
      </c>
      <c r="I93" s="11">
        <f>VLOOKUP($F$87:$F$106,SL!$C$3:$Q$351,4,0)</f>
        <v>894090.49</v>
      </c>
      <c r="J93" s="11">
        <f>VLOOKUP($F$87:$F$106,SL!$C$3:$Q$351,5,0)</f>
        <v>87196.51</v>
      </c>
      <c r="K93" s="11">
        <f>VLOOKUP($F$87:$F$106,SL!$C$3:$Q$351,6,0)</f>
        <v>981287</v>
      </c>
      <c r="L93" s="11">
        <f>VLOOKUP($F$87:$F$106,SL!$C$3:$Q$351,7,0)</f>
        <v>12724.44</v>
      </c>
      <c r="M93" s="11">
        <f>VLOOKUP($F$87:$F$106,SL!$C$3:$Q$351,8,0)</f>
        <v>10291.560000000001</v>
      </c>
      <c r="N93" s="11">
        <f>VLOOKUP($F$87:$F$106,SL!$C$3:$Q$351,9,0)</f>
        <v>23016</v>
      </c>
      <c r="O93" s="11">
        <f t="shared" si="8"/>
        <v>906814.92999999993</v>
      </c>
      <c r="P93" s="11">
        <f t="shared" si="9"/>
        <v>97488.069999999992</v>
      </c>
      <c r="Q93" s="11">
        <f t="shared" si="10"/>
        <v>1004303</v>
      </c>
      <c r="R93" s="11">
        <f>VLOOKUP($F$87:$F$106,SL!$C$3:$Q$351,10,0)</f>
        <v>0</v>
      </c>
      <c r="S93" s="11">
        <f>VLOOKUP($F$87:$F$106,SL!$C$3:$Q$351,11,0)</f>
        <v>5665</v>
      </c>
      <c r="T93" s="11">
        <f>VLOOKUP($F$87:$F$106,SL!$C$3:$Q$351,12,0)</f>
        <v>5665</v>
      </c>
      <c r="U93" s="11">
        <f>VLOOKUP($F$87:$F$106,SL!$C$3:$Q$351,13,0)</f>
        <v>906814.93</v>
      </c>
      <c r="V93" s="11">
        <f>VLOOKUP($F$87:$F$106,SL!$C$3:$Q$351,14,0)</f>
        <v>91823.07</v>
      </c>
      <c r="W93" s="11">
        <f>VLOOKUP($F$87:$F$106,SL!$C$3:$Q$351,15,0)</f>
        <v>998638</v>
      </c>
      <c r="X93" s="11"/>
    </row>
    <row r="94" spans="1:24" ht="15.75" x14ac:dyDescent="0.25">
      <c r="A94" s="11">
        <v>5</v>
      </c>
      <c r="B94" s="29" t="s">
        <v>39</v>
      </c>
      <c r="C94" s="29" t="s">
        <v>40</v>
      </c>
      <c r="D94" s="29">
        <v>37</v>
      </c>
      <c r="E94" s="29" t="s">
        <v>106</v>
      </c>
      <c r="F94" s="11" t="s">
        <v>448</v>
      </c>
      <c r="G94" s="11" t="str">
        <f>VLOOKUP($F$87:$F$106,SL!$C$3:$Q$351,2,0)</f>
        <v>NORMAL</v>
      </c>
      <c r="H94" s="11">
        <f>VLOOKUP($F$87:$F$106,SL!$C$3:$Q$351,3,0)</f>
        <v>644</v>
      </c>
      <c r="I94" s="11">
        <f>VLOOKUP($F$87:$F$106,SL!$C$3:$Q$351,4,0)</f>
        <v>122396.2</v>
      </c>
      <c r="J94" s="11">
        <f>VLOOKUP($F$87:$F$106,SL!$C$3:$Q$351,5,0)</f>
        <v>24352.799999999999</v>
      </c>
      <c r="K94" s="11">
        <f>VLOOKUP($F$87:$F$106,SL!$C$3:$Q$351,6,0)</f>
        <v>146749</v>
      </c>
      <c r="L94" s="11">
        <f>VLOOKUP($F$87:$F$106,SL!$C$3:$Q$351,7,0)</f>
        <v>5902.29</v>
      </c>
      <c r="M94" s="11">
        <f>VLOOKUP($F$87:$F$106,SL!$C$3:$Q$351,8,0)</f>
        <v>1716.71</v>
      </c>
      <c r="N94" s="11">
        <f>VLOOKUP($F$87:$F$106,SL!$C$3:$Q$351,9,0)</f>
        <v>7619</v>
      </c>
      <c r="O94" s="11">
        <f t="shared" si="8"/>
        <v>128298.48999999999</v>
      </c>
      <c r="P94" s="11">
        <f t="shared" si="9"/>
        <v>26069.51</v>
      </c>
      <c r="Q94" s="11">
        <f t="shared" si="10"/>
        <v>154368</v>
      </c>
      <c r="R94" s="11">
        <f>VLOOKUP($F$87:$F$106,SL!$C$3:$Q$351,10,0)</f>
        <v>0</v>
      </c>
      <c r="S94" s="11">
        <f>VLOOKUP($F$87:$F$106,SL!$C$3:$Q$351,11,0)</f>
        <v>0</v>
      </c>
      <c r="T94" s="11">
        <f>VLOOKUP($F$87:$F$106,SL!$C$3:$Q$351,12,0)</f>
        <v>0</v>
      </c>
      <c r="U94" s="11">
        <f>VLOOKUP($F$87:$F$106,SL!$C$3:$Q$351,13,0)</f>
        <v>128298.49</v>
      </c>
      <c r="V94" s="11">
        <f>VLOOKUP($F$87:$F$106,SL!$C$3:$Q$351,14,0)</f>
        <v>26069.510000000002</v>
      </c>
      <c r="W94" s="11">
        <f>VLOOKUP($F$87:$F$106,SL!$C$3:$Q$351,15,0)</f>
        <v>154368</v>
      </c>
      <c r="X94" s="11"/>
    </row>
    <row r="95" spans="1:24" ht="15.75" x14ac:dyDescent="0.25">
      <c r="A95" s="11">
        <v>6</v>
      </c>
      <c r="B95" s="29" t="s">
        <v>39</v>
      </c>
      <c r="C95" s="29" t="s">
        <v>40</v>
      </c>
      <c r="D95" s="29">
        <v>37</v>
      </c>
      <c r="E95" s="29" t="s">
        <v>106</v>
      </c>
      <c r="F95" s="11" t="s">
        <v>447</v>
      </c>
      <c r="G95" s="11" t="str">
        <f>VLOOKUP($F$87:$F$106,SL!$C$3:$Q$351,2,0)</f>
        <v>NORMAL</v>
      </c>
      <c r="H95" s="11">
        <f>VLOOKUP($F$87:$F$106,SL!$C$3:$Q$351,3,0)</f>
        <v>226</v>
      </c>
      <c r="I95" s="11">
        <f>VLOOKUP($F$87:$F$106,SL!$C$3:$Q$351,4,0)</f>
        <v>7935.69</v>
      </c>
      <c r="J95" s="11">
        <f>VLOOKUP($F$87:$F$106,SL!$C$3:$Q$351,5,0)</f>
        <v>865.31</v>
      </c>
      <c r="K95" s="11">
        <f>VLOOKUP($F$87:$F$106,SL!$C$3:$Q$351,6,0)</f>
        <v>8801</v>
      </c>
      <c r="L95" s="11">
        <f>VLOOKUP($F$87:$F$106,SL!$C$3:$Q$351,7,0)</f>
        <v>2411.6799999999998</v>
      </c>
      <c r="M95" s="11">
        <f>VLOOKUP($F$87:$F$106,SL!$C$3:$Q$351,8,0)</f>
        <v>217.32</v>
      </c>
      <c r="N95" s="11">
        <f>VLOOKUP($F$87:$F$106,SL!$C$3:$Q$351,9,0)</f>
        <v>2629</v>
      </c>
      <c r="O95" s="11">
        <f t="shared" si="8"/>
        <v>10347.369999999999</v>
      </c>
      <c r="P95" s="11">
        <f t="shared" si="9"/>
        <v>1082.6299999999999</v>
      </c>
      <c r="Q95" s="11">
        <f t="shared" si="10"/>
        <v>11430</v>
      </c>
      <c r="R95" s="11">
        <f>VLOOKUP($F$87:$F$106,SL!$C$3:$Q$351,10,0)</f>
        <v>0</v>
      </c>
      <c r="S95" s="11">
        <f>VLOOKUP($F$87:$F$106,SL!$C$3:$Q$351,11,0)</f>
        <v>0</v>
      </c>
      <c r="T95" s="11">
        <f>VLOOKUP($F$87:$F$106,SL!$C$3:$Q$351,12,0)</f>
        <v>0</v>
      </c>
      <c r="U95" s="11">
        <f>VLOOKUP($F$87:$F$106,SL!$C$3:$Q$351,13,0)</f>
        <v>10347.370000000001</v>
      </c>
      <c r="V95" s="11">
        <f>VLOOKUP($F$87:$F$106,SL!$C$3:$Q$351,14,0)</f>
        <v>1082.6300000000001</v>
      </c>
      <c r="W95" s="11">
        <f>VLOOKUP($F$87:$F$106,SL!$C$3:$Q$351,15,0)</f>
        <v>11430</v>
      </c>
      <c r="X95" s="11"/>
    </row>
    <row r="96" spans="1:24" ht="15.75" x14ac:dyDescent="0.25">
      <c r="A96" s="11">
        <v>7</v>
      </c>
      <c r="B96" s="29" t="s">
        <v>39</v>
      </c>
      <c r="C96" s="29" t="s">
        <v>40</v>
      </c>
      <c r="D96" s="29">
        <v>37</v>
      </c>
      <c r="E96" s="29" t="s">
        <v>106</v>
      </c>
      <c r="F96" s="11" t="s">
        <v>439</v>
      </c>
      <c r="G96" s="11" t="str">
        <f>VLOOKUP($F$87:$F$106,SL!$C$3:$Q$351,2,0)</f>
        <v>NORMAL</v>
      </c>
      <c r="H96" s="11">
        <f>VLOOKUP($F$87:$F$106,SL!$C$3:$Q$351,3,0)</f>
        <v>77</v>
      </c>
      <c r="I96" s="11">
        <f>VLOOKUP($F$87:$F$106,SL!$C$3:$Q$351,4,0)</f>
        <v>13325.07</v>
      </c>
      <c r="J96" s="11">
        <f>VLOOKUP($F$87:$F$106,SL!$C$3:$Q$351,5,0)</f>
        <v>1229.93</v>
      </c>
      <c r="K96" s="11">
        <f>VLOOKUP($F$87:$F$106,SL!$C$3:$Q$351,6,0)</f>
        <v>14555</v>
      </c>
      <c r="L96" s="11">
        <f>VLOOKUP($F$87:$F$106,SL!$C$3:$Q$351,7,0)</f>
        <v>861.4</v>
      </c>
      <c r="M96" s="11">
        <f>VLOOKUP($F$87:$F$106,SL!$C$3:$Q$351,8,0)</f>
        <v>153.6</v>
      </c>
      <c r="N96" s="11">
        <f>VLOOKUP($F$87:$F$106,SL!$C$3:$Q$351,9,0)</f>
        <v>1015</v>
      </c>
      <c r="O96" s="11">
        <f t="shared" si="8"/>
        <v>14186.47</v>
      </c>
      <c r="P96" s="11">
        <f t="shared" si="9"/>
        <v>1383.53</v>
      </c>
      <c r="Q96" s="11">
        <f t="shared" si="10"/>
        <v>15570</v>
      </c>
      <c r="R96" s="11">
        <f>VLOOKUP($F$87:$F$106,SL!$C$3:$Q$351,10,0)</f>
        <v>14186.47</v>
      </c>
      <c r="S96" s="11">
        <f>VLOOKUP($F$87:$F$106,SL!$C$3:$Q$351,11,0)</f>
        <v>1383.53</v>
      </c>
      <c r="T96" s="11">
        <f>VLOOKUP($F$87:$F$106,SL!$C$3:$Q$351,12,0)</f>
        <v>15570</v>
      </c>
      <c r="U96" s="11">
        <f>VLOOKUP($F$87:$F$106,SL!$C$3:$Q$351,13,0)</f>
        <v>0</v>
      </c>
      <c r="V96" s="11">
        <f>VLOOKUP($F$87:$F$106,SL!$C$3:$Q$351,14,0)</f>
        <v>0</v>
      </c>
      <c r="W96" s="11">
        <f>VLOOKUP($F$87:$F$106,SL!$C$3:$Q$351,15,0)</f>
        <v>0</v>
      </c>
      <c r="X96" s="11"/>
    </row>
    <row r="97" spans="1:24" ht="15.75" x14ac:dyDescent="0.25">
      <c r="A97" s="11">
        <v>8</v>
      </c>
      <c r="B97" s="29" t="s">
        <v>39</v>
      </c>
      <c r="C97" s="29" t="s">
        <v>40</v>
      </c>
      <c r="D97" s="29">
        <v>37</v>
      </c>
      <c r="E97" s="29" t="s">
        <v>106</v>
      </c>
      <c r="F97" s="11" t="s">
        <v>441</v>
      </c>
      <c r="G97" s="11" t="str">
        <f>VLOOKUP($F$87:$F$106,SL!$C$3:$Q$351,2,0)</f>
        <v>NORMAL</v>
      </c>
      <c r="H97" s="11">
        <f>VLOOKUP($F$87:$F$106,SL!$C$3:$Q$351,3,0)</f>
        <v>422</v>
      </c>
      <c r="I97" s="11">
        <f>VLOOKUP($F$87:$F$106,SL!$C$3:$Q$351,4,0)</f>
        <v>8445.34</v>
      </c>
      <c r="J97" s="11">
        <f>VLOOKUP($F$87:$F$106,SL!$C$3:$Q$351,5,0)</f>
        <v>852.66</v>
      </c>
      <c r="K97" s="11">
        <f>VLOOKUP($F$87:$F$106,SL!$C$3:$Q$351,6,0)</f>
        <v>9298</v>
      </c>
      <c r="L97" s="11">
        <f>VLOOKUP($F$87:$F$106,SL!$C$3:$Q$351,7,0)</f>
        <v>3742.23</v>
      </c>
      <c r="M97" s="11">
        <f>VLOOKUP($F$87:$F$106,SL!$C$3:$Q$351,8,0)</f>
        <v>343.77</v>
      </c>
      <c r="N97" s="11">
        <f>VLOOKUP($F$87:$F$106,SL!$C$3:$Q$351,9,0)</f>
        <v>4086</v>
      </c>
      <c r="O97" s="11">
        <f t="shared" si="8"/>
        <v>12187.57</v>
      </c>
      <c r="P97" s="11">
        <f t="shared" si="9"/>
        <v>1196.4299999999998</v>
      </c>
      <c r="Q97" s="11">
        <f t="shared" si="10"/>
        <v>13384</v>
      </c>
      <c r="R97" s="11">
        <f>VLOOKUP($F$87:$F$106,SL!$C$3:$Q$351,10,0)</f>
        <v>12187.57</v>
      </c>
      <c r="S97" s="11">
        <f>VLOOKUP($F$87:$F$106,SL!$C$3:$Q$351,11,0)</f>
        <v>1196.43</v>
      </c>
      <c r="T97" s="11">
        <f>VLOOKUP($F$87:$F$106,SL!$C$3:$Q$351,12,0)</f>
        <v>13384</v>
      </c>
      <c r="U97" s="11">
        <f>VLOOKUP($F$87:$F$106,SL!$C$3:$Q$351,13,0)</f>
        <v>0</v>
      </c>
      <c r="V97" s="11">
        <f>VLOOKUP($F$87:$F$106,SL!$C$3:$Q$351,14,0)</f>
        <v>0</v>
      </c>
      <c r="W97" s="11">
        <f>VLOOKUP($F$87:$F$106,SL!$C$3:$Q$351,15,0)</f>
        <v>0</v>
      </c>
      <c r="X97" s="11"/>
    </row>
    <row r="98" spans="1:24" ht="15.75" x14ac:dyDescent="0.25">
      <c r="A98" s="11">
        <v>9</v>
      </c>
      <c r="B98" s="29" t="s">
        <v>39</v>
      </c>
      <c r="C98" s="29" t="s">
        <v>40</v>
      </c>
      <c r="D98" s="29">
        <v>37</v>
      </c>
      <c r="E98" s="29" t="s">
        <v>106</v>
      </c>
      <c r="F98" s="11" t="s">
        <v>438</v>
      </c>
      <c r="G98" s="11" t="str">
        <f>VLOOKUP($F$87:$F$106,SL!$C$3:$Q$351,2,0)</f>
        <v>NORMAL</v>
      </c>
      <c r="H98" s="11">
        <f>VLOOKUP($F$87:$F$106,SL!$C$3:$Q$351,3,0)</f>
        <v>99</v>
      </c>
      <c r="I98" s="11">
        <f>VLOOKUP($F$87:$F$106,SL!$C$3:$Q$351,4,0)</f>
        <v>2728.46</v>
      </c>
      <c r="J98" s="11">
        <f>VLOOKUP($F$87:$F$106,SL!$C$3:$Q$351,5,0)</f>
        <v>526.54</v>
      </c>
      <c r="K98" s="11">
        <f>VLOOKUP($F$87:$F$106,SL!$C$3:$Q$351,6,0)</f>
        <v>3255</v>
      </c>
      <c r="L98" s="11">
        <f>VLOOKUP($F$87:$F$106,SL!$C$3:$Q$351,7,0)</f>
        <v>1001.83</v>
      </c>
      <c r="M98" s="11">
        <f>VLOOKUP($F$87:$F$106,SL!$C$3:$Q$351,8,0)</f>
        <v>91.17</v>
      </c>
      <c r="N98" s="11">
        <f>VLOOKUP($F$87:$F$106,SL!$C$3:$Q$351,9,0)</f>
        <v>1093</v>
      </c>
      <c r="O98" s="11">
        <f t="shared" si="8"/>
        <v>3730.29</v>
      </c>
      <c r="P98" s="11">
        <f t="shared" si="9"/>
        <v>617.70999999999992</v>
      </c>
      <c r="Q98" s="11">
        <f t="shared" si="10"/>
        <v>4348</v>
      </c>
      <c r="R98" s="11">
        <f>VLOOKUP($F$87:$F$106,SL!$C$3:$Q$351,10,0)</f>
        <v>3730.29</v>
      </c>
      <c r="S98" s="11">
        <f>VLOOKUP($F$87:$F$106,SL!$C$3:$Q$351,11,0)</f>
        <v>617.71</v>
      </c>
      <c r="T98" s="11">
        <f>VLOOKUP($F$87:$F$106,SL!$C$3:$Q$351,12,0)</f>
        <v>4348</v>
      </c>
      <c r="U98" s="11">
        <f>VLOOKUP($F$87:$F$106,SL!$C$3:$Q$351,13,0)</f>
        <v>0</v>
      </c>
      <c r="V98" s="11">
        <f>VLOOKUP($F$87:$F$106,SL!$C$3:$Q$351,14,0)</f>
        <v>0</v>
      </c>
      <c r="W98" s="11">
        <f>VLOOKUP($F$87:$F$106,SL!$C$3:$Q$351,15,0)</f>
        <v>0</v>
      </c>
      <c r="X98" s="11"/>
    </row>
    <row r="99" spans="1:24" ht="15.75" x14ac:dyDescent="0.25">
      <c r="A99" s="11">
        <v>10</v>
      </c>
      <c r="B99" s="29" t="s">
        <v>39</v>
      </c>
      <c r="C99" s="29" t="s">
        <v>40</v>
      </c>
      <c r="D99" s="29">
        <v>37</v>
      </c>
      <c r="E99" s="29" t="s">
        <v>106</v>
      </c>
      <c r="F99" s="11" t="s">
        <v>445</v>
      </c>
      <c r="G99" s="11" t="str">
        <f>VLOOKUP($F$87:$F$106,SL!$C$3:$Q$351,2,0)</f>
        <v>NORMAL</v>
      </c>
      <c r="H99" s="11">
        <f>VLOOKUP($F$87:$F$106,SL!$C$3:$Q$351,3,0)</f>
        <v>384</v>
      </c>
      <c r="I99" s="11">
        <f>VLOOKUP($F$87:$F$106,SL!$C$3:$Q$351,4,0)</f>
        <v>13169.78</v>
      </c>
      <c r="J99" s="11">
        <f>VLOOKUP($F$87:$F$106,SL!$C$3:$Q$351,5,0)</f>
        <v>1017.22</v>
      </c>
      <c r="K99" s="11">
        <f>VLOOKUP($F$87:$F$106,SL!$C$3:$Q$351,6,0)</f>
        <v>14187</v>
      </c>
      <c r="L99" s="11">
        <f>VLOOKUP($F$87:$F$106,SL!$C$3:$Q$351,7,0)</f>
        <v>3512.86</v>
      </c>
      <c r="M99" s="11">
        <f>VLOOKUP($F$87:$F$106,SL!$C$3:$Q$351,8,0)</f>
        <v>368.14</v>
      </c>
      <c r="N99" s="11">
        <f>VLOOKUP($F$87:$F$106,SL!$C$3:$Q$351,9,0)</f>
        <v>3881</v>
      </c>
      <c r="O99" s="11">
        <f t="shared" si="8"/>
        <v>16682.64</v>
      </c>
      <c r="P99" s="11">
        <f t="shared" si="9"/>
        <v>1385.3600000000001</v>
      </c>
      <c r="Q99" s="11">
        <f t="shared" si="10"/>
        <v>18068</v>
      </c>
      <c r="R99" s="11">
        <f>VLOOKUP($F$87:$F$106,SL!$C$3:$Q$351,10,0)</f>
        <v>25688.639999999999</v>
      </c>
      <c r="S99" s="11">
        <f>VLOOKUP($F$87:$F$106,SL!$C$3:$Q$351,11,0)</f>
        <v>1385.3600000000001</v>
      </c>
      <c r="T99" s="11">
        <f>VLOOKUP($F$87:$F$106,SL!$C$3:$Q$351,12,0)</f>
        <v>27074</v>
      </c>
      <c r="U99" s="11">
        <f>VLOOKUP($F$87:$F$106,SL!$C$3:$Q$351,13,0)</f>
        <v>-9006</v>
      </c>
      <c r="V99" s="11">
        <f>VLOOKUP($F$87:$F$106,SL!$C$3:$Q$351,14,0)</f>
        <v>0</v>
      </c>
      <c r="W99" s="11">
        <f>VLOOKUP($F$87:$F$106,SL!$C$3:$Q$351,15,0)</f>
        <v>-9006</v>
      </c>
      <c r="X99" s="11"/>
    </row>
    <row r="100" spans="1:24" ht="15.75" x14ac:dyDescent="0.25">
      <c r="A100" s="11">
        <v>11</v>
      </c>
      <c r="B100" s="29" t="s">
        <v>39</v>
      </c>
      <c r="C100" s="29" t="s">
        <v>40</v>
      </c>
      <c r="D100" s="29">
        <v>37</v>
      </c>
      <c r="E100" s="29" t="s">
        <v>106</v>
      </c>
      <c r="F100" s="11" t="s">
        <v>444</v>
      </c>
      <c r="G100" s="11" t="str">
        <f>VLOOKUP($F$87:$F$106,SL!$C$3:$Q$351,2,0)</f>
        <v>NORMAL</v>
      </c>
      <c r="H100" s="11">
        <f>VLOOKUP($F$87:$F$106,SL!$C$3:$Q$351,3,0)</f>
        <v>320</v>
      </c>
      <c r="I100" s="11">
        <f>VLOOKUP($F$87:$F$106,SL!$C$3:$Q$351,4,0)</f>
        <v>90810.31</v>
      </c>
      <c r="J100" s="11">
        <f>VLOOKUP($F$87:$F$106,SL!$C$3:$Q$351,5,0)</f>
        <v>24475.690000000002</v>
      </c>
      <c r="K100" s="11">
        <f>VLOOKUP($F$87:$F$106,SL!$C$3:$Q$351,6,0)</f>
        <v>115286</v>
      </c>
      <c r="L100" s="11">
        <f>VLOOKUP($F$87:$F$106,SL!$C$3:$Q$351,7,0)</f>
        <v>2978.4</v>
      </c>
      <c r="M100" s="11">
        <f>VLOOKUP($F$87:$F$106,SL!$C$3:$Q$351,8,0)</f>
        <v>1189.5999999999999</v>
      </c>
      <c r="N100" s="11">
        <f>VLOOKUP($F$87:$F$106,SL!$C$3:$Q$351,9,0)</f>
        <v>4168</v>
      </c>
      <c r="O100" s="11">
        <f t="shared" si="8"/>
        <v>93788.709999999992</v>
      </c>
      <c r="P100" s="11">
        <f t="shared" si="9"/>
        <v>25665.29</v>
      </c>
      <c r="Q100" s="11">
        <f t="shared" si="10"/>
        <v>119454</v>
      </c>
      <c r="R100" s="11">
        <f>VLOOKUP($F$87:$F$106,SL!$C$3:$Q$351,10,0)</f>
        <v>0</v>
      </c>
      <c r="S100" s="11">
        <f>VLOOKUP($F$87:$F$106,SL!$C$3:$Q$351,11,0)</f>
        <v>0</v>
      </c>
      <c r="T100" s="11">
        <f>VLOOKUP($F$87:$F$106,SL!$C$3:$Q$351,12,0)</f>
        <v>0</v>
      </c>
      <c r="U100" s="11">
        <f>VLOOKUP($F$87:$F$106,SL!$C$3:$Q$351,13,0)</f>
        <v>93788.71</v>
      </c>
      <c r="V100" s="11">
        <f>VLOOKUP($F$87:$F$106,SL!$C$3:$Q$351,14,0)</f>
        <v>25665.29</v>
      </c>
      <c r="W100" s="11">
        <f>VLOOKUP($F$87:$F$106,SL!$C$3:$Q$351,15,0)</f>
        <v>119454</v>
      </c>
      <c r="X100" s="11"/>
    </row>
    <row r="101" spans="1:24" ht="15.75" x14ac:dyDescent="0.25">
      <c r="A101" s="11">
        <v>12</v>
      </c>
      <c r="B101" s="29"/>
      <c r="C101" s="29"/>
      <c r="D101" s="29"/>
      <c r="E101" s="29" t="s">
        <v>106</v>
      </c>
      <c r="F101" s="11" t="s">
        <v>442</v>
      </c>
      <c r="G101" s="11" t="str">
        <f>VLOOKUP($F$87:$F$106,SL!$C$3:$Q$351,2,0)</f>
        <v>NORMAL</v>
      </c>
      <c r="H101" s="11">
        <f>VLOOKUP($F$87:$F$106,SL!$C$3:$Q$351,3,0)</f>
        <v>301</v>
      </c>
      <c r="I101" s="11">
        <f>VLOOKUP($F$87:$F$106,SL!$C$3:$Q$351,4,0)</f>
        <v>4770.7700000000004</v>
      </c>
      <c r="J101" s="11">
        <f>VLOOKUP($F$87:$F$106,SL!$C$3:$Q$351,5,0)</f>
        <v>435.23</v>
      </c>
      <c r="K101" s="11">
        <f>VLOOKUP($F$87:$F$106,SL!$C$3:$Q$351,6,0)</f>
        <v>5206</v>
      </c>
      <c r="L101" s="11">
        <f>VLOOKUP($F$87:$F$106,SL!$C$3:$Q$351,7,0)</f>
        <v>2906.75</v>
      </c>
      <c r="M101" s="11">
        <f>VLOOKUP($F$87:$F$106,SL!$C$3:$Q$351,8,0)</f>
        <v>234.25</v>
      </c>
      <c r="N101" s="11">
        <f>VLOOKUP($F$87:$F$106,SL!$C$3:$Q$351,9,0)</f>
        <v>3141</v>
      </c>
      <c r="O101" s="11">
        <f t="shared" si="8"/>
        <v>7677.52</v>
      </c>
      <c r="P101" s="11">
        <f t="shared" si="9"/>
        <v>669.48</v>
      </c>
      <c r="Q101" s="11">
        <f t="shared" si="10"/>
        <v>8347</v>
      </c>
      <c r="R101" s="11">
        <f>VLOOKUP($F$87:$F$106,SL!$C$3:$Q$351,10,0)</f>
        <v>7677.52</v>
      </c>
      <c r="S101" s="11">
        <f>VLOOKUP($F$87:$F$106,SL!$C$3:$Q$351,11,0)</f>
        <v>669.48</v>
      </c>
      <c r="T101" s="11">
        <f>VLOOKUP($F$87:$F$106,SL!$C$3:$Q$351,12,0)</f>
        <v>8347</v>
      </c>
      <c r="U101" s="11">
        <f>VLOOKUP($F$87:$F$106,SL!$C$3:$Q$351,13,0)</f>
        <v>0</v>
      </c>
      <c r="V101" s="11">
        <f>VLOOKUP($F$87:$F$106,SL!$C$3:$Q$351,14,0)</f>
        <v>0</v>
      </c>
      <c r="W101" s="11">
        <f>VLOOKUP($F$87:$F$106,SL!$C$3:$Q$351,15,0)</f>
        <v>0</v>
      </c>
      <c r="X101" s="11"/>
    </row>
    <row r="102" spans="1:24" ht="15.75" x14ac:dyDescent="0.25">
      <c r="A102" s="11">
        <v>13</v>
      </c>
      <c r="B102" s="29"/>
      <c r="C102" s="29"/>
      <c r="D102" s="29"/>
      <c r="E102" s="29" t="s">
        <v>106</v>
      </c>
      <c r="F102" s="11" t="s">
        <v>436</v>
      </c>
      <c r="G102" s="11" t="str">
        <f>VLOOKUP($F$87:$F$106,SL!$C$3:$Q$351,2,0)</f>
        <v>NORMAL</v>
      </c>
      <c r="H102" s="11">
        <f>VLOOKUP($F$87:$F$106,SL!$C$3:$Q$351,3,0)</f>
        <v>74</v>
      </c>
      <c r="I102" s="11">
        <f>VLOOKUP($F$87:$F$106,SL!$C$3:$Q$351,4,0)</f>
        <v>1709.82</v>
      </c>
      <c r="J102" s="11">
        <f>VLOOKUP($F$87:$F$106,SL!$C$3:$Q$351,5,0)</f>
        <v>86.18</v>
      </c>
      <c r="K102" s="11">
        <f>VLOOKUP($F$87:$F$106,SL!$C$3:$Q$351,6,0)</f>
        <v>1796</v>
      </c>
      <c r="L102" s="11">
        <f>VLOOKUP($F$87:$F$106,SL!$C$3:$Q$351,7,0)</f>
        <v>967.88</v>
      </c>
      <c r="M102" s="11">
        <f>VLOOKUP($F$87:$F$106,SL!$C$3:$Q$351,8,0)</f>
        <v>62.12</v>
      </c>
      <c r="N102" s="11">
        <f>VLOOKUP($F$87:$F$106,SL!$C$3:$Q$351,9,0)</f>
        <v>1030</v>
      </c>
      <c r="O102" s="11">
        <f t="shared" si="8"/>
        <v>2677.7</v>
      </c>
      <c r="P102" s="11">
        <f t="shared" si="9"/>
        <v>148.30000000000001</v>
      </c>
      <c r="Q102" s="11">
        <f t="shared" si="10"/>
        <v>2826</v>
      </c>
      <c r="R102" s="11">
        <f>VLOOKUP($F$87:$F$106,SL!$C$3:$Q$351,10,0)</f>
        <v>2677.7</v>
      </c>
      <c r="S102" s="11">
        <f>VLOOKUP($F$87:$F$106,SL!$C$3:$Q$351,11,0)</f>
        <v>148.30000000000001</v>
      </c>
      <c r="T102" s="11">
        <f>VLOOKUP($F$87:$F$106,SL!$C$3:$Q$351,12,0)</f>
        <v>2826</v>
      </c>
      <c r="U102" s="11">
        <f>VLOOKUP($F$87:$F$106,SL!$C$3:$Q$351,13,0)</f>
        <v>0</v>
      </c>
      <c r="V102" s="11">
        <f>VLOOKUP($F$87:$F$106,SL!$C$3:$Q$351,14,0)</f>
        <v>0</v>
      </c>
      <c r="W102" s="11">
        <f>VLOOKUP($F$87:$F$106,SL!$C$3:$Q$351,15,0)</f>
        <v>0</v>
      </c>
      <c r="X102" s="11"/>
    </row>
    <row r="103" spans="1:24" ht="15.75" x14ac:dyDescent="0.25">
      <c r="A103" s="11">
        <v>14</v>
      </c>
      <c r="B103" s="29"/>
      <c r="C103" s="29"/>
      <c r="D103" s="29"/>
      <c r="E103" s="29" t="s">
        <v>106</v>
      </c>
      <c r="F103" s="11" t="s">
        <v>446</v>
      </c>
      <c r="G103" s="11" t="str">
        <f>VLOOKUP($F$87:$F$106,SL!$C$3:$Q$351,2,0)</f>
        <v>NORMAL</v>
      </c>
      <c r="H103" s="11">
        <f>VLOOKUP($F$87:$F$106,SL!$C$3:$Q$351,3,0)</f>
        <v>75</v>
      </c>
      <c r="I103" s="11">
        <f>VLOOKUP($F$87:$F$106,SL!$C$3:$Q$351,4,0)</f>
        <v>1205.04</v>
      </c>
      <c r="J103" s="11">
        <f>VLOOKUP($F$87:$F$106,SL!$C$3:$Q$351,5,0)</f>
        <v>113.96</v>
      </c>
      <c r="K103" s="11">
        <f>VLOOKUP($F$87:$F$106,SL!$C$3:$Q$351,6,0)</f>
        <v>1319</v>
      </c>
      <c r="L103" s="11">
        <f>VLOOKUP($F$87:$F$106,SL!$C$3:$Q$351,7,0)</f>
        <v>844.94</v>
      </c>
      <c r="M103" s="11">
        <f>VLOOKUP($F$87:$F$106,SL!$C$3:$Q$351,8,0)</f>
        <v>58.06</v>
      </c>
      <c r="N103" s="11">
        <f>VLOOKUP($F$87:$F$106,SL!$C$3:$Q$351,9,0)</f>
        <v>903</v>
      </c>
      <c r="O103" s="11">
        <f t="shared" si="8"/>
        <v>2049.98</v>
      </c>
      <c r="P103" s="11">
        <f t="shared" si="9"/>
        <v>172.01999999999998</v>
      </c>
      <c r="Q103" s="11">
        <f t="shared" si="10"/>
        <v>2222</v>
      </c>
      <c r="R103" s="11">
        <f>VLOOKUP($F$87:$F$106,SL!$C$3:$Q$351,10,0)</f>
        <v>2049.98</v>
      </c>
      <c r="S103" s="11">
        <f>VLOOKUP($F$87:$F$106,SL!$C$3:$Q$351,11,0)</f>
        <v>172.01999999999998</v>
      </c>
      <c r="T103" s="11">
        <f>VLOOKUP($F$87:$F$106,SL!$C$3:$Q$351,12,0)</f>
        <v>2222</v>
      </c>
      <c r="U103" s="11">
        <f>VLOOKUP($F$87:$F$106,SL!$C$3:$Q$351,13,0)</f>
        <v>0</v>
      </c>
      <c r="V103" s="11">
        <f>VLOOKUP($F$87:$F$106,SL!$C$3:$Q$351,14,0)</f>
        <v>0</v>
      </c>
      <c r="W103" s="11">
        <f>VLOOKUP($F$87:$F$106,SL!$C$3:$Q$351,15,0)</f>
        <v>0</v>
      </c>
      <c r="X103" s="11"/>
    </row>
    <row r="104" spans="1:24" ht="15.75" x14ac:dyDescent="0.25">
      <c r="A104" s="11">
        <v>15</v>
      </c>
      <c r="B104" s="29" t="s">
        <v>39</v>
      </c>
      <c r="C104" s="29" t="s">
        <v>40</v>
      </c>
      <c r="D104" s="29">
        <v>37</v>
      </c>
      <c r="E104" s="29" t="s">
        <v>106</v>
      </c>
      <c r="F104" s="11" t="s">
        <v>443</v>
      </c>
      <c r="G104" s="11" t="str">
        <f>VLOOKUP($F$87:$F$106,SL!$C$3:$Q$351,2,0)</f>
        <v>MBO</v>
      </c>
      <c r="H104" s="11">
        <f>VLOOKUP($F$87:$F$106,SL!$C$3:$Q$351,3,0)</f>
        <v>124</v>
      </c>
      <c r="I104" s="11">
        <f>VLOOKUP($F$87:$F$106,SL!$C$3:$Q$351,4,0)</f>
        <v>3949.79</v>
      </c>
      <c r="J104" s="11">
        <f>VLOOKUP($F$87:$F$106,SL!$C$3:$Q$351,5,0)</f>
        <v>361.21000000000004</v>
      </c>
      <c r="K104" s="11">
        <f>VLOOKUP($F$87:$F$106,SL!$C$3:$Q$351,6,0)</f>
        <v>4311</v>
      </c>
      <c r="L104" s="11">
        <f>VLOOKUP($F$87:$F$106,SL!$C$3:$Q$351,7,0)</f>
        <v>1297.8900000000001</v>
      </c>
      <c r="M104" s="11">
        <f>VLOOKUP($F$87:$F$106,SL!$C$3:$Q$351,8,0)</f>
        <v>115.11000000000001</v>
      </c>
      <c r="N104" s="11">
        <f>VLOOKUP($F$87:$F$106,SL!$C$3:$Q$351,9,0)</f>
        <v>1413</v>
      </c>
      <c r="O104" s="11">
        <f t="shared" si="8"/>
        <v>5247.68</v>
      </c>
      <c r="P104" s="11">
        <f t="shared" si="9"/>
        <v>476.32000000000005</v>
      </c>
      <c r="Q104" s="11">
        <f t="shared" si="10"/>
        <v>5724</v>
      </c>
      <c r="R104" s="11">
        <f>VLOOKUP($F$87:$F$106,SL!$C$3:$Q$351,10,0)</f>
        <v>5247.68</v>
      </c>
      <c r="S104" s="11">
        <f>VLOOKUP($F$87:$F$106,SL!$C$3:$Q$351,11,0)</f>
        <v>476.32000000000005</v>
      </c>
      <c r="T104" s="11">
        <f>VLOOKUP($F$87:$F$106,SL!$C$3:$Q$351,12,0)</f>
        <v>5724</v>
      </c>
      <c r="U104" s="11">
        <f>VLOOKUP($F$87:$F$106,SL!$C$3:$Q$351,13,0)</f>
        <v>0</v>
      </c>
      <c r="V104" s="11">
        <f>VLOOKUP($F$87:$F$106,SL!$C$3:$Q$351,14,0)</f>
        <v>0</v>
      </c>
      <c r="W104" s="11">
        <f>VLOOKUP($F$87:$F$106,SL!$C$3:$Q$351,15,0)</f>
        <v>0</v>
      </c>
      <c r="X104" s="11"/>
    </row>
    <row r="105" spans="1:24" ht="15.75" x14ac:dyDescent="0.25">
      <c r="A105" s="11">
        <v>16</v>
      </c>
      <c r="B105" s="29" t="s">
        <v>39</v>
      </c>
      <c r="C105" s="29" t="s">
        <v>40</v>
      </c>
      <c r="D105" s="29">
        <v>37</v>
      </c>
      <c r="E105" s="29" t="s">
        <v>106</v>
      </c>
      <c r="F105" s="11" t="s">
        <v>437</v>
      </c>
      <c r="G105" s="11" t="str">
        <f>VLOOKUP($F$87:$F$106,SL!$C$3:$Q$351,2,0)</f>
        <v>NORMAL</v>
      </c>
      <c r="H105" s="11">
        <f>VLOOKUP($F$87:$F$106,SL!$C$3:$Q$351,3,0)</f>
        <v>261</v>
      </c>
      <c r="I105" s="11">
        <f>VLOOKUP($F$87:$F$106,SL!$C$3:$Q$351,4,0)</f>
        <v>15904.47</v>
      </c>
      <c r="J105" s="11">
        <f>VLOOKUP($F$87:$F$106,SL!$C$3:$Q$351,5,0)</f>
        <v>1244.53</v>
      </c>
      <c r="K105" s="11">
        <f>VLOOKUP($F$87:$F$106,SL!$C$3:$Q$351,6,0)</f>
        <v>17149</v>
      </c>
      <c r="L105" s="11">
        <f>VLOOKUP($F$87:$F$106,SL!$C$3:$Q$351,7,0)</f>
        <v>2617.21</v>
      </c>
      <c r="M105" s="11">
        <f>VLOOKUP($F$87:$F$106,SL!$C$3:$Q$351,8,0)</f>
        <v>314.79000000000002</v>
      </c>
      <c r="N105" s="11">
        <f>VLOOKUP($F$87:$F$106,SL!$C$3:$Q$351,9,0)</f>
        <v>2932</v>
      </c>
      <c r="O105" s="11">
        <f t="shared" si="8"/>
        <v>18521.68</v>
      </c>
      <c r="P105" s="11">
        <f t="shared" si="9"/>
        <v>1559.32</v>
      </c>
      <c r="Q105" s="11">
        <f t="shared" si="10"/>
        <v>20081</v>
      </c>
      <c r="R105" s="11">
        <f>VLOOKUP($F$87:$F$106,SL!$C$3:$Q$351,10,0)</f>
        <v>18521.68</v>
      </c>
      <c r="S105" s="11">
        <f>VLOOKUP($F$87:$F$106,SL!$C$3:$Q$351,11,0)</f>
        <v>1559.3200000000002</v>
      </c>
      <c r="T105" s="11">
        <f>VLOOKUP($F$87:$F$106,SL!$C$3:$Q$351,12,0)</f>
        <v>20081</v>
      </c>
      <c r="U105" s="11">
        <f>VLOOKUP($F$87:$F$106,SL!$C$3:$Q$351,13,0)</f>
        <v>0</v>
      </c>
      <c r="V105" s="11">
        <f>VLOOKUP($F$87:$F$106,SL!$C$3:$Q$351,14,0)</f>
        <v>0</v>
      </c>
      <c r="W105" s="11">
        <f>VLOOKUP($F$87:$F$106,SL!$C$3:$Q$351,15,0)</f>
        <v>0</v>
      </c>
      <c r="X105" s="11"/>
    </row>
    <row r="106" spans="1:24" ht="15.75" x14ac:dyDescent="0.25">
      <c r="A106" s="11">
        <v>17</v>
      </c>
      <c r="B106" s="29" t="s">
        <v>39</v>
      </c>
      <c r="C106" s="29" t="s">
        <v>40</v>
      </c>
      <c r="D106" s="29">
        <v>37</v>
      </c>
      <c r="E106" s="29" t="s">
        <v>106</v>
      </c>
      <c r="F106" s="11" t="s">
        <v>440</v>
      </c>
      <c r="G106" s="11" t="str">
        <f>VLOOKUP($F$87:$F$106,SL!$C$3:$Q$351,2,0)</f>
        <v>NORMAL</v>
      </c>
      <c r="H106" s="11">
        <f>VLOOKUP($F$87:$F$106,SL!$C$3:$Q$351,3,0)</f>
        <v>83</v>
      </c>
      <c r="I106" s="11">
        <f>VLOOKUP($F$87:$F$106,SL!$C$3:$Q$351,4,0)</f>
        <v>713.03</v>
      </c>
      <c r="J106" s="11">
        <f>VLOOKUP($F$87:$F$106,SL!$C$3:$Q$351,5,0)</f>
        <v>140.97</v>
      </c>
      <c r="K106" s="11">
        <f>VLOOKUP($F$87:$F$106,SL!$C$3:$Q$351,6,0)</f>
        <v>854</v>
      </c>
      <c r="L106" s="11">
        <f>VLOOKUP($F$87:$F$106,SL!$C$3:$Q$351,7,0)</f>
        <v>867.66</v>
      </c>
      <c r="M106" s="11">
        <f>VLOOKUP($F$87:$F$106,SL!$C$3:$Q$351,8,0)</f>
        <v>58.339999999999996</v>
      </c>
      <c r="N106" s="11">
        <f>VLOOKUP($F$87:$F$106,SL!$C$3:$Q$351,9,0)</f>
        <v>926</v>
      </c>
      <c r="O106" s="11">
        <f t="shared" si="8"/>
        <v>1580.69</v>
      </c>
      <c r="P106" s="11">
        <f t="shared" si="9"/>
        <v>199.31</v>
      </c>
      <c r="Q106" s="11">
        <f t="shared" si="10"/>
        <v>1780</v>
      </c>
      <c r="R106" s="11">
        <f>VLOOKUP($F$87:$F$106,SL!$C$3:$Q$351,10,0)</f>
        <v>1580.69</v>
      </c>
      <c r="S106" s="11">
        <f>VLOOKUP($F$87:$F$106,SL!$C$3:$Q$351,11,0)</f>
        <v>199.31</v>
      </c>
      <c r="T106" s="11">
        <f>VLOOKUP($F$87:$F$106,SL!$C$3:$Q$351,12,0)</f>
        <v>1780</v>
      </c>
      <c r="U106" s="11">
        <f>VLOOKUP($F$87:$F$106,SL!$C$3:$Q$351,13,0)</f>
        <v>0</v>
      </c>
      <c r="V106" s="11">
        <f>VLOOKUP($F$87:$F$106,SL!$C$3:$Q$351,14,0)</f>
        <v>0</v>
      </c>
      <c r="W106" s="11">
        <f>VLOOKUP($F$87:$F$106,SL!$C$3:$Q$351,15,0)</f>
        <v>0</v>
      </c>
      <c r="X106" s="11"/>
    </row>
    <row r="107" spans="1:24" ht="15.75" x14ac:dyDescent="0.25">
      <c r="A107" s="147" t="s">
        <v>78</v>
      </c>
      <c r="B107" s="147"/>
      <c r="C107" s="147"/>
      <c r="D107" s="147"/>
      <c r="E107" s="147"/>
      <c r="F107" s="147"/>
      <c r="G107" s="11"/>
      <c r="H107" s="13">
        <f>SUM(H90:H106)</f>
        <v>4845</v>
      </c>
      <c r="I107" s="13">
        <f t="shared" ref="I107:W107" si="11">SUM(I90:I106)</f>
        <v>1191942.58</v>
      </c>
      <c r="J107" s="13">
        <f t="shared" si="11"/>
        <v>143825.41999999995</v>
      </c>
      <c r="K107" s="13">
        <f t="shared" si="11"/>
        <v>1335768</v>
      </c>
      <c r="L107" s="13">
        <f t="shared" si="11"/>
        <v>45792.170000000006</v>
      </c>
      <c r="M107" s="13">
        <f t="shared" si="11"/>
        <v>15514.830000000004</v>
      </c>
      <c r="N107" s="13">
        <f t="shared" si="11"/>
        <v>61307</v>
      </c>
      <c r="O107" s="13">
        <f t="shared" si="11"/>
        <v>1237734.7499999998</v>
      </c>
      <c r="P107" s="13">
        <f t="shared" si="11"/>
        <v>159340.25</v>
      </c>
      <c r="Q107" s="13">
        <f t="shared" si="11"/>
        <v>1397075</v>
      </c>
      <c r="R107" s="13">
        <f t="shared" si="11"/>
        <v>106741.73999999999</v>
      </c>
      <c r="S107" s="13">
        <f t="shared" si="11"/>
        <v>14687.26</v>
      </c>
      <c r="T107" s="13">
        <f t="shared" si="11"/>
        <v>121429</v>
      </c>
      <c r="U107" s="13">
        <f t="shared" si="11"/>
        <v>1130551.01</v>
      </c>
      <c r="V107" s="13">
        <f t="shared" si="11"/>
        <v>144652.99000000002</v>
      </c>
      <c r="W107" s="13">
        <f t="shared" si="11"/>
        <v>1275204</v>
      </c>
      <c r="X107" s="13"/>
    </row>
    <row r="108" spans="1:24" ht="15.75" x14ac:dyDescent="0.25">
      <c r="A108" s="26"/>
      <c r="B108" s="26"/>
      <c r="C108" s="26"/>
      <c r="D108" s="26"/>
      <c r="E108" s="26"/>
      <c r="F108" s="26"/>
      <c r="G108" s="26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</row>
    <row r="109" spans="1:24" ht="15.75" x14ac:dyDescent="0.25">
      <c r="A109" s="26"/>
      <c r="B109" s="26"/>
      <c r="C109" s="26"/>
      <c r="D109" s="26"/>
      <c r="E109" s="26"/>
      <c r="F109" s="26"/>
      <c r="G109" s="26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</row>
    <row r="110" spans="1:24" x14ac:dyDescent="0.25">
      <c r="A110" s="30"/>
      <c r="B110" s="30"/>
      <c r="C110" s="30"/>
      <c r="D110" s="14"/>
      <c r="E110" s="14"/>
      <c r="F110" s="14"/>
      <c r="G110" s="14"/>
      <c r="H110" s="14"/>
      <c r="I110" s="7"/>
      <c r="J110" s="14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</row>
    <row r="111" spans="1:24" ht="15.75" x14ac:dyDescent="0.25">
      <c r="A111" s="30"/>
      <c r="B111" s="30"/>
      <c r="C111" s="30"/>
      <c r="D111" s="142" t="s">
        <v>79</v>
      </c>
      <c r="E111" s="142"/>
      <c r="F111" s="142"/>
      <c r="G111" s="142"/>
      <c r="H111" s="142"/>
      <c r="I111" s="7"/>
      <c r="J111" s="14"/>
      <c r="K111" s="7"/>
      <c r="L111" s="7"/>
      <c r="M111" s="7"/>
      <c r="N111" s="7"/>
      <c r="O111" s="7"/>
      <c r="P111" s="7"/>
      <c r="Q111" s="7"/>
      <c r="R111" s="7"/>
      <c r="S111" s="7"/>
      <c r="T111" s="143" t="s">
        <v>80</v>
      </c>
      <c r="U111" s="143"/>
      <c r="V111" s="143"/>
      <c r="W111" s="143"/>
      <c r="X111" s="143"/>
    </row>
    <row r="112" spans="1:24" ht="15.75" x14ac:dyDescent="0.25">
      <c r="A112" s="30"/>
      <c r="B112" s="30"/>
      <c r="C112" s="30"/>
      <c r="D112" s="142" t="s">
        <v>81</v>
      </c>
      <c r="E112" s="142"/>
      <c r="F112" s="142"/>
      <c r="G112" s="142"/>
      <c r="H112" s="142"/>
      <c r="I112" s="7"/>
      <c r="J112" s="14"/>
      <c r="K112" s="7"/>
      <c r="L112" s="7"/>
      <c r="M112" s="7"/>
      <c r="N112" s="7"/>
      <c r="O112" s="7"/>
      <c r="P112" s="7"/>
      <c r="Q112" s="7"/>
      <c r="R112" s="7"/>
      <c r="S112" s="7"/>
      <c r="T112" s="143" t="s">
        <v>81</v>
      </c>
      <c r="U112" s="143"/>
      <c r="V112" s="143"/>
      <c r="W112" s="143"/>
      <c r="X112" s="143"/>
    </row>
    <row r="113" spans="1:24" ht="16.5" thickBot="1" x14ac:dyDescent="0.3">
      <c r="A113" s="30"/>
      <c r="B113" s="30"/>
      <c r="C113" s="30"/>
      <c r="D113" s="25"/>
      <c r="E113" s="25"/>
      <c r="F113" s="25"/>
      <c r="G113" s="25"/>
      <c r="H113" s="25"/>
      <c r="I113" s="7"/>
      <c r="J113" s="14"/>
      <c r="K113" s="7"/>
      <c r="L113" s="7"/>
      <c r="M113" s="7"/>
      <c r="N113" s="7"/>
      <c r="O113" s="7"/>
      <c r="P113" s="7"/>
      <c r="Q113" s="7"/>
      <c r="R113" s="7"/>
      <c r="S113" s="7"/>
      <c r="T113" s="26"/>
      <c r="U113" s="26"/>
      <c r="V113" s="26"/>
      <c r="W113" s="26"/>
      <c r="X113" s="26"/>
    </row>
    <row r="114" spans="1:24" ht="24" thickBot="1" x14ac:dyDescent="0.4">
      <c r="A114" s="148" t="s">
        <v>1</v>
      </c>
      <c r="B114" s="149"/>
      <c r="C114" s="149"/>
      <c r="D114" s="149"/>
      <c r="E114" s="149"/>
      <c r="F114" s="149"/>
      <c r="G114" s="149"/>
      <c r="H114" s="149"/>
      <c r="I114" s="149"/>
      <c r="J114" s="149"/>
      <c r="K114" s="149"/>
      <c r="L114" s="149"/>
      <c r="M114" s="149"/>
      <c r="N114" s="149"/>
      <c r="O114" s="149"/>
      <c r="P114" s="149"/>
      <c r="Q114" s="149"/>
      <c r="R114" s="149"/>
      <c r="S114" s="149"/>
      <c r="T114" s="149"/>
      <c r="U114" s="149"/>
      <c r="V114" s="149"/>
      <c r="W114" s="149"/>
      <c r="X114" s="150"/>
    </row>
    <row r="115" spans="1:24" ht="24.75" customHeight="1" x14ac:dyDescent="0.25">
      <c r="A115" s="170" t="s">
        <v>819</v>
      </c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</row>
    <row r="116" spans="1:24" ht="51" customHeight="1" x14ac:dyDescent="0.25">
      <c r="A116" s="172" t="s">
        <v>5</v>
      </c>
      <c r="B116" s="172" t="s">
        <v>6</v>
      </c>
      <c r="C116" s="172" t="s">
        <v>7</v>
      </c>
      <c r="D116" s="172" t="s">
        <v>8</v>
      </c>
      <c r="E116" s="172" t="s">
        <v>9</v>
      </c>
      <c r="F116" s="172" t="s">
        <v>383</v>
      </c>
      <c r="G116" s="172" t="s">
        <v>11</v>
      </c>
      <c r="H116" s="172" t="s">
        <v>12</v>
      </c>
      <c r="I116" s="172" t="s">
        <v>815</v>
      </c>
      <c r="J116" s="172"/>
      <c r="K116" s="172"/>
      <c r="L116" s="172" t="s">
        <v>816</v>
      </c>
      <c r="M116" s="172"/>
      <c r="N116" s="172"/>
      <c r="O116" s="172" t="s">
        <v>13</v>
      </c>
      <c r="P116" s="172"/>
      <c r="Q116" s="172"/>
      <c r="R116" s="144" t="s">
        <v>817</v>
      </c>
      <c r="S116" s="145"/>
      <c r="T116" s="146"/>
      <c r="U116" s="172" t="s">
        <v>818</v>
      </c>
      <c r="V116" s="172"/>
      <c r="W116" s="172"/>
      <c r="X116" s="9" t="s">
        <v>14</v>
      </c>
    </row>
    <row r="117" spans="1:24" ht="15.75" x14ac:dyDescent="0.25">
      <c r="A117" s="172"/>
      <c r="B117" s="172"/>
      <c r="C117" s="172"/>
      <c r="D117" s="172"/>
      <c r="E117" s="172"/>
      <c r="F117" s="172"/>
      <c r="G117" s="172"/>
      <c r="H117" s="172"/>
      <c r="I117" s="9" t="s">
        <v>15</v>
      </c>
      <c r="J117" s="9" t="s">
        <v>16</v>
      </c>
      <c r="K117" s="10" t="s">
        <v>17</v>
      </c>
      <c r="L117" s="9" t="s">
        <v>15</v>
      </c>
      <c r="M117" s="9" t="s">
        <v>16</v>
      </c>
      <c r="N117" s="10" t="s">
        <v>17</v>
      </c>
      <c r="O117" s="9" t="s">
        <v>15</v>
      </c>
      <c r="P117" s="9" t="s">
        <v>16</v>
      </c>
      <c r="Q117" s="9" t="s">
        <v>17</v>
      </c>
      <c r="R117" s="9" t="s">
        <v>15</v>
      </c>
      <c r="S117" s="9" t="s">
        <v>16</v>
      </c>
      <c r="T117" s="9" t="s">
        <v>17</v>
      </c>
      <c r="U117" s="9" t="s">
        <v>15</v>
      </c>
      <c r="V117" s="9" t="s">
        <v>16</v>
      </c>
      <c r="W117" s="10" t="s">
        <v>17</v>
      </c>
      <c r="X117" s="9"/>
    </row>
    <row r="118" spans="1:24" ht="15.75" x14ac:dyDescent="0.25">
      <c r="A118" s="9" t="s">
        <v>18</v>
      </c>
      <c r="B118" s="9" t="s">
        <v>19</v>
      </c>
      <c r="C118" s="9" t="s">
        <v>20</v>
      </c>
      <c r="D118" s="9" t="s">
        <v>21</v>
      </c>
      <c r="E118" s="9" t="s">
        <v>22</v>
      </c>
      <c r="F118" s="21" t="s">
        <v>23</v>
      </c>
      <c r="G118" s="21"/>
      <c r="H118" s="9"/>
      <c r="I118" s="9" t="s">
        <v>24</v>
      </c>
      <c r="J118" s="9" t="s">
        <v>25</v>
      </c>
      <c r="K118" s="10" t="s">
        <v>26</v>
      </c>
      <c r="L118" s="9" t="s">
        <v>27</v>
      </c>
      <c r="M118" s="9" t="s">
        <v>28</v>
      </c>
      <c r="N118" s="10" t="s">
        <v>29</v>
      </c>
      <c r="O118" s="9" t="s">
        <v>30</v>
      </c>
      <c r="P118" s="9" t="s">
        <v>31</v>
      </c>
      <c r="Q118" s="9" t="s">
        <v>32</v>
      </c>
      <c r="R118" s="9" t="s">
        <v>33</v>
      </c>
      <c r="S118" s="9" t="s">
        <v>34</v>
      </c>
      <c r="T118" s="9" t="s">
        <v>35</v>
      </c>
      <c r="U118" s="9" t="s">
        <v>36</v>
      </c>
      <c r="V118" s="9" t="s">
        <v>37</v>
      </c>
      <c r="W118" s="10" t="s">
        <v>38</v>
      </c>
      <c r="X118" s="9"/>
    </row>
    <row r="119" spans="1:24" ht="15.75" x14ac:dyDescent="0.25">
      <c r="A119" s="11">
        <v>1</v>
      </c>
      <c r="B119" s="29" t="s">
        <v>39</v>
      </c>
      <c r="C119" s="29" t="s">
        <v>40</v>
      </c>
      <c r="D119" s="29">
        <v>38</v>
      </c>
      <c r="E119" s="29" t="s">
        <v>125</v>
      </c>
      <c r="F119" s="11" t="s">
        <v>451</v>
      </c>
      <c r="G119" s="11" t="str">
        <f>VLOOKUP($F$116:$F$132,SL!$C$3:$Q$351,2,0)</f>
        <v>IDLE/VACANT</v>
      </c>
      <c r="H119" s="11">
        <f>VLOOKUP($F$116:$F$132,SL!$C$3:$Q$351,3,0)</f>
        <v>0</v>
      </c>
      <c r="I119" s="11">
        <f>VLOOKUP($F$116:$F$132,SL!$C$3:$Q$351,4,0)</f>
        <v>6649.46</v>
      </c>
      <c r="J119" s="11">
        <f>VLOOKUP($F$116:$F$132,SL!$C$3:$Q$351,5,0)</f>
        <v>433.54</v>
      </c>
      <c r="K119" s="11">
        <f>VLOOKUP($F$116:$F$132,SL!$C$3:$Q$351,6,0)</f>
        <v>7083</v>
      </c>
      <c r="L119" s="11">
        <f>VLOOKUP($F$116:$F$132,SL!$C$3:$Q$351,7,0)</f>
        <v>524.74</v>
      </c>
      <c r="M119" s="11">
        <f>VLOOKUP($F$116:$F$132,SL!$C$3:$Q$351,8,0)</f>
        <v>66.260000000000005</v>
      </c>
      <c r="N119" s="11">
        <f>VLOOKUP($F$116:$F$132,SL!$C$3:$Q$351,9,0)</f>
        <v>591</v>
      </c>
      <c r="O119" s="11">
        <f>+I119+L119</f>
        <v>7174.2</v>
      </c>
      <c r="P119" s="11">
        <f>+J119+M119</f>
        <v>499.8</v>
      </c>
      <c r="Q119" s="11">
        <f>+K119+N119</f>
        <v>7674</v>
      </c>
      <c r="R119" s="11">
        <f>VLOOKUP($F$116:$F$132,SL!$C$3:$Q$351,10,0)</f>
        <v>6649.46</v>
      </c>
      <c r="S119" s="11">
        <f>VLOOKUP($F$116:$F$132,SL!$C$3:$Q$351,11,0)</f>
        <v>433.54</v>
      </c>
      <c r="T119" s="11">
        <f>VLOOKUP($F$116:$F$132,SL!$C$3:$Q$351,12,0)</f>
        <v>7083</v>
      </c>
      <c r="U119" s="11">
        <f>VLOOKUP($F$116:$F$132,SL!$C$3:$Q$351,13,0)</f>
        <v>524.74</v>
      </c>
      <c r="V119" s="11">
        <f>VLOOKUP($F$116:$F$132,SL!$C$3:$Q$351,14,0)</f>
        <v>66.260000000000005</v>
      </c>
      <c r="W119" s="11">
        <f>VLOOKUP($F$116:$F$132,SL!$C$3:$Q$351,15,0)</f>
        <v>591</v>
      </c>
      <c r="X119" s="11"/>
    </row>
    <row r="120" spans="1:24" ht="15.75" x14ac:dyDescent="0.25">
      <c r="A120" s="11">
        <v>2</v>
      </c>
      <c r="B120" s="29" t="s">
        <v>39</v>
      </c>
      <c r="C120" s="29" t="s">
        <v>40</v>
      </c>
      <c r="D120" s="29">
        <v>38</v>
      </c>
      <c r="E120" s="29" t="s">
        <v>125</v>
      </c>
      <c r="F120" s="11" t="s">
        <v>452</v>
      </c>
      <c r="G120" s="11" t="str">
        <f>VLOOKUP($F$116:$F$132,SL!$C$3:$Q$351,2,0)</f>
        <v>NORMAL</v>
      </c>
      <c r="H120" s="11">
        <f>VLOOKUP($F$116:$F$132,SL!$C$3:$Q$351,3,0)</f>
        <v>50</v>
      </c>
      <c r="I120" s="11">
        <f>VLOOKUP($F$116:$F$132,SL!$C$3:$Q$351,4,0)</f>
        <v>5406.96</v>
      </c>
      <c r="J120" s="11">
        <f>VLOOKUP($F$116:$F$132,SL!$C$3:$Q$351,5,0)</f>
        <v>525.04</v>
      </c>
      <c r="K120" s="11">
        <f>VLOOKUP($F$116:$F$132,SL!$C$3:$Q$351,6,0)</f>
        <v>5932</v>
      </c>
      <c r="L120" s="11">
        <f>VLOOKUP($F$116:$F$132,SL!$C$3:$Q$351,7,0)</f>
        <v>592.29999999999995</v>
      </c>
      <c r="M120" s="11">
        <f>VLOOKUP($F$116:$F$132,SL!$C$3:$Q$351,8,0)</f>
        <v>87.7</v>
      </c>
      <c r="N120" s="11">
        <f>VLOOKUP($F$116:$F$132,SL!$C$3:$Q$351,9,0)</f>
        <v>680</v>
      </c>
      <c r="O120" s="11">
        <f t="shared" ref="O120:O132" si="12">+I120+L120</f>
        <v>5999.26</v>
      </c>
      <c r="P120" s="11">
        <f t="shared" ref="P120:P132" si="13">+J120+M120</f>
        <v>612.74</v>
      </c>
      <c r="Q120" s="11">
        <f t="shared" ref="Q120:Q132" si="14">+K120+N120</f>
        <v>6612</v>
      </c>
      <c r="R120" s="11">
        <f>VLOOKUP($F$116:$F$132,SL!$C$3:$Q$351,10,0)</f>
        <v>5999.26</v>
      </c>
      <c r="S120" s="11">
        <f>VLOOKUP($F$116:$F$132,SL!$C$3:$Q$351,11,0)</f>
        <v>612.74</v>
      </c>
      <c r="T120" s="11">
        <f>VLOOKUP($F$116:$F$132,SL!$C$3:$Q$351,12,0)</f>
        <v>6612</v>
      </c>
      <c r="U120" s="11">
        <f>VLOOKUP($F$116:$F$132,SL!$C$3:$Q$351,13,0)</f>
        <v>0</v>
      </c>
      <c r="V120" s="11">
        <f>VLOOKUP($F$116:$F$132,SL!$C$3:$Q$351,14,0)</f>
        <v>0</v>
      </c>
      <c r="W120" s="11">
        <f>VLOOKUP($F$116:$F$132,SL!$C$3:$Q$351,15,0)</f>
        <v>0</v>
      </c>
      <c r="X120" s="11"/>
    </row>
    <row r="121" spans="1:24" ht="15.75" x14ac:dyDescent="0.25">
      <c r="A121" s="11">
        <v>3</v>
      </c>
      <c r="B121" s="29" t="s">
        <v>39</v>
      </c>
      <c r="C121" s="29" t="s">
        <v>40</v>
      </c>
      <c r="D121" s="29">
        <v>38</v>
      </c>
      <c r="E121" s="29" t="s">
        <v>125</v>
      </c>
      <c r="F121" s="11" t="s">
        <v>450</v>
      </c>
      <c r="G121" s="11" t="str">
        <f>VLOOKUP($F$116:$F$132,SL!$C$3:$Q$351,2,0)</f>
        <v>IDLE/VACANT</v>
      </c>
      <c r="H121" s="11">
        <f>VLOOKUP($F$116:$F$132,SL!$C$3:$Q$351,3,0)</f>
        <v>0</v>
      </c>
      <c r="I121" s="11">
        <f>VLOOKUP($F$116:$F$132,SL!$C$3:$Q$351,4,0)</f>
        <v>1493.52</v>
      </c>
      <c r="J121" s="11">
        <f>VLOOKUP($F$116:$F$132,SL!$C$3:$Q$351,5,0)</f>
        <v>78.48</v>
      </c>
      <c r="K121" s="11">
        <f>VLOOKUP($F$116:$F$132,SL!$C$3:$Q$351,6,0)</f>
        <v>1572</v>
      </c>
      <c r="L121" s="11">
        <f>VLOOKUP($F$116:$F$132,SL!$C$3:$Q$351,7,0)</f>
        <v>214.9</v>
      </c>
      <c r="M121" s="11">
        <f>VLOOKUP($F$116:$F$132,SL!$C$3:$Q$351,8,0)</f>
        <v>18.100000000000001</v>
      </c>
      <c r="N121" s="11">
        <f>VLOOKUP($F$116:$F$132,SL!$C$3:$Q$351,9,0)</f>
        <v>233</v>
      </c>
      <c r="O121" s="11">
        <f t="shared" si="12"/>
        <v>1708.42</v>
      </c>
      <c r="P121" s="11">
        <f t="shared" si="13"/>
        <v>96.580000000000013</v>
      </c>
      <c r="Q121" s="11">
        <f t="shared" si="14"/>
        <v>1805</v>
      </c>
      <c r="R121" s="11">
        <f>VLOOKUP($F$116:$F$132,SL!$C$3:$Q$351,10,0)</f>
        <v>0</v>
      </c>
      <c r="S121" s="11">
        <f>VLOOKUP($F$116:$F$132,SL!$C$3:$Q$351,11,0)</f>
        <v>0</v>
      </c>
      <c r="T121" s="11">
        <f>VLOOKUP($F$116:$F$132,SL!$C$3:$Q$351,12,0)</f>
        <v>0</v>
      </c>
      <c r="U121" s="11">
        <f>VLOOKUP($F$116:$F$132,SL!$C$3:$Q$351,13,0)</f>
        <v>1708.42</v>
      </c>
      <c r="V121" s="11">
        <f>VLOOKUP($F$116:$F$132,SL!$C$3:$Q$351,14,0)</f>
        <v>96.58</v>
      </c>
      <c r="W121" s="11">
        <f>VLOOKUP($F$116:$F$132,SL!$C$3:$Q$351,15,0)</f>
        <v>1805</v>
      </c>
      <c r="X121" s="11"/>
    </row>
    <row r="122" spans="1:24" ht="15.75" x14ac:dyDescent="0.25">
      <c r="A122" s="11">
        <v>4</v>
      </c>
      <c r="B122" s="29" t="s">
        <v>39</v>
      </c>
      <c r="C122" s="29" t="s">
        <v>40</v>
      </c>
      <c r="D122" s="29">
        <v>38</v>
      </c>
      <c r="E122" s="29" t="s">
        <v>125</v>
      </c>
      <c r="F122" s="11" t="s">
        <v>463</v>
      </c>
      <c r="G122" s="11" t="str">
        <f>VLOOKUP($F$116:$F$132,SL!$C$3:$Q$351,2,0)</f>
        <v>DC</v>
      </c>
      <c r="H122" s="11">
        <f>VLOOKUP($F$116:$F$132,SL!$C$3:$Q$351,3,0)</f>
        <v>3638</v>
      </c>
      <c r="I122" s="11">
        <f>VLOOKUP($F$116:$F$132,SL!$C$3:$Q$351,4,0)</f>
        <v>555129.21</v>
      </c>
      <c r="J122" s="11">
        <f>VLOOKUP($F$116:$F$132,SL!$C$3:$Q$351,5,0)</f>
        <v>53525.79</v>
      </c>
      <c r="K122" s="11">
        <f>VLOOKUP($F$116:$F$132,SL!$C$3:$Q$351,6,0)</f>
        <v>608655</v>
      </c>
      <c r="L122" s="11">
        <f>VLOOKUP($F$116:$F$132,SL!$C$3:$Q$351,7,0)</f>
        <v>30945.7</v>
      </c>
      <c r="M122" s="11">
        <f>VLOOKUP($F$116:$F$132,SL!$C$3:$Q$351,8,0)</f>
        <v>7949.2999999999993</v>
      </c>
      <c r="N122" s="11">
        <f>VLOOKUP($F$116:$F$132,SL!$C$3:$Q$351,9,0)</f>
        <v>38895</v>
      </c>
      <c r="O122" s="11">
        <f t="shared" si="12"/>
        <v>586074.90999999992</v>
      </c>
      <c r="P122" s="11">
        <f t="shared" si="13"/>
        <v>61475.09</v>
      </c>
      <c r="Q122" s="11">
        <f t="shared" si="14"/>
        <v>647550</v>
      </c>
      <c r="R122" s="11">
        <f>VLOOKUP($F$116:$F$132,SL!$C$3:$Q$351,10,0)</f>
        <v>0</v>
      </c>
      <c r="S122" s="11">
        <f>VLOOKUP($F$116:$F$132,SL!$C$3:$Q$351,11,0)</f>
        <v>0</v>
      </c>
      <c r="T122" s="11">
        <f>VLOOKUP($F$116:$F$132,SL!$C$3:$Q$351,12,0)</f>
        <v>0</v>
      </c>
      <c r="U122" s="11">
        <f>VLOOKUP($F$116:$F$132,SL!$C$3:$Q$351,13,0)</f>
        <v>586074.91</v>
      </c>
      <c r="V122" s="11">
        <f>VLOOKUP($F$116:$F$132,SL!$C$3:$Q$351,14,0)</f>
        <v>61475.090000000004</v>
      </c>
      <c r="W122" s="11">
        <f>VLOOKUP($F$116:$F$132,SL!$C$3:$Q$351,15,0)</f>
        <v>647550</v>
      </c>
      <c r="X122" s="11"/>
    </row>
    <row r="123" spans="1:24" ht="15.75" x14ac:dyDescent="0.25">
      <c r="A123" s="11">
        <v>5</v>
      </c>
      <c r="B123" s="29" t="s">
        <v>39</v>
      </c>
      <c r="C123" s="29" t="s">
        <v>40</v>
      </c>
      <c r="D123" s="29">
        <v>38</v>
      </c>
      <c r="E123" s="29" t="s">
        <v>125</v>
      </c>
      <c r="F123" s="11" t="s">
        <v>457</v>
      </c>
      <c r="G123" s="11" t="str">
        <f>VLOOKUP($F$116:$F$132,SL!$C$3:$Q$351,2,0)</f>
        <v>NORMAL</v>
      </c>
      <c r="H123" s="11">
        <f>VLOOKUP($F$116:$F$132,SL!$C$3:$Q$351,3,0)</f>
        <v>116</v>
      </c>
      <c r="I123" s="11">
        <f>VLOOKUP($F$116:$F$132,SL!$C$3:$Q$351,4,0)</f>
        <v>-10428.01</v>
      </c>
      <c r="J123" s="11">
        <f>VLOOKUP($F$116:$F$132,SL!$C$3:$Q$351,5,0)</f>
        <v>143.01</v>
      </c>
      <c r="K123" s="11">
        <f>VLOOKUP($F$116:$F$132,SL!$C$3:$Q$351,6,0)</f>
        <v>-10285</v>
      </c>
      <c r="L123" s="11">
        <f>VLOOKUP($F$116:$F$132,SL!$C$3:$Q$351,7,0)</f>
        <v>1449.92</v>
      </c>
      <c r="M123" s="11">
        <f>VLOOKUP($F$116:$F$132,SL!$C$3:$Q$351,8,0)</f>
        <v>73.08</v>
      </c>
      <c r="N123" s="11">
        <f>VLOOKUP($F$116:$F$132,SL!$C$3:$Q$351,9,0)</f>
        <v>1523</v>
      </c>
      <c r="O123" s="11">
        <f t="shared" si="12"/>
        <v>-8978.09</v>
      </c>
      <c r="P123" s="11">
        <f t="shared" si="13"/>
        <v>216.08999999999997</v>
      </c>
      <c r="Q123" s="11">
        <f t="shared" si="14"/>
        <v>-8762</v>
      </c>
      <c r="R123" s="11">
        <f>VLOOKUP($F$116:$F$132,SL!$C$3:$Q$351,10,0)</f>
        <v>0</v>
      </c>
      <c r="S123" s="11">
        <f>VLOOKUP($F$116:$F$132,SL!$C$3:$Q$351,11,0)</f>
        <v>0</v>
      </c>
      <c r="T123" s="11">
        <f>VLOOKUP($F$116:$F$132,SL!$C$3:$Q$351,12,0)</f>
        <v>0</v>
      </c>
      <c r="U123" s="11">
        <f>VLOOKUP($F$116:$F$132,SL!$C$3:$Q$351,13,0)</f>
        <v>-8978.09</v>
      </c>
      <c r="V123" s="11">
        <f>VLOOKUP($F$116:$F$132,SL!$C$3:$Q$351,14,0)</f>
        <v>216.09</v>
      </c>
      <c r="W123" s="11">
        <f>VLOOKUP($F$116:$F$132,SL!$C$3:$Q$351,15,0)</f>
        <v>-8762</v>
      </c>
      <c r="X123" s="11"/>
    </row>
    <row r="124" spans="1:24" ht="15.75" x14ac:dyDescent="0.25">
      <c r="A124" s="11">
        <v>6</v>
      </c>
      <c r="B124" s="29" t="s">
        <v>39</v>
      </c>
      <c r="C124" s="29" t="s">
        <v>40</v>
      </c>
      <c r="D124" s="29">
        <v>38</v>
      </c>
      <c r="E124" s="29" t="s">
        <v>125</v>
      </c>
      <c r="F124" s="11" t="s">
        <v>454</v>
      </c>
      <c r="G124" s="11" t="str">
        <f>VLOOKUP($F$116:$F$132,SL!$C$3:$Q$351,2,0)</f>
        <v>NORMAL</v>
      </c>
      <c r="H124" s="11">
        <f>VLOOKUP($F$116:$F$132,SL!$C$3:$Q$351,3,0)</f>
        <v>34</v>
      </c>
      <c r="I124" s="11">
        <f>VLOOKUP($F$116:$F$132,SL!$C$3:$Q$351,4,0)</f>
        <v>-2194.7399999999998</v>
      </c>
      <c r="J124" s="11">
        <f>VLOOKUP($F$116:$F$132,SL!$C$3:$Q$351,5,0)</f>
        <v>124.74</v>
      </c>
      <c r="K124" s="11">
        <f>VLOOKUP($F$116:$F$132,SL!$C$3:$Q$351,6,0)</f>
        <v>-2070</v>
      </c>
      <c r="L124" s="11">
        <f>VLOOKUP($F$116:$F$132,SL!$C$3:$Q$351,7,0)</f>
        <v>590.58000000000004</v>
      </c>
      <c r="M124" s="11">
        <f>VLOOKUP($F$116:$F$132,SL!$C$3:$Q$351,8,0)</f>
        <v>21.42</v>
      </c>
      <c r="N124" s="11">
        <f>VLOOKUP($F$116:$F$132,SL!$C$3:$Q$351,9,0)</f>
        <v>612</v>
      </c>
      <c r="O124" s="11">
        <f t="shared" si="12"/>
        <v>-1604.1599999999999</v>
      </c>
      <c r="P124" s="11">
        <f t="shared" si="13"/>
        <v>146.16</v>
      </c>
      <c r="Q124" s="11">
        <f t="shared" si="14"/>
        <v>-1458</v>
      </c>
      <c r="R124" s="11">
        <f>VLOOKUP($F$116:$F$132,SL!$C$3:$Q$351,10,0)</f>
        <v>0</v>
      </c>
      <c r="S124" s="11">
        <f>VLOOKUP($F$116:$F$132,SL!$C$3:$Q$351,11,0)</f>
        <v>0</v>
      </c>
      <c r="T124" s="11">
        <f>VLOOKUP($F$116:$F$132,SL!$C$3:$Q$351,12,0)</f>
        <v>0</v>
      </c>
      <c r="U124" s="11">
        <f>VLOOKUP($F$116:$F$132,SL!$C$3:$Q$351,13,0)</f>
        <v>-1604.16</v>
      </c>
      <c r="V124" s="11">
        <f>VLOOKUP($F$116:$F$132,SL!$C$3:$Q$351,14,0)</f>
        <v>146.16</v>
      </c>
      <c r="W124" s="11">
        <f>VLOOKUP($F$116:$F$132,SL!$C$3:$Q$351,15,0)</f>
        <v>-1458</v>
      </c>
      <c r="X124" s="11"/>
    </row>
    <row r="125" spans="1:24" ht="15.75" x14ac:dyDescent="0.25">
      <c r="A125" s="11">
        <v>7</v>
      </c>
      <c r="B125" s="29" t="s">
        <v>39</v>
      </c>
      <c r="C125" s="29" t="s">
        <v>40</v>
      </c>
      <c r="D125" s="29">
        <v>38</v>
      </c>
      <c r="E125" s="29" t="s">
        <v>125</v>
      </c>
      <c r="F125" s="11" t="s">
        <v>462</v>
      </c>
      <c r="G125" s="11" t="str">
        <f>VLOOKUP($F$116:$F$132,SL!$C$3:$Q$351,2,0)</f>
        <v>NORMAL</v>
      </c>
      <c r="H125" s="11">
        <f>VLOOKUP($F$116:$F$132,SL!$C$3:$Q$351,3,0)</f>
        <v>100</v>
      </c>
      <c r="I125" s="11">
        <f>VLOOKUP($F$116:$F$132,SL!$C$3:$Q$351,4,0)</f>
        <v>16477.45</v>
      </c>
      <c r="J125" s="11">
        <f>VLOOKUP($F$116:$F$132,SL!$C$3:$Q$351,5,0)</f>
        <v>2928.55</v>
      </c>
      <c r="K125" s="11">
        <f>VLOOKUP($F$116:$F$132,SL!$C$3:$Q$351,6,0)</f>
        <v>19406</v>
      </c>
      <c r="L125" s="11">
        <f>VLOOKUP($F$116:$F$132,SL!$C$3:$Q$351,7,0)</f>
        <v>1009.94</v>
      </c>
      <c r="M125" s="11">
        <f>VLOOKUP($F$116:$F$132,SL!$C$3:$Q$351,8,0)</f>
        <v>242.06</v>
      </c>
      <c r="N125" s="11">
        <f>VLOOKUP($F$116:$F$132,SL!$C$3:$Q$351,9,0)</f>
        <v>1252</v>
      </c>
      <c r="O125" s="11">
        <f t="shared" si="12"/>
        <v>17487.39</v>
      </c>
      <c r="P125" s="11">
        <f t="shared" si="13"/>
        <v>3170.61</v>
      </c>
      <c r="Q125" s="11">
        <f t="shared" si="14"/>
        <v>20658</v>
      </c>
      <c r="R125" s="11">
        <f>VLOOKUP($F$116:$F$132,SL!$C$3:$Q$351,10,0)</f>
        <v>17487.39</v>
      </c>
      <c r="S125" s="11">
        <f>VLOOKUP($F$116:$F$132,SL!$C$3:$Q$351,11,0)</f>
        <v>3170.6099999999997</v>
      </c>
      <c r="T125" s="11">
        <f>VLOOKUP($F$116:$F$132,SL!$C$3:$Q$351,12,0)</f>
        <v>20658</v>
      </c>
      <c r="U125" s="11">
        <f>VLOOKUP($F$116:$F$132,SL!$C$3:$Q$351,13,0)</f>
        <v>0</v>
      </c>
      <c r="V125" s="11">
        <f>VLOOKUP($F$116:$F$132,SL!$C$3:$Q$351,14,0)</f>
        <v>0</v>
      </c>
      <c r="W125" s="11">
        <f>VLOOKUP($F$116:$F$132,SL!$C$3:$Q$351,15,0)</f>
        <v>0</v>
      </c>
      <c r="X125" s="11"/>
    </row>
    <row r="126" spans="1:24" ht="15.75" x14ac:dyDescent="0.25">
      <c r="A126" s="11">
        <v>8</v>
      </c>
      <c r="B126" s="29" t="s">
        <v>39</v>
      </c>
      <c r="C126" s="29" t="s">
        <v>40</v>
      </c>
      <c r="D126" s="29">
        <v>38</v>
      </c>
      <c r="E126" s="29" t="s">
        <v>125</v>
      </c>
      <c r="F126" s="11" t="s">
        <v>455</v>
      </c>
      <c r="G126" s="11" t="str">
        <f>VLOOKUP($F$116:$F$132,SL!$C$3:$Q$351,2,0)</f>
        <v>NORMAL</v>
      </c>
      <c r="H126" s="11">
        <f>VLOOKUP($F$116:$F$132,SL!$C$3:$Q$351,3,0)</f>
        <v>148</v>
      </c>
      <c r="I126" s="11">
        <f>VLOOKUP($F$116:$F$132,SL!$C$3:$Q$351,4,0)</f>
        <v>40715.449999999997</v>
      </c>
      <c r="J126" s="11">
        <f>VLOOKUP($F$116:$F$132,SL!$C$3:$Q$351,5,0)</f>
        <v>1373.55</v>
      </c>
      <c r="K126" s="11">
        <f>VLOOKUP($F$116:$F$132,SL!$C$3:$Q$351,6,0)</f>
        <v>42089</v>
      </c>
      <c r="L126" s="11">
        <f>VLOOKUP($F$116:$F$132,SL!$C$3:$Q$351,7,0)</f>
        <v>1454.35</v>
      </c>
      <c r="M126" s="11">
        <f>VLOOKUP($F$116:$F$132,SL!$C$3:$Q$351,8,0)</f>
        <v>509.65000000000003</v>
      </c>
      <c r="N126" s="11">
        <f>VLOOKUP($F$116:$F$132,SL!$C$3:$Q$351,9,0)</f>
        <v>1964</v>
      </c>
      <c r="O126" s="11">
        <f t="shared" si="12"/>
        <v>42169.799999999996</v>
      </c>
      <c r="P126" s="11">
        <f t="shared" si="13"/>
        <v>1883.2</v>
      </c>
      <c r="Q126" s="11">
        <f t="shared" si="14"/>
        <v>44053</v>
      </c>
      <c r="R126" s="11">
        <f>VLOOKUP($F$116:$F$132,SL!$C$3:$Q$351,10,0)</f>
        <v>42169.8</v>
      </c>
      <c r="S126" s="11">
        <f>VLOOKUP($F$116:$F$132,SL!$C$3:$Q$351,11,0)</f>
        <v>1883.2</v>
      </c>
      <c r="T126" s="11">
        <f>VLOOKUP($F$116:$F$132,SL!$C$3:$Q$351,12,0)</f>
        <v>44053</v>
      </c>
      <c r="U126" s="11">
        <f>VLOOKUP($F$116:$F$132,SL!$C$3:$Q$351,13,0)</f>
        <v>0</v>
      </c>
      <c r="V126" s="11">
        <f>VLOOKUP($F$116:$F$132,SL!$C$3:$Q$351,14,0)</f>
        <v>0</v>
      </c>
      <c r="W126" s="11">
        <f>VLOOKUP($F$116:$F$132,SL!$C$3:$Q$351,15,0)</f>
        <v>0</v>
      </c>
      <c r="X126" s="11"/>
    </row>
    <row r="127" spans="1:24" ht="15.75" x14ac:dyDescent="0.25">
      <c r="A127" s="11">
        <v>9</v>
      </c>
      <c r="B127" s="29"/>
      <c r="C127" s="29"/>
      <c r="D127" s="29"/>
      <c r="E127" s="29" t="s">
        <v>125</v>
      </c>
      <c r="F127" s="11" t="s">
        <v>459</v>
      </c>
      <c r="G127" s="11" t="str">
        <f>VLOOKUP($F$116:$F$132,SL!$C$3:$Q$351,2,0)</f>
        <v>NORMAL</v>
      </c>
      <c r="H127" s="11">
        <f>VLOOKUP($F$116:$F$132,SL!$C$3:$Q$351,3,0)</f>
        <v>20</v>
      </c>
      <c r="I127" s="11">
        <f>VLOOKUP($F$116:$F$132,SL!$C$3:$Q$351,4,0)</f>
        <v>20627.25</v>
      </c>
      <c r="J127" s="11">
        <f>VLOOKUP($F$116:$F$132,SL!$C$3:$Q$351,5,0)</f>
        <v>1357.75</v>
      </c>
      <c r="K127" s="11">
        <f>VLOOKUP($F$116:$F$132,SL!$C$3:$Q$351,6,0)</f>
        <v>21985</v>
      </c>
      <c r="L127" s="11">
        <f>VLOOKUP($F$116:$F$132,SL!$C$3:$Q$351,7,0)</f>
        <v>516.99</v>
      </c>
      <c r="M127" s="11">
        <f>VLOOKUP($F$116:$F$132,SL!$C$3:$Q$351,8,0)</f>
        <v>226.01</v>
      </c>
      <c r="N127" s="11">
        <f>VLOOKUP($F$116:$F$132,SL!$C$3:$Q$351,9,0)</f>
        <v>743</v>
      </c>
      <c r="O127" s="11">
        <f t="shared" si="12"/>
        <v>21144.240000000002</v>
      </c>
      <c r="P127" s="11">
        <f t="shared" si="13"/>
        <v>1583.76</v>
      </c>
      <c r="Q127" s="11">
        <f t="shared" si="14"/>
        <v>22728</v>
      </c>
      <c r="R127" s="11">
        <f>VLOOKUP($F$116:$F$132,SL!$C$3:$Q$351,10,0)</f>
        <v>21144.240000000002</v>
      </c>
      <c r="S127" s="11">
        <f>VLOOKUP($F$116:$F$132,SL!$C$3:$Q$351,11,0)</f>
        <v>1583.76</v>
      </c>
      <c r="T127" s="11">
        <f>VLOOKUP($F$116:$F$132,SL!$C$3:$Q$351,12,0)</f>
        <v>22728</v>
      </c>
      <c r="U127" s="11">
        <f>VLOOKUP($F$116:$F$132,SL!$C$3:$Q$351,13,0)</f>
        <v>0</v>
      </c>
      <c r="V127" s="11">
        <f>VLOOKUP($F$116:$F$132,SL!$C$3:$Q$351,14,0)</f>
        <v>0</v>
      </c>
      <c r="W127" s="11">
        <f>VLOOKUP($F$116:$F$132,SL!$C$3:$Q$351,15,0)</f>
        <v>0</v>
      </c>
      <c r="X127" s="11"/>
    </row>
    <row r="128" spans="1:24" ht="15.75" x14ac:dyDescent="0.25">
      <c r="A128" s="11">
        <v>10</v>
      </c>
      <c r="B128" s="29"/>
      <c r="C128" s="29"/>
      <c r="D128" s="29"/>
      <c r="E128" s="29" t="s">
        <v>125</v>
      </c>
      <c r="F128" s="11" t="s">
        <v>458</v>
      </c>
      <c r="G128" s="11" t="str">
        <f>VLOOKUP($F$116:$F$132,SL!$C$3:$Q$351,2,0)</f>
        <v>NORMAL</v>
      </c>
      <c r="H128" s="11">
        <f>VLOOKUP($F$116:$F$132,SL!$C$3:$Q$351,3,0)</f>
        <v>7</v>
      </c>
      <c r="I128" s="11">
        <f>VLOOKUP($F$116:$F$132,SL!$C$3:$Q$351,4,0)</f>
        <v>13855.87</v>
      </c>
      <c r="J128" s="11">
        <f>VLOOKUP($F$116:$F$132,SL!$C$3:$Q$351,5,0)</f>
        <v>1690.1299999999999</v>
      </c>
      <c r="K128" s="11">
        <f>VLOOKUP($F$116:$F$132,SL!$C$3:$Q$351,6,0)</f>
        <v>15546</v>
      </c>
      <c r="L128" s="11">
        <f>VLOOKUP($F$116:$F$132,SL!$C$3:$Q$351,7,0)</f>
        <v>320.56</v>
      </c>
      <c r="M128" s="11">
        <f>VLOOKUP($F$116:$F$132,SL!$C$3:$Q$351,8,0)</f>
        <v>148.44</v>
      </c>
      <c r="N128" s="11">
        <f>VLOOKUP($F$116:$F$132,SL!$C$3:$Q$351,9,0)</f>
        <v>469</v>
      </c>
      <c r="O128" s="11">
        <f t="shared" si="12"/>
        <v>14176.43</v>
      </c>
      <c r="P128" s="11">
        <f t="shared" si="13"/>
        <v>1838.57</v>
      </c>
      <c r="Q128" s="11">
        <f t="shared" si="14"/>
        <v>16015</v>
      </c>
      <c r="R128" s="11">
        <f>VLOOKUP($F$116:$F$132,SL!$C$3:$Q$351,10,0)</f>
        <v>14176.43</v>
      </c>
      <c r="S128" s="11">
        <f>VLOOKUP($F$116:$F$132,SL!$C$3:$Q$351,11,0)</f>
        <v>1838.57</v>
      </c>
      <c r="T128" s="11">
        <f>VLOOKUP($F$116:$F$132,SL!$C$3:$Q$351,12,0)</f>
        <v>16015</v>
      </c>
      <c r="U128" s="11">
        <f>VLOOKUP($F$116:$F$132,SL!$C$3:$Q$351,13,0)</f>
        <v>0</v>
      </c>
      <c r="V128" s="11">
        <f>VLOOKUP($F$116:$F$132,SL!$C$3:$Q$351,14,0)</f>
        <v>0</v>
      </c>
      <c r="W128" s="11">
        <f>VLOOKUP($F$116:$F$132,SL!$C$3:$Q$351,15,0)</f>
        <v>0</v>
      </c>
      <c r="X128" s="11"/>
    </row>
    <row r="129" spans="1:24" ht="15.75" x14ac:dyDescent="0.25">
      <c r="A129" s="11">
        <v>11</v>
      </c>
      <c r="B129" s="29"/>
      <c r="C129" s="29"/>
      <c r="D129" s="29"/>
      <c r="E129" s="29" t="s">
        <v>125</v>
      </c>
      <c r="F129" s="11" t="s">
        <v>460</v>
      </c>
      <c r="G129" s="11" t="str">
        <f>VLOOKUP($F$116:$F$132,SL!$C$3:$Q$351,2,0)</f>
        <v>NORMAL</v>
      </c>
      <c r="H129" s="11">
        <f>VLOOKUP($F$116:$F$132,SL!$C$3:$Q$351,3,0)</f>
        <v>30</v>
      </c>
      <c r="I129" s="11">
        <f>VLOOKUP($F$116:$F$132,SL!$C$3:$Q$351,4,0)</f>
        <v>20621.96</v>
      </c>
      <c r="J129" s="11">
        <f>VLOOKUP($F$116:$F$132,SL!$C$3:$Q$351,5,0)</f>
        <v>3429.04</v>
      </c>
      <c r="K129" s="11">
        <f>VLOOKUP($F$116:$F$132,SL!$C$3:$Q$351,6,0)</f>
        <v>24051</v>
      </c>
      <c r="L129" s="11">
        <f>VLOOKUP($F$116:$F$132,SL!$C$3:$Q$351,7,0)</f>
        <v>430.07</v>
      </c>
      <c r="M129" s="11">
        <f>VLOOKUP($F$116:$F$132,SL!$C$3:$Q$351,8,0)</f>
        <v>241.93</v>
      </c>
      <c r="N129" s="11">
        <f>VLOOKUP($F$116:$F$132,SL!$C$3:$Q$351,9,0)</f>
        <v>672</v>
      </c>
      <c r="O129" s="11">
        <f t="shared" si="12"/>
        <v>21052.03</v>
      </c>
      <c r="P129" s="11">
        <f t="shared" si="13"/>
        <v>3670.97</v>
      </c>
      <c r="Q129" s="11">
        <f t="shared" si="14"/>
        <v>24723</v>
      </c>
      <c r="R129" s="11">
        <f>VLOOKUP($F$116:$F$132,SL!$C$3:$Q$351,10,0)</f>
        <v>21052.03</v>
      </c>
      <c r="S129" s="11">
        <f>VLOOKUP($F$116:$F$132,SL!$C$3:$Q$351,11,0)</f>
        <v>3670.97</v>
      </c>
      <c r="T129" s="11">
        <f>VLOOKUP($F$116:$F$132,SL!$C$3:$Q$351,12,0)</f>
        <v>24723</v>
      </c>
      <c r="U129" s="11">
        <f>VLOOKUP($F$116:$F$132,SL!$C$3:$Q$351,13,0)</f>
        <v>0</v>
      </c>
      <c r="V129" s="11">
        <f>VLOOKUP($F$116:$F$132,SL!$C$3:$Q$351,14,0)</f>
        <v>0</v>
      </c>
      <c r="W129" s="11">
        <f>VLOOKUP($F$116:$F$132,SL!$C$3:$Q$351,15,0)</f>
        <v>0</v>
      </c>
      <c r="X129" s="11"/>
    </row>
    <row r="130" spans="1:24" ht="15.75" x14ac:dyDescent="0.25">
      <c r="A130" s="11">
        <v>12</v>
      </c>
      <c r="B130" s="29" t="s">
        <v>39</v>
      </c>
      <c r="C130" s="29" t="s">
        <v>40</v>
      </c>
      <c r="D130" s="29">
        <v>38</v>
      </c>
      <c r="E130" s="29" t="s">
        <v>125</v>
      </c>
      <c r="F130" s="11" t="s">
        <v>461</v>
      </c>
      <c r="G130" s="11" t="str">
        <f>VLOOKUP($F$116:$F$132,SL!$C$3:$Q$351,2,0)</f>
        <v>NORMAL</v>
      </c>
      <c r="H130" s="11">
        <f>VLOOKUP($F$116:$F$132,SL!$C$3:$Q$351,3,0)</f>
        <v>65</v>
      </c>
      <c r="I130" s="11">
        <f>VLOOKUP($F$116:$F$132,SL!$C$3:$Q$351,4,0)</f>
        <v>22420.2</v>
      </c>
      <c r="J130" s="11">
        <f>VLOOKUP($F$116:$F$132,SL!$C$3:$Q$351,5,0)</f>
        <v>1290.8</v>
      </c>
      <c r="K130" s="11">
        <f>VLOOKUP($F$116:$F$132,SL!$C$3:$Q$351,6,0)</f>
        <v>23711</v>
      </c>
      <c r="L130" s="11">
        <f>VLOOKUP($F$116:$F$132,SL!$C$3:$Q$351,7,0)</f>
        <v>761.1</v>
      </c>
      <c r="M130" s="11">
        <f>VLOOKUP($F$116:$F$132,SL!$C$3:$Q$351,8,0)</f>
        <v>271.89999999999998</v>
      </c>
      <c r="N130" s="11">
        <f>VLOOKUP($F$116:$F$132,SL!$C$3:$Q$351,9,0)</f>
        <v>1033</v>
      </c>
      <c r="O130" s="11">
        <f t="shared" si="12"/>
        <v>23181.3</v>
      </c>
      <c r="P130" s="11">
        <f t="shared" si="13"/>
        <v>1562.6999999999998</v>
      </c>
      <c r="Q130" s="11">
        <f t="shared" si="14"/>
        <v>24744</v>
      </c>
      <c r="R130" s="11">
        <f>VLOOKUP($F$116:$F$132,SL!$C$3:$Q$351,10,0)</f>
        <v>23181.3</v>
      </c>
      <c r="S130" s="11">
        <f>VLOOKUP($F$116:$F$132,SL!$C$3:$Q$351,11,0)</f>
        <v>1562.7</v>
      </c>
      <c r="T130" s="11">
        <f>VLOOKUP($F$116:$F$132,SL!$C$3:$Q$351,12,0)</f>
        <v>24744</v>
      </c>
      <c r="U130" s="11">
        <f>VLOOKUP($F$116:$F$132,SL!$C$3:$Q$351,13,0)</f>
        <v>0</v>
      </c>
      <c r="V130" s="11">
        <f>VLOOKUP($F$116:$F$132,SL!$C$3:$Q$351,14,0)</f>
        <v>0</v>
      </c>
      <c r="W130" s="11">
        <f>VLOOKUP($F$116:$F$132,SL!$C$3:$Q$351,15,0)</f>
        <v>0</v>
      </c>
      <c r="X130" s="11"/>
    </row>
    <row r="131" spans="1:24" ht="15.75" x14ac:dyDescent="0.25">
      <c r="A131" s="11">
        <v>13</v>
      </c>
      <c r="B131" s="29" t="s">
        <v>39</v>
      </c>
      <c r="C131" s="29" t="s">
        <v>40</v>
      </c>
      <c r="D131" s="29">
        <v>38</v>
      </c>
      <c r="E131" s="29" t="s">
        <v>125</v>
      </c>
      <c r="F131" s="11" t="s">
        <v>453</v>
      </c>
      <c r="G131" s="11" t="str">
        <f>VLOOKUP($F$116:$F$132,SL!$C$3:$Q$351,2,0)</f>
        <v>NORMAL</v>
      </c>
      <c r="H131" s="11">
        <f>VLOOKUP($F$116:$F$132,SL!$C$3:$Q$351,3,0)</f>
        <v>110</v>
      </c>
      <c r="I131" s="11">
        <f>VLOOKUP($F$116:$F$132,SL!$C$3:$Q$351,4,0)</f>
        <v>-1188.33</v>
      </c>
      <c r="J131" s="11">
        <f>VLOOKUP($F$116:$F$132,SL!$C$3:$Q$351,5,0)</f>
        <v>120.33</v>
      </c>
      <c r="K131" s="11">
        <f>VLOOKUP($F$116:$F$132,SL!$C$3:$Q$351,6,0)</f>
        <v>-1068</v>
      </c>
      <c r="L131" s="11">
        <f>VLOOKUP($F$116:$F$132,SL!$C$3:$Q$351,7,0)</f>
        <v>1355.7</v>
      </c>
      <c r="M131" s="11">
        <f>VLOOKUP($F$116:$F$132,SL!$C$3:$Q$351,8,0)</f>
        <v>69.3</v>
      </c>
      <c r="N131" s="11">
        <f>VLOOKUP($F$116:$F$132,SL!$C$3:$Q$351,9,0)</f>
        <v>1425</v>
      </c>
      <c r="O131" s="11">
        <f t="shared" si="12"/>
        <v>167.37000000000012</v>
      </c>
      <c r="P131" s="11">
        <f t="shared" si="13"/>
        <v>189.63</v>
      </c>
      <c r="Q131" s="11">
        <f t="shared" si="14"/>
        <v>357</v>
      </c>
      <c r="R131" s="11">
        <f>VLOOKUP($F$116:$F$132,SL!$C$3:$Q$351,10,0)</f>
        <v>167.37</v>
      </c>
      <c r="S131" s="11">
        <f>VLOOKUP($F$116:$F$132,SL!$C$3:$Q$351,11,0)</f>
        <v>189.63</v>
      </c>
      <c r="T131" s="11">
        <f>VLOOKUP($F$116:$F$132,SL!$C$3:$Q$351,12,0)</f>
        <v>357</v>
      </c>
      <c r="U131" s="11">
        <f>VLOOKUP($F$116:$F$132,SL!$C$3:$Q$351,13,0)</f>
        <v>0</v>
      </c>
      <c r="V131" s="11">
        <f>VLOOKUP($F$116:$F$132,SL!$C$3:$Q$351,14,0)</f>
        <v>0</v>
      </c>
      <c r="W131" s="11">
        <f>VLOOKUP($F$116:$F$132,SL!$C$3:$Q$351,15,0)</f>
        <v>0</v>
      </c>
      <c r="X131" s="11"/>
    </row>
    <row r="132" spans="1:24" ht="15.75" x14ac:dyDescent="0.25">
      <c r="A132" s="11">
        <v>14</v>
      </c>
      <c r="B132" s="29" t="s">
        <v>39</v>
      </c>
      <c r="C132" s="29" t="s">
        <v>40</v>
      </c>
      <c r="D132" s="29">
        <v>38</v>
      </c>
      <c r="E132" s="29" t="s">
        <v>125</v>
      </c>
      <c r="F132" s="11" t="s">
        <v>456</v>
      </c>
      <c r="G132" s="11" t="str">
        <f>VLOOKUP($F$116:$F$132,SL!$C$3:$Q$351,2,0)</f>
        <v>NORMAL</v>
      </c>
      <c r="H132" s="11">
        <f>VLOOKUP($F$116:$F$132,SL!$C$3:$Q$351,3,0)</f>
        <v>50</v>
      </c>
      <c r="I132" s="11">
        <f>VLOOKUP($F$116:$F$132,SL!$C$3:$Q$351,4,0)</f>
        <v>12287.85</v>
      </c>
      <c r="J132" s="11">
        <f>VLOOKUP($F$116:$F$132,SL!$C$3:$Q$351,5,0)</f>
        <v>882.15</v>
      </c>
      <c r="K132" s="11">
        <f>VLOOKUP($F$116:$F$132,SL!$C$3:$Q$351,6,0)</f>
        <v>13170</v>
      </c>
      <c r="L132" s="11">
        <f>VLOOKUP($F$116:$F$132,SL!$C$3:$Q$351,7,0)</f>
        <v>592.53</v>
      </c>
      <c r="M132" s="11">
        <f>VLOOKUP($F$116:$F$132,SL!$C$3:$Q$351,8,0)</f>
        <v>156.47</v>
      </c>
      <c r="N132" s="11">
        <f>VLOOKUP($F$116:$F$132,SL!$C$3:$Q$351,9,0)</f>
        <v>749</v>
      </c>
      <c r="O132" s="11">
        <f t="shared" si="12"/>
        <v>12880.380000000001</v>
      </c>
      <c r="P132" s="11">
        <f t="shared" si="13"/>
        <v>1038.6199999999999</v>
      </c>
      <c r="Q132" s="11">
        <f t="shared" si="14"/>
        <v>13919</v>
      </c>
      <c r="R132" s="11">
        <f>VLOOKUP($F$116:$F$132,SL!$C$3:$Q$351,10,0)</f>
        <v>12880.38</v>
      </c>
      <c r="S132" s="11">
        <f>VLOOKUP($F$116:$F$132,SL!$C$3:$Q$351,11,0)</f>
        <v>1038.6199999999999</v>
      </c>
      <c r="T132" s="11">
        <f>VLOOKUP($F$116:$F$132,SL!$C$3:$Q$351,12,0)</f>
        <v>13919</v>
      </c>
      <c r="U132" s="11">
        <f>VLOOKUP($F$116:$F$132,SL!$C$3:$Q$351,13,0)</f>
        <v>0</v>
      </c>
      <c r="V132" s="11">
        <f>VLOOKUP($F$116:$F$132,SL!$C$3:$Q$351,14,0)</f>
        <v>0</v>
      </c>
      <c r="W132" s="11">
        <f>VLOOKUP($F$116:$F$132,SL!$C$3:$Q$351,15,0)</f>
        <v>0</v>
      </c>
      <c r="X132" s="11"/>
    </row>
    <row r="133" spans="1:24" ht="15.75" x14ac:dyDescent="0.25">
      <c r="A133" s="147" t="s">
        <v>78</v>
      </c>
      <c r="B133" s="147"/>
      <c r="C133" s="147"/>
      <c r="D133" s="147"/>
      <c r="E133" s="147"/>
      <c r="F133" s="147"/>
      <c r="G133" s="11"/>
      <c r="H133" s="13">
        <f>SUM(H119:H132)</f>
        <v>4368</v>
      </c>
      <c r="I133" s="13">
        <f t="shared" ref="I133:T133" si="15">SUM(I119:I132)</f>
        <v>701874.09999999974</v>
      </c>
      <c r="J133" s="13">
        <f t="shared" si="15"/>
        <v>67902.899999999994</v>
      </c>
      <c r="K133" s="13">
        <f t="shared" si="15"/>
        <v>769777</v>
      </c>
      <c r="L133" s="13">
        <f t="shared" si="15"/>
        <v>40759.37999999999</v>
      </c>
      <c r="M133" s="13">
        <f t="shared" si="15"/>
        <v>10081.619999999999</v>
      </c>
      <c r="N133" s="13">
        <f t="shared" si="15"/>
        <v>50841</v>
      </c>
      <c r="O133" s="13">
        <f t="shared" si="15"/>
        <v>742633.4800000001</v>
      </c>
      <c r="P133" s="13">
        <f t="shared" si="15"/>
        <v>77984.51999999999</v>
      </c>
      <c r="Q133" s="13">
        <f t="shared" si="15"/>
        <v>820618</v>
      </c>
      <c r="R133" s="13">
        <f t="shared" si="15"/>
        <v>164907.66</v>
      </c>
      <c r="S133" s="13">
        <f t="shared" si="15"/>
        <v>15984.34</v>
      </c>
      <c r="T133" s="13">
        <f t="shared" si="15"/>
        <v>180892</v>
      </c>
      <c r="U133" s="13">
        <f t="shared" ref="U133" si="16">SUM(U119:U132)</f>
        <v>577725.82000000007</v>
      </c>
      <c r="V133" s="13">
        <f t="shared" ref="V133" si="17">SUM(V119:V132)</f>
        <v>62000.18</v>
      </c>
      <c r="W133" s="13">
        <f t="shared" ref="W133" si="18">SUM(W119:W132)</f>
        <v>639726</v>
      </c>
      <c r="X133" s="11"/>
    </row>
    <row r="134" spans="1:24" ht="15.75" x14ac:dyDescent="0.25">
      <c r="A134" s="26"/>
      <c r="B134" s="26"/>
      <c r="C134" s="26"/>
      <c r="D134" s="26"/>
      <c r="E134" s="26"/>
      <c r="F134" s="26"/>
      <c r="G134" s="26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</row>
    <row r="135" spans="1:24" x14ac:dyDescent="0.25">
      <c r="A135" s="30"/>
      <c r="B135" s="30"/>
      <c r="C135" s="30"/>
      <c r="D135" s="14"/>
      <c r="E135" s="14"/>
      <c r="F135" s="14"/>
      <c r="G135" s="14"/>
      <c r="H135" s="14"/>
      <c r="I135" s="7"/>
      <c r="J135" s="14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</row>
    <row r="136" spans="1:24" ht="15.75" x14ac:dyDescent="0.25">
      <c r="A136" s="30"/>
      <c r="B136" s="30"/>
      <c r="C136" s="30"/>
      <c r="D136" s="142" t="s">
        <v>79</v>
      </c>
      <c r="E136" s="142"/>
      <c r="F136" s="142"/>
      <c r="G136" s="142"/>
      <c r="H136" s="142"/>
      <c r="I136" s="7"/>
      <c r="J136" s="14"/>
      <c r="K136" s="7"/>
      <c r="L136" s="7"/>
      <c r="M136" s="7"/>
      <c r="N136" s="7"/>
      <c r="O136" s="7"/>
      <c r="P136" s="7"/>
      <c r="Q136" s="7"/>
      <c r="R136" s="7"/>
      <c r="S136" s="7"/>
      <c r="T136" s="143" t="s">
        <v>80</v>
      </c>
      <c r="U136" s="143"/>
      <c r="V136" s="143"/>
      <c r="W136" s="143"/>
      <c r="X136" s="143"/>
    </row>
    <row r="137" spans="1:24" ht="15.75" x14ac:dyDescent="0.25">
      <c r="A137" s="30"/>
      <c r="B137" s="30"/>
      <c r="C137" s="30"/>
      <c r="D137" s="142" t="s">
        <v>81</v>
      </c>
      <c r="E137" s="142"/>
      <c r="F137" s="142"/>
      <c r="G137" s="142"/>
      <c r="H137" s="142"/>
      <c r="I137" s="7"/>
      <c r="J137" s="14"/>
      <c r="K137" s="7"/>
      <c r="L137" s="7"/>
      <c r="M137" s="7"/>
      <c r="N137" s="7"/>
      <c r="O137" s="7"/>
      <c r="P137" s="7"/>
      <c r="Q137" s="7"/>
      <c r="R137" s="7"/>
      <c r="S137" s="7"/>
      <c r="T137" s="143" t="s">
        <v>81</v>
      </c>
      <c r="U137" s="143"/>
      <c r="V137" s="143"/>
      <c r="W137" s="143"/>
      <c r="X137" s="143"/>
    </row>
    <row r="138" spans="1:24" ht="16.5" thickBot="1" x14ac:dyDescent="0.3">
      <c r="A138" s="30"/>
      <c r="B138" s="30"/>
      <c r="C138" s="30"/>
      <c r="D138" s="25"/>
      <c r="E138" s="25"/>
      <c r="F138" s="25"/>
      <c r="G138" s="25"/>
      <c r="H138" s="25"/>
      <c r="I138" s="7"/>
      <c r="J138" s="14"/>
      <c r="K138" s="7"/>
      <c r="L138" s="7"/>
      <c r="M138" s="7"/>
      <c r="N138" s="7"/>
      <c r="O138" s="7"/>
      <c r="P138" s="7"/>
      <c r="Q138" s="7"/>
      <c r="R138" s="7"/>
      <c r="S138" s="7"/>
      <c r="T138" s="26"/>
      <c r="U138" s="26"/>
      <c r="V138" s="26"/>
      <c r="W138" s="26"/>
      <c r="X138" s="26"/>
    </row>
    <row r="139" spans="1:24" ht="24" thickBot="1" x14ac:dyDescent="0.4">
      <c r="A139" s="148" t="s">
        <v>1</v>
      </c>
      <c r="B139" s="149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  <c r="T139" s="149"/>
      <c r="U139" s="149"/>
      <c r="V139" s="149"/>
      <c r="W139" s="149"/>
      <c r="X139" s="150"/>
    </row>
    <row r="140" spans="1:24" ht="18" x14ac:dyDescent="0.25">
      <c r="A140" s="170" t="s">
        <v>819</v>
      </c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</row>
    <row r="141" spans="1:24" ht="32.25" customHeight="1" x14ac:dyDescent="0.25">
      <c r="A141" s="172" t="s">
        <v>5</v>
      </c>
      <c r="B141" s="172" t="s">
        <v>6</v>
      </c>
      <c r="C141" s="172" t="s">
        <v>7</v>
      </c>
      <c r="D141" s="172" t="s">
        <v>8</v>
      </c>
      <c r="E141" s="172" t="s">
        <v>9</v>
      </c>
      <c r="F141" s="172" t="s">
        <v>383</v>
      </c>
      <c r="G141" s="172" t="s">
        <v>11</v>
      </c>
      <c r="H141" s="172" t="s">
        <v>12</v>
      </c>
      <c r="I141" s="172" t="s">
        <v>815</v>
      </c>
      <c r="J141" s="172"/>
      <c r="K141" s="172"/>
      <c r="L141" s="172" t="s">
        <v>816</v>
      </c>
      <c r="M141" s="172"/>
      <c r="N141" s="172"/>
      <c r="O141" s="172" t="s">
        <v>13</v>
      </c>
      <c r="P141" s="172"/>
      <c r="Q141" s="172"/>
      <c r="R141" s="144" t="s">
        <v>817</v>
      </c>
      <c r="S141" s="145"/>
      <c r="T141" s="146"/>
      <c r="U141" s="172" t="s">
        <v>818</v>
      </c>
      <c r="V141" s="172"/>
      <c r="W141" s="172"/>
      <c r="X141" s="9" t="s">
        <v>14</v>
      </c>
    </row>
    <row r="142" spans="1:24" ht="15.75" x14ac:dyDescent="0.25">
      <c r="A142" s="172"/>
      <c r="B142" s="172"/>
      <c r="C142" s="172"/>
      <c r="D142" s="172"/>
      <c r="E142" s="172"/>
      <c r="F142" s="172"/>
      <c r="G142" s="172"/>
      <c r="H142" s="172"/>
      <c r="I142" s="9" t="s">
        <v>15</v>
      </c>
      <c r="J142" s="9" t="s">
        <v>16</v>
      </c>
      <c r="K142" s="10" t="s">
        <v>17</v>
      </c>
      <c r="L142" s="9" t="s">
        <v>15</v>
      </c>
      <c r="M142" s="9" t="s">
        <v>16</v>
      </c>
      <c r="N142" s="10" t="s">
        <v>17</v>
      </c>
      <c r="O142" s="9" t="s">
        <v>15</v>
      </c>
      <c r="P142" s="9" t="s">
        <v>16</v>
      </c>
      <c r="Q142" s="9" t="s">
        <v>17</v>
      </c>
      <c r="R142" s="9" t="s">
        <v>15</v>
      </c>
      <c r="S142" s="9" t="s">
        <v>16</v>
      </c>
      <c r="T142" s="9" t="s">
        <v>17</v>
      </c>
      <c r="U142" s="9" t="s">
        <v>15</v>
      </c>
      <c r="V142" s="9" t="s">
        <v>16</v>
      </c>
      <c r="W142" s="10" t="s">
        <v>17</v>
      </c>
      <c r="X142" s="9"/>
    </row>
    <row r="143" spans="1:24" ht="15.75" x14ac:dyDescent="0.25">
      <c r="A143" s="9" t="s">
        <v>18</v>
      </c>
      <c r="B143" s="9" t="s">
        <v>19</v>
      </c>
      <c r="C143" s="9" t="s">
        <v>20</v>
      </c>
      <c r="D143" s="9" t="s">
        <v>21</v>
      </c>
      <c r="E143" s="9" t="s">
        <v>22</v>
      </c>
      <c r="F143" s="21" t="s">
        <v>23</v>
      </c>
      <c r="G143" s="21"/>
      <c r="H143" s="9"/>
      <c r="I143" s="9" t="s">
        <v>24</v>
      </c>
      <c r="J143" s="9" t="s">
        <v>25</v>
      </c>
      <c r="K143" s="10" t="s">
        <v>26</v>
      </c>
      <c r="L143" s="9" t="s">
        <v>27</v>
      </c>
      <c r="M143" s="9" t="s">
        <v>28</v>
      </c>
      <c r="N143" s="10" t="s">
        <v>29</v>
      </c>
      <c r="O143" s="9" t="s">
        <v>30</v>
      </c>
      <c r="P143" s="9" t="s">
        <v>31</v>
      </c>
      <c r="Q143" s="9" t="s">
        <v>32</v>
      </c>
      <c r="R143" s="9" t="s">
        <v>33</v>
      </c>
      <c r="S143" s="9" t="s">
        <v>34</v>
      </c>
      <c r="T143" s="9" t="s">
        <v>35</v>
      </c>
      <c r="U143" s="9" t="s">
        <v>36</v>
      </c>
      <c r="V143" s="9" t="s">
        <v>37</v>
      </c>
      <c r="W143" s="10" t="s">
        <v>38</v>
      </c>
      <c r="X143" s="9"/>
    </row>
    <row r="144" spans="1:24" ht="15.75" x14ac:dyDescent="0.25">
      <c r="A144" s="11">
        <v>1</v>
      </c>
      <c r="B144" s="29" t="s">
        <v>39</v>
      </c>
      <c r="C144" s="29" t="s">
        <v>40</v>
      </c>
      <c r="D144" s="29"/>
      <c r="E144" s="29" t="s">
        <v>142</v>
      </c>
      <c r="F144" s="11" t="s">
        <v>476</v>
      </c>
      <c r="G144" s="11" t="str">
        <f>VLOOKUP($F$141:$F$156,SL!$C$3:$Q$351,2,0)</f>
        <v>DC</v>
      </c>
      <c r="H144" s="11">
        <f>VLOOKUP($F$141:$F$156,SL!$C$3:$Q$351,3,0)</f>
        <v>720</v>
      </c>
      <c r="I144" s="11">
        <f>VLOOKUP($F$141:$F$156,SL!$C$3:$Q$351,4,0)</f>
        <v>383551.52</v>
      </c>
      <c r="J144" s="11">
        <f>VLOOKUP($F$141:$F$156,SL!$C$3:$Q$351,5,0)</f>
        <v>57787.48</v>
      </c>
      <c r="K144" s="11">
        <f>VLOOKUP($F$141:$F$156,SL!$C$3:$Q$351,6,0)</f>
        <v>441339</v>
      </c>
      <c r="L144" s="11">
        <f>VLOOKUP($F$141:$F$156,SL!$C$3:$Q$351,7,0)</f>
        <v>6361.54</v>
      </c>
      <c r="M144" s="11">
        <f>VLOOKUP($F$141:$F$156,SL!$C$3:$Q$351,8,0)</f>
        <v>4617.46</v>
      </c>
      <c r="N144" s="11">
        <f>VLOOKUP($F$141:$F$156,SL!$C$3:$Q$351,9,0)</f>
        <v>10979</v>
      </c>
      <c r="O144" s="11">
        <f>+I144+L144</f>
        <v>389913.06</v>
      </c>
      <c r="P144" s="11">
        <f>+J144+M144</f>
        <v>62404.94</v>
      </c>
      <c r="Q144" s="11">
        <f>+K144+N144</f>
        <v>452318</v>
      </c>
      <c r="R144" s="11">
        <f>VLOOKUP($F$141:$F$156,SL!$C$3:$Q$351,10,0)</f>
        <v>0</v>
      </c>
      <c r="S144" s="11">
        <f>VLOOKUP($F$141:$F$156,SL!$C$3:$Q$351,11,0)</f>
        <v>0</v>
      </c>
      <c r="T144" s="11">
        <f>VLOOKUP($F$141:$F$156,SL!$C$3:$Q$351,12,0)</f>
        <v>0</v>
      </c>
      <c r="U144" s="11">
        <f>VLOOKUP($F$141:$F$156,SL!$C$3:$Q$351,13,0)</f>
        <v>389913.06</v>
      </c>
      <c r="V144" s="11">
        <f>VLOOKUP($F$141:$F$156,SL!$C$3:$Q$351,14,0)</f>
        <v>62404.94</v>
      </c>
      <c r="W144" s="11">
        <f>VLOOKUP($F$141:$F$156,SL!$C$3:$Q$351,15,0)</f>
        <v>452318</v>
      </c>
      <c r="X144" s="11"/>
    </row>
    <row r="145" spans="1:24" ht="15.75" x14ac:dyDescent="0.25">
      <c r="A145" s="11">
        <v>2</v>
      </c>
      <c r="B145" s="29" t="s">
        <v>39</v>
      </c>
      <c r="C145" s="29" t="s">
        <v>40</v>
      </c>
      <c r="D145" s="29"/>
      <c r="E145" s="29" t="s">
        <v>142</v>
      </c>
      <c r="F145" s="11" t="s">
        <v>469</v>
      </c>
      <c r="G145" s="11" t="str">
        <f>VLOOKUP($F$141:$F$156,SL!$C$3:$Q$351,2,0)</f>
        <v>NORMAL</v>
      </c>
      <c r="H145" s="11">
        <f>VLOOKUP($F$141:$F$156,SL!$C$3:$Q$351,3,0)</f>
        <v>499</v>
      </c>
      <c r="I145" s="11">
        <f>VLOOKUP($F$141:$F$156,SL!$C$3:$Q$351,4,0)</f>
        <v>9530.11</v>
      </c>
      <c r="J145" s="11">
        <f>VLOOKUP($F$141:$F$156,SL!$C$3:$Q$351,5,0)</f>
        <v>675.8900000000001</v>
      </c>
      <c r="K145" s="11">
        <f>VLOOKUP($F$141:$F$156,SL!$C$3:$Q$351,6,0)</f>
        <v>10206</v>
      </c>
      <c r="L145" s="11">
        <f>VLOOKUP($F$141:$F$156,SL!$C$3:$Q$351,7,0)</f>
        <v>4517.05</v>
      </c>
      <c r="M145" s="11">
        <f>VLOOKUP($F$141:$F$156,SL!$C$3:$Q$351,8,0)</f>
        <v>390.95</v>
      </c>
      <c r="N145" s="11">
        <f>VLOOKUP($F$141:$F$156,SL!$C$3:$Q$351,9,0)</f>
        <v>4908</v>
      </c>
      <c r="O145" s="11">
        <f t="shared" ref="O145:O156" si="19">+I145+L145</f>
        <v>14047.16</v>
      </c>
      <c r="P145" s="11">
        <f t="shared" ref="P145:P156" si="20">+J145+M145</f>
        <v>1066.8400000000001</v>
      </c>
      <c r="Q145" s="11">
        <f t="shared" ref="Q145:Q156" si="21">+K145+N145</f>
        <v>15114</v>
      </c>
      <c r="R145" s="11">
        <f>VLOOKUP($F$141:$F$156,SL!$C$3:$Q$351,10,0)</f>
        <v>9530.11</v>
      </c>
      <c r="S145" s="11">
        <f>VLOOKUP($F$141:$F$156,SL!$C$3:$Q$351,11,0)</f>
        <v>675.8900000000001</v>
      </c>
      <c r="T145" s="11">
        <f>VLOOKUP($F$141:$F$156,SL!$C$3:$Q$351,12,0)</f>
        <v>10206</v>
      </c>
      <c r="U145" s="11">
        <f>VLOOKUP($F$141:$F$156,SL!$C$3:$Q$351,13,0)</f>
        <v>4517.05</v>
      </c>
      <c r="V145" s="11">
        <f>VLOOKUP($F$141:$F$156,SL!$C$3:$Q$351,14,0)</f>
        <v>390.95</v>
      </c>
      <c r="W145" s="11">
        <f>VLOOKUP($F$141:$F$156,SL!$C$3:$Q$351,15,0)</f>
        <v>4908</v>
      </c>
      <c r="X145" s="11"/>
    </row>
    <row r="146" spans="1:24" ht="15.75" x14ac:dyDescent="0.25">
      <c r="A146" s="11">
        <v>3</v>
      </c>
      <c r="B146" s="29" t="s">
        <v>39</v>
      </c>
      <c r="C146" s="29" t="s">
        <v>40</v>
      </c>
      <c r="D146" s="29"/>
      <c r="E146" s="29" t="s">
        <v>142</v>
      </c>
      <c r="F146" s="11" t="s">
        <v>465</v>
      </c>
      <c r="G146" s="11" t="str">
        <f>VLOOKUP($F$141:$F$156,SL!$C$3:$Q$351,2,0)</f>
        <v>NORMAL</v>
      </c>
      <c r="H146" s="11">
        <f>VLOOKUP($F$141:$F$156,SL!$C$3:$Q$351,3,0)</f>
        <v>234</v>
      </c>
      <c r="I146" s="11">
        <f>VLOOKUP($F$141:$F$156,SL!$C$3:$Q$351,4,0)</f>
        <v>5655.52</v>
      </c>
      <c r="J146" s="11">
        <f>VLOOKUP($F$141:$F$156,SL!$C$3:$Q$351,5,0)</f>
        <v>427.48</v>
      </c>
      <c r="K146" s="11">
        <f>VLOOKUP($F$141:$F$156,SL!$C$3:$Q$351,6,0)</f>
        <v>6083</v>
      </c>
      <c r="L146" s="11">
        <f>VLOOKUP($F$141:$F$156,SL!$C$3:$Q$351,7,0)</f>
        <v>2216.89</v>
      </c>
      <c r="M146" s="11">
        <f>VLOOKUP($F$141:$F$156,SL!$C$3:$Q$351,8,0)</f>
        <v>197.10999999999999</v>
      </c>
      <c r="N146" s="11">
        <f>VLOOKUP($F$141:$F$156,SL!$C$3:$Q$351,9,0)</f>
        <v>2414</v>
      </c>
      <c r="O146" s="11">
        <f t="shared" si="19"/>
        <v>7872.41</v>
      </c>
      <c r="P146" s="11">
        <f t="shared" si="20"/>
        <v>624.59</v>
      </c>
      <c r="Q146" s="11">
        <f t="shared" si="21"/>
        <v>8497</v>
      </c>
      <c r="R146" s="11">
        <f>VLOOKUP($F$141:$F$156,SL!$C$3:$Q$351,10,0)</f>
        <v>5655.52</v>
      </c>
      <c r="S146" s="11">
        <f>VLOOKUP($F$141:$F$156,SL!$C$3:$Q$351,11,0)</f>
        <v>427.48</v>
      </c>
      <c r="T146" s="11">
        <f>VLOOKUP($F$141:$F$156,SL!$C$3:$Q$351,12,0)</f>
        <v>6083</v>
      </c>
      <c r="U146" s="11">
        <f>VLOOKUP($F$141:$F$156,SL!$C$3:$Q$351,13,0)</f>
        <v>2216.89</v>
      </c>
      <c r="V146" s="11">
        <f>VLOOKUP($F$141:$F$156,SL!$C$3:$Q$351,14,0)</f>
        <v>197.10999999999999</v>
      </c>
      <c r="W146" s="11">
        <f>VLOOKUP($F$141:$F$156,SL!$C$3:$Q$351,15,0)</f>
        <v>2414</v>
      </c>
      <c r="X146" s="11"/>
    </row>
    <row r="147" spans="1:24" ht="15.75" x14ac:dyDescent="0.25">
      <c r="A147" s="11">
        <v>4</v>
      </c>
      <c r="B147" s="29" t="s">
        <v>39</v>
      </c>
      <c r="C147" s="29" t="s">
        <v>40</v>
      </c>
      <c r="D147" s="29"/>
      <c r="E147" s="29" t="s">
        <v>142</v>
      </c>
      <c r="F147" s="11" t="s">
        <v>470</v>
      </c>
      <c r="G147" s="11" t="str">
        <f>VLOOKUP($F$141:$F$156,SL!$C$3:$Q$351,2,0)</f>
        <v>NORMAL</v>
      </c>
      <c r="H147" s="11">
        <f>VLOOKUP($F$141:$F$156,SL!$C$3:$Q$351,3,0)</f>
        <v>144</v>
      </c>
      <c r="I147" s="11">
        <f>VLOOKUP($F$141:$F$156,SL!$C$3:$Q$351,4,0)</f>
        <v>15017.79</v>
      </c>
      <c r="J147" s="11">
        <f>VLOOKUP($F$141:$F$156,SL!$C$3:$Q$351,5,0)</f>
        <v>1558.21</v>
      </c>
      <c r="K147" s="11">
        <f>VLOOKUP($F$141:$F$156,SL!$C$3:$Q$351,6,0)</f>
        <v>16576</v>
      </c>
      <c r="L147" s="11">
        <f>VLOOKUP($F$141:$F$156,SL!$C$3:$Q$351,7,0)</f>
        <v>1465.08</v>
      </c>
      <c r="M147" s="11">
        <f>VLOOKUP($F$141:$F$156,SL!$C$3:$Q$351,8,0)</f>
        <v>246.92</v>
      </c>
      <c r="N147" s="11">
        <f>VLOOKUP($F$141:$F$156,SL!$C$3:$Q$351,9,0)</f>
        <v>1712</v>
      </c>
      <c r="O147" s="11">
        <f t="shared" si="19"/>
        <v>16482.870000000003</v>
      </c>
      <c r="P147" s="11">
        <f t="shared" si="20"/>
        <v>1805.13</v>
      </c>
      <c r="Q147" s="11">
        <f t="shared" si="21"/>
        <v>18288</v>
      </c>
      <c r="R147" s="11">
        <f>VLOOKUP($F$141:$F$156,SL!$C$3:$Q$351,10,0)</f>
        <v>15017.79</v>
      </c>
      <c r="S147" s="11">
        <f>VLOOKUP($F$141:$F$156,SL!$C$3:$Q$351,11,0)</f>
        <v>1558.21</v>
      </c>
      <c r="T147" s="11">
        <f>VLOOKUP($F$141:$F$156,SL!$C$3:$Q$351,12,0)</f>
        <v>16576</v>
      </c>
      <c r="U147" s="11">
        <f>VLOOKUP($F$141:$F$156,SL!$C$3:$Q$351,13,0)</f>
        <v>1465.08</v>
      </c>
      <c r="V147" s="11">
        <f>VLOOKUP($F$141:$F$156,SL!$C$3:$Q$351,14,0)</f>
        <v>246.92</v>
      </c>
      <c r="W147" s="11">
        <f>VLOOKUP($F$141:$F$156,SL!$C$3:$Q$351,15,0)</f>
        <v>1712</v>
      </c>
      <c r="X147" s="11"/>
    </row>
    <row r="148" spans="1:24" ht="15.75" x14ac:dyDescent="0.25">
      <c r="A148" s="11">
        <v>5</v>
      </c>
      <c r="B148" s="29" t="s">
        <v>39</v>
      </c>
      <c r="C148" s="29" t="s">
        <v>40</v>
      </c>
      <c r="D148" s="29"/>
      <c r="E148" s="29" t="s">
        <v>142</v>
      </c>
      <c r="F148" s="11" t="s">
        <v>467</v>
      </c>
      <c r="G148" s="11" t="str">
        <f>VLOOKUP($F$141:$F$156,SL!$C$3:$Q$351,2,0)</f>
        <v>NORMAL</v>
      </c>
      <c r="H148" s="11">
        <f>VLOOKUP($F$141:$F$156,SL!$C$3:$Q$351,3,0)</f>
        <v>162</v>
      </c>
      <c r="I148" s="11">
        <f>VLOOKUP($F$141:$F$156,SL!$C$3:$Q$351,4,0)</f>
        <v>2255.9699999999998</v>
      </c>
      <c r="J148" s="11">
        <f>VLOOKUP($F$141:$F$156,SL!$C$3:$Q$351,5,0)</f>
        <v>155.03</v>
      </c>
      <c r="K148" s="11">
        <f>VLOOKUP($F$141:$F$156,SL!$C$3:$Q$351,6,0)</f>
        <v>2411</v>
      </c>
      <c r="L148" s="11">
        <f>VLOOKUP($F$141:$F$156,SL!$C$3:$Q$351,7,0)</f>
        <v>1528.05</v>
      </c>
      <c r="M148" s="11">
        <f>VLOOKUP($F$141:$F$156,SL!$C$3:$Q$351,8,0)</f>
        <v>121.95</v>
      </c>
      <c r="N148" s="11">
        <f>VLOOKUP($F$141:$F$156,SL!$C$3:$Q$351,9,0)</f>
        <v>1650</v>
      </c>
      <c r="O148" s="11">
        <f t="shared" si="19"/>
        <v>3784.0199999999995</v>
      </c>
      <c r="P148" s="11">
        <f t="shared" si="20"/>
        <v>276.98</v>
      </c>
      <c r="Q148" s="11">
        <f t="shared" si="21"/>
        <v>4061</v>
      </c>
      <c r="R148" s="11">
        <f>VLOOKUP($F$141:$F$156,SL!$C$3:$Q$351,10,0)</f>
        <v>2255.9699999999998</v>
      </c>
      <c r="S148" s="11">
        <f>VLOOKUP($F$141:$F$156,SL!$C$3:$Q$351,11,0)</f>
        <v>155.03</v>
      </c>
      <c r="T148" s="11">
        <f>VLOOKUP($F$141:$F$156,SL!$C$3:$Q$351,12,0)</f>
        <v>2411</v>
      </c>
      <c r="U148" s="11">
        <f>VLOOKUP($F$141:$F$156,SL!$C$3:$Q$351,13,0)</f>
        <v>1528.05</v>
      </c>
      <c r="V148" s="11">
        <f>VLOOKUP($F$141:$F$156,SL!$C$3:$Q$351,14,0)</f>
        <v>121.95</v>
      </c>
      <c r="W148" s="11">
        <f>VLOOKUP($F$141:$F$156,SL!$C$3:$Q$351,15,0)</f>
        <v>1650</v>
      </c>
      <c r="X148" s="11"/>
    </row>
    <row r="149" spans="1:24" ht="15.75" x14ac:dyDescent="0.25">
      <c r="A149" s="11">
        <v>6</v>
      </c>
      <c r="B149" s="29" t="s">
        <v>39</v>
      </c>
      <c r="C149" s="29" t="s">
        <v>40</v>
      </c>
      <c r="D149" s="29"/>
      <c r="E149" s="29" t="s">
        <v>142</v>
      </c>
      <c r="F149" s="11" t="s">
        <v>471</v>
      </c>
      <c r="G149" s="11" t="str">
        <f>VLOOKUP($F$141:$F$156,SL!$C$3:$Q$351,2,0)</f>
        <v>IDLE/VACANT</v>
      </c>
      <c r="H149" s="11">
        <f>VLOOKUP($F$141:$F$156,SL!$C$3:$Q$351,3,0)</f>
        <v>0</v>
      </c>
      <c r="I149" s="11">
        <f>VLOOKUP($F$141:$F$156,SL!$C$3:$Q$351,4,0)</f>
        <v>1496.55</v>
      </c>
      <c r="J149" s="11">
        <f>VLOOKUP($F$141:$F$156,SL!$C$3:$Q$351,5,0)</f>
        <v>171.45</v>
      </c>
      <c r="K149" s="11">
        <f>VLOOKUP($F$141:$F$156,SL!$C$3:$Q$351,6,0)</f>
        <v>1668</v>
      </c>
      <c r="L149" s="11">
        <f>VLOOKUP($F$141:$F$156,SL!$C$3:$Q$351,7,0)</f>
        <v>175.36</v>
      </c>
      <c r="M149" s="11">
        <f>VLOOKUP($F$141:$F$156,SL!$C$3:$Q$351,8,0)</f>
        <v>14.64</v>
      </c>
      <c r="N149" s="11">
        <f>VLOOKUP($F$141:$F$156,SL!$C$3:$Q$351,9,0)</f>
        <v>190</v>
      </c>
      <c r="O149" s="11">
        <f t="shared" si="19"/>
        <v>1671.9099999999999</v>
      </c>
      <c r="P149" s="11">
        <f t="shared" si="20"/>
        <v>186.08999999999997</v>
      </c>
      <c r="Q149" s="11">
        <f t="shared" si="21"/>
        <v>1858</v>
      </c>
      <c r="R149" s="11">
        <f>VLOOKUP($F$141:$F$156,SL!$C$3:$Q$351,10,0)</f>
        <v>1496.55</v>
      </c>
      <c r="S149" s="11">
        <f>VLOOKUP($F$141:$F$156,SL!$C$3:$Q$351,11,0)</f>
        <v>171.45</v>
      </c>
      <c r="T149" s="11">
        <f>VLOOKUP($F$141:$F$156,SL!$C$3:$Q$351,12,0)</f>
        <v>1668</v>
      </c>
      <c r="U149" s="11">
        <f>VLOOKUP($F$141:$F$156,SL!$C$3:$Q$351,13,0)</f>
        <v>175.36</v>
      </c>
      <c r="V149" s="11">
        <f>VLOOKUP($F$141:$F$156,SL!$C$3:$Q$351,14,0)</f>
        <v>14.64</v>
      </c>
      <c r="W149" s="11">
        <f>VLOOKUP($F$141:$F$156,SL!$C$3:$Q$351,15,0)</f>
        <v>190</v>
      </c>
      <c r="X149" s="11"/>
    </row>
    <row r="150" spans="1:24" ht="15.75" x14ac:dyDescent="0.25">
      <c r="A150" s="11">
        <v>7</v>
      </c>
      <c r="B150" s="29" t="s">
        <v>39</v>
      </c>
      <c r="C150" s="29" t="s">
        <v>40</v>
      </c>
      <c r="D150" s="29"/>
      <c r="E150" s="29" t="s">
        <v>142</v>
      </c>
      <c r="F150" s="11" t="s">
        <v>472</v>
      </c>
      <c r="G150" s="11" t="str">
        <f>VLOOKUP($F$141:$F$156,SL!$C$3:$Q$351,2,0)</f>
        <v>NORMAL</v>
      </c>
      <c r="H150" s="11">
        <f>VLOOKUP($F$141:$F$156,SL!$C$3:$Q$351,3,0)</f>
        <v>1031</v>
      </c>
      <c r="I150" s="11">
        <f>VLOOKUP($F$141:$F$156,SL!$C$3:$Q$351,4,0)</f>
        <v>58555.88</v>
      </c>
      <c r="J150" s="11">
        <f>VLOOKUP($F$141:$F$156,SL!$C$3:$Q$351,5,0)</f>
        <v>8584.119999999999</v>
      </c>
      <c r="K150" s="11">
        <f>VLOOKUP($F$141:$F$156,SL!$C$3:$Q$351,6,0)</f>
        <v>67140</v>
      </c>
      <c r="L150" s="11">
        <f>VLOOKUP($F$141:$F$156,SL!$C$3:$Q$351,7,0)</f>
        <v>9221.01</v>
      </c>
      <c r="M150" s="11">
        <f>VLOOKUP($F$141:$F$156,SL!$C$3:$Q$351,8,0)</f>
        <v>1293.99</v>
      </c>
      <c r="N150" s="11">
        <f>VLOOKUP($F$141:$F$156,SL!$C$3:$Q$351,9,0)</f>
        <v>10515</v>
      </c>
      <c r="O150" s="11">
        <f t="shared" si="19"/>
        <v>67776.89</v>
      </c>
      <c r="P150" s="11">
        <f t="shared" si="20"/>
        <v>9878.1099999999988</v>
      </c>
      <c r="Q150" s="11">
        <f t="shared" si="21"/>
        <v>77655</v>
      </c>
      <c r="R150" s="11">
        <f>VLOOKUP($F$141:$F$156,SL!$C$3:$Q$351,10,0)</f>
        <v>0</v>
      </c>
      <c r="S150" s="11">
        <f>VLOOKUP($F$141:$F$156,SL!$C$3:$Q$351,11,0)</f>
        <v>0</v>
      </c>
      <c r="T150" s="11">
        <f>VLOOKUP($F$141:$F$156,SL!$C$3:$Q$351,12,0)</f>
        <v>0</v>
      </c>
      <c r="U150" s="11">
        <f>VLOOKUP($F$141:$F$156,SL!$C$3:$Q$351,13,0)</f>
        <v>67776.89</v>
      </c>
      <c r="V150" s="11">
        <f>VLOOKUP($F$141:$F$156,SL!$C$3:$Q$351,14,0)</f>
        <v>9878.11</v>
      </c>
      <c r="W150" s="11">
        <f>VLOOKUP($F$141:$F$156,SL!$C$3:$Q$351,15,0)</f>
        <v>77655</v>
      </c>
      <c r="X150" s="11"/>
    </row>
    <row r="151" spans="1:24" ht="15.75" x14ac:dyDescent="0.25">
      <c r="A151" s="11">
        <v>8</v>
      </c>
      <c r="B151" s="29" t="s">
        <v>39</v>
      </c>
      <c r="C151" s="29" t="s">
        <v>40</v>
      </c>
      <c r="D151" s="29"/>
      <c r="E151" s="29" t="s">
        <v>142</v>
      </c>
      <c r="F151" s="11" t="s">
        <v>474</v>
      </c>
      <c r="G151" s="11" t="str">
        <f>VLOOKUP($F$141:$F$156,SL!$C$3:$Q$351,2,0)</f>
        <v>NORMAL</v>
      </c>
      <c r="H151" s="11">
        <f>VLOOKUP($F$141:$F$156,SL!$C$3:$Q$351,3,0)</f>
        <v>253</v>
      </c>
      <c r="I151" s="11">
        <f>VLOOKUP($F$141:$F$156,SL!$C$3:$Q$351,4,0)</f>
        <v>46843.75</v>
      </c>
      <c r="J151" s="11">
        <f>VLOOKUP($F$141:$F$156,SL!$C$3:$Q$351,5,0)</f>
        <v>7597.25</v>
      </c>
      <c r="K151" s="11">
        <f>VLOOKUP($F$141:$F$156,SL!$C$3:$Q$351,6,0)</f>
        <v>54441</v>
      </c>
      <c r="L151" s="11">
        <f>VLOOKUP($F$141:$F$156,SL!$C$3:$Q$351,7,0)</f>
        <v>2812.98</v>
      </c>
      <c r="M151" s="11">
        <f>VLOOKUP($F$141:$F$156,SL!$C$3:$Q$351,8,0)</f>
        <v>662.02</v>
      </c>
      <c r="N151" s="11">
        <f>VLOOKUP($F$141:$F$156,SL!$C$3:$Q$351,9,0)</f>
        <v>3475</v>
      </c>
      <c r="O151" s="11">
        <f t="shared" si="19"/>
        <v>49656.73</v>
      </c>
      <c r="P151" s="11">
        <f t="shared" si="20"/>
        <v>8259.27</v>
      </c>
      <c r="Q151" s="11">
        <f t="shared" si="21"/>
        <v>57916</v>
      </c>
      <c r="R151" s="11">
        <f>VLOOKUP($F$141:$F$156,SL!$C$3:$Q$351,10,0)</f>
        <v>0</v>
      </c>
      <c r="S151" s="11">
        <f>VLOOKUP($F$141:$F$156,SL!$C$3:$Q$351,11,0)</f>
        <v>0</v>
      </c>
      <c r="T151" s="11">
        <f>VLOOKUP($F$141:$F$156,SL!$C$3:$Q$351,12,0)</f>
        <v>0</v>
      </c>
      <c r="U151" s="11">
        <f>VLOOKUP($F$141:$F$156,SL!$C$3:$Q$351,13,0)</f>
        <v>49656.73</v>
      </c>
      <c r="V151" s="11">
        <f>VLOOKUP($F$141:$F$156,SL!$C$3:$Q$351,14,0)</f>
        <v>8259.27</v>
      </c>
      <c r="W151" s="11">
        <f>VLOOKUP($F$141:$F$156,SL!$C$3:$Q$351,15,0)</f>
        <v>57916</v>
      </c>
      <c r="X151" s="11"/>
    </row>
    <row r="152" spans="1:24" ht="15.75" x14ac:dyDescent="0.25">
      <c r="A152" s="11">
        <v>9</v>
      </c>
      <c r="B152" s="29" t="s">
        <v>39</v>
      </c>
      <c r="C152" s="29" t="s">
        <v>40</v>
      </c>
      <c r="D152" s="29"/>
      <c r="E152" s="29" t="s">
        <v>142</v>
      </c>
      <c r="F152" s="11" t="s">
        <v>464</v>
      </c>
      <c r="G152" s="11" t="str">
        <f>VLOOKUP($F$141:$F$156,SL!$C$3:$Q$351,2,0)</f>
        <v>NORMAL</v>
      </c>
      <c r="H152" s="11">
        <f>VLOOKUP($F$141:$F$156,SL!$C$3:$Q$351,3,0)</f>
        <v>286</v>
      </c>
      <c r="I152" s="11">
        <f>VLOOKUP($F$141:$F$156,SL!$C$3:$Q$351,4,0)</f>
        <v>4616.8500000000004</v>
      </c>
      <c r="J152" s="11">
        <f>VLOOKUP($F$141:$F$156,SL!$C$3:$Q$351,5,0)</f>
        <v>318.14999999999998</v>
      </c>
      <c r="K152" s="11">
        <f>VLOOKUP($F$141:$F$156,SL!$C$3:$Q$351,6,0)</f>
        <v>4935</v>
      </c>
      <c r="L152" s="11">
        <f>VLOOKUP($F$141:$F$156,SL!$C$3:$Q$351,7,0)</f>
        <v>2738.48</v>
      </c>
      <c r="M152" s="11">
        <f>VLOOKUP($F$141:$F$156,SL!$C$3:$Q$351,8,0)</f>
        <v>220.52</v>
      </c>
      <c r="N152" s="11">
        <f>VLOOKUP($F$141:$F$156,SL!$C$3:$Q$351,9,0)</f>
        <v>2959</v>
      </c>
      <c r="O152" s="11">
        <f t="shared" si="19"/>
        <v>7355.33</v>
      </c>
      <c r="P152" s="11">
        <f t="shared" si="20"/>
        <v>538.66999999999996</v>
      </c>
      <c r="Q152" s="11">
        <f t="shared" si="21"/>
        <v>7894</v>
      </c>
      <c r="R152" s="11">
        <f>VLOOKUP($F$141:$F$156,SL!$C$3:$Q$351,10,0)</f>
        <v>4616.8500000000004</v>
      </c>
      <c r="S152" s="11">
        <f>VLOOKUP($F$141:$F$156,SL!$C$3:$Q$351,11,0)</f>
        <v>318.14999999999998</v>
      </c>
      <c r="T152" s="11">
        <f>VLOOKUP($F$141:$F$156,SL!$C$3:$Q$351,12,0)</f>
        <v>4935</v>
      </c>
      <c r="U152" s="11">
        <f>VLOOKUP($F$141:$F$156,SL!$C$3:$Q$351,13,0)</f>
        <v>2738.48</v>
      </c>
      <c r="V152" s="11">
        <f>VLOOKUP($F$141:$F$156,SL!$C$3:$Q$351,14,0)</f>
        <v>220.52</v>
      </c>
      <c r="W152" s="11">
        <f>VLOOKUP($F$141:$F$156,SL!$C$3:$Q$351,15,0)</f>
        <v>2959</v>
      </c>
      <c r="X152" s="11"/>
    </row>
    <row r="153" spans="1:24" ht="15.75" x14ac:dyDescent="0.25">
      <c r="A153" s="11">
        <v>10</v>
      </c>
      <c r="B153" s="29" t="s">
        <v>39</v>
      </c>
      <c r="C153" s="29" t="s">
        <v>40</v>
      </c>
      <c r="D153" s="29"/>
      <c r="E153" s="29" t="s">
        <v>142</v>
      </c>
      <c r="F153" s="11" t="s">
        <v>473</v>
      </c>
      <c r="G153" s="11" t="str">
        <f>VLOOKUP($F$141:$F$156,SL!$C$3:$Q$351,2,0)</f>
        <v>NORMAL</v>
      </c>
      <c r="H153" s="11">
        <f>VLOOKUP($F$141:$F$156,SL!$C$3:$Q$351,3,0)</f>
        <v>314</v>
      </c>
      <c r="I153" s="11">
        <f>VLOOKUP($F$141:$F$156,SL!$C$3:$Q$351,4,0)</f>
        <v>12471.45</v>
      </c>
      <c r="J153" s="11">
        <f>VLOOKUP($F$141:$F$156,SL!$C$3:$Q$351,5,0)</f>
        <v>1301.55</v>
      </c>
      <c r="K153" s="11">
        <f>VLOOKUP($F$141:$F$156,SL!$C$3:$Q$351,6,0)</f>
        <v>13773</v>
      </c>
      <c r="L153" s="11">
        <f>VLOOKUP($F$141:$F$156,SL!$C$3:$Q$351,7,0)</f>
        <v>2884.84</v>
      </c>
      <c r="M153" s="11">
        <f>VLOOKUP($F$141:$F$156,SL!$C$3:$Q$351,8,0)</f>
        <v>328.15999999999997</v>
      </c>
      <c r="N153" s="11">
        <f>VLOOKUP($F$141:$F$156,SL!$C$3:$Q$351,9,0)</f>
        <v>3213</v>
      </c>
      <c r="O153" s="11">
        <f t="shared" si="19"/>
        <v>15356.29</v>
      </c>
      <c r="P153" s="11">
        <f t="shared" si="20"/>
        <v>1629.71</v>
      </c>
      <c r="Q153" s="11">
        <f t="shared" si="21"/>
        <v>16986</v>
      </c>
      <c r="R153" s="11">
        <f>VLOOKUP($F$141:$F$156,SL!$C$3:$Q$351,10,0)</f>
        <v>12471.45</v>
      </c>
      <c r="S153" s="11">
        <f>VLOOKUP($F$141:$F$156,SL!$C$3:$Q$351,11,0)</f>
        <v>1301.55</v>
      </c>
      <c r="T153" s="11">
        <f>VLOOKUP($F$141:$F$156,SL!$C$3:$Q$351,12,0)</f>
        <v>13773</v>
      </c>
      <c r="U153" s="11">
        <f>VLOOKUP($F$141:$F$156,SL!$C$3:$Q$351,13,0)</f>
        <v>2884.84</v>
      </c>
      <c r="V153" s="11">
        <f>VLOOKUP($F$141:$F$156,SL!$C$3:$Q$351,14,0)</f>
        <v>328.15999999999997</v>
      </c>
      <c r="W153" s="11">
        <f>VLOOKUP($F$141:$F$156,SL!$C$3:$Q$351,15,0)</f>
        <v>3213</v>
      </c>
      <c r="X153" s="11"/>
    </row>
    <row r="154" spans="1:24" ht="15.75" x14ac:dyDescent="0.25">
      <c r="A154" s="11">
        <v>11</v>
      </c>
      <c r="B154" s="29" t="s">
        <v>39</v>
      </c>
      <c r="C154" s="29" t="s">
        <v>40</v>
      </c>
      <c r="D154" s="29"/>
      <c r="E154" s="29" t="s">
        <v>142</v>
      </c>
      <c r="F154" s="11" t="s">
        <v>468</v>
      </c>
      <c r="G154" s="11" t="str">
        <f>VLOOKUP($F$141:$F$156,SL!$C$3:$Q$351,2,0)</f>
        <v>NORMAL</v>
      </c>
      <c r="H154" s="11">
        <f>VLOOKUP($F$141:$F$156,SL!$C$3:$Q$351,3,0)</f>
        <v>229</v>
      </c>
      <c r="I154" s="11">
        <f>VLOOKUP($F$141:$F$156,SL!$C$3:$Q$351,4,0)</f>
        <v>57721.04</v>
      </c>
      <c r="J154" s="11">
        <f>VLOOKUP($F$141:$F$156,SL!$C$3:$Q$351,5,0)</f>
        <v>9775.9599999999991</v>
      </c>
      <c r="K154" s="11">
        <f>VLOOKUP($F$141:$F$156,SL!$C$3:$Q$351,6,0)</f>
        <v>67497</v>
      </c>
      <c r="L154" s="11">
        <f>VLOOKUP($F$141:$F$156,SL!$C$3:$Q$351,7,0)</f>
        <v>2086.9899999999998</v>
      </c>
      <c r="M154" s="11">
        <f>VLOOKUP($F$141:$F$156,SL!$C$3:$Q$351,8,0)</f>
        <v>766.01</v>
      </c>
      <c r="N154" s="11">
        <f>VLOOKUP($F$141:$F$156,SL!$C$3:$Q$351,9,0)</f>
        <v>2853</v>
      </c>
      <c r="O154" s="11">
        <f t="shared" si="19"/>
        <v>59808.03</v>
      </c>
      <c r="P154" s="11">
        <f t="shared" si="20"/>
        <v>10541.97</v>
      </c>
      <c r="Q154" s="11">
        <f t="shared" si="21"/>
        <v>70350</v>
      </c>
      <c r="R154" s="11">
        <f>VLOOKUP($F$141:$F$156,SL!$C$3:$Q$351,10,0)</f>
        <v>57721.04</v>
      </c>
      <c r="S154" s="11">
        <f>VLOOKUP($F$141:$F$156,SL!$C$3:$Q$351,11,0)</f>
        <v>9775.9599999999991</v>
      </c>
      <c r="T154" s="11">
        <f>VLOOKUP($F$141:$F$156,SL!$C$3:$Q$351,12,0)</f>
        <v>67497</v>
      </c>
      <c r="U154" s="11">
        <f>VLOOKUP($F$141:$F$156,SL!$C$3:$Q$351,13,0)</f>
        <v>2086.9899999999998</v>
      </c>
      <c r="V154" s="11">
        <f>VLOOKUP($F$141:$F$156,SL!$C$3:$Q$351,14,0)</f>
        <v>766.01</v>
      </c>
      <c r="W154" s="11">
        <f>VLOOKUP($F$141:$F$156,SL!$C$3:$Q$351,15,0)</f>
        <v>2853</v>
      </c>
      <c r="X154" s="11"/>
    </row>
    <row r="155" spans="1:24" ht="15.75" x14ac:dyDescent="0.25">
      <c r="A155" s="11">
        <v>12</v>
      </c>
      <c r="B155" s="29"/>
      <c r="C155" s="29"/>
      <c r="D155" s="29"/>
      <c r="E155" s="29" t="s">
        <v>142</v>
      </c>
      <c r="F155" s="11" t="s">
        <v>466</v>
      </c>
      <c r="G155" s="11" t="str">
        <f>VLOOKUP($F$141:$F$156,SL!$C$3:$Q$351,2,0)</f>
        <v>NORMAL</v>
      </c>
      <c r="H155" s="11">
        <f>VLOOKUP($F$141:$F$156,SL!$C$3:$Q$351,3,0)</f>
        <v>645</v>
      </c>
      <c r="I155" s="11">
        <f>VLOOKUP($F$141:$F$156,SL!$C$3:$Q$351,4,0)</f>
        <v>118161.82</v>
      </c>
      <c r="J155" s="11">
        <f>VLOOKUP($F$141:$F$156,SL!$C$3:$Q$351,5,0)</f>
        <v>6495.18</v>
      </c>
      <c r="K155" s="11">
        <f>VLOOKUP($F$141:$F$156,SL!$C$3:$Q$351,6,0)</f>
        <v>124657</v>
      </c>
      <c r="L155" s="11">
        <f>VLOOKUP($F$141:$F$156,SL!$C$3:$Q$351,7,0)</f>
        <v>5954.45</v>
      </c>
      <c r="M155" s="11">
        <f>VLOOKUP($F$141:$F$156,SL!$C$3:$Q$351,8,0)</f>
        <v>1596.5500000000002</v>
      </c>
      <c r="N155" s="11">
        <f>VLOOKUP($F$141:$F$156,SL!$C$3:$Q$351,9,0)</f>
        <v>7551</v>
      </c>
      <c r="O155" s="11">
        <f t="shared" si="19"/>
        <v>124116.27</v>
      </c>
      <c r="P155" s="11">
        <f t="shared" si="20"/>
        <v>8091.7300000000005</v>
      </c>
      <c r="Q155" s="11">
        <f t="shared" si="21"/>
        <v>132208</v>
      </c>
      <c r="R155" s="11">
        <f>VLOOKUP($F$141:$F$156,SL!$C$3:$Q$351,10,0)</f>
        <v>0</v>
      </c>
      <c r="S155" s="11">
        <f>VLOOKUP($F$141:$F$156,SL!$C$3:$Q$351,11,0)</f>
        <v>0</v>
      </c>
      <c r="T155" s="11">
        <f>VLOOKUP($F$141:$F$156,SL!$C$3:$Q$351,12,0)</f>
        <v>0</v>
      </c>
      <c r="U155" s="11">
        <f>VLOOKUP($F$141:$F$156,SL!$C$3:$Q$351,13,0)</f>
        <v>124116.27</v>
      </c>
      <c r="V155" s="11">
        <f>VLOOKUP($F$141:$F$156,SL!$C$3:$Q$351,14,0)</f>
        <v>8091.73</v>
      </c>
      <c r="W155" s="11">
        <f>VLOOKUP($F$141:$F$156,SL!$C$3:$Q$351,15,0)</f>
        <v>132208</v>
      </c>
      <c r="X155" s="11"/>
    </row>
    <row r="156" spans="1:24" ht="15.75" x14ac:dyDescent="0.25">
      <c r="A156" s="11">
        <v>13</v>
      </c>
      <c r="B156" s="29" t="s">
        <v>39</v>
      </c>
      <c r="C156" s="29" t="s">
        <v>40</v>
      </c>
      <c r="D156" s="29"/>
      <c r="E156" s="29" t="s">
        <v>142</v>
      </c>
      <c r="F156" s="11" t="s">
        <v>475</v>
      </c>
      <c r="G156" s="11" t="str">
        <f>VLOOKUP($F$141:$F$156,SL!$C$3:$Q$351,2,0)</f>
        <v>NORMAL</v>
      </c>
      <c r="H156" s="11">
        <f>VLOOKUP($F$141:$F$156,SL!$C$3:$Q$351,3,0)</f>
        <v>103</v>
      </c>
      <c r="I156" s="11">
        <f>VLOOKUP($F$141:$F$156,SL!$C$3:$Q$351,4,0)</f>
        <v>8854.17</v>
      </c>
      <c r="J156" s="11">
        <f>VLOOKUP($F$141:$F$156,SL!$C$3:$Q$351,5,0)</f>
        <v>822.82999999999993</v>
      </c>
      <c r="K156" s="11">
        <f>VLOOKUP($F$141:$F$156,SL!$C$3:$Q$351,6,0)</f>
        <v>9677</v>
      </c>
      <c r="L156" s="11">
        <f>VLOOKUP($F$141:$F$156,SL!$C$3:$Q$351,7,0)</f>
        <v>1035.0899999999999</v>
      </c>
      <c r="M156" s="11">
        <f>VLOOKUP($F$141:$F$156,SL!$C$3:$Q$351,8,0)</f>
        <v>153.91</v>
      </c>
      <c r="N156" s="11">
        <f>VLOOKUP($F$141:$F$156,SL!$C$3:$Q$351,9,0)</f>
        <v>1189</v>
      </c>
      <c r="O156" s="11">
        <f t="shared" si="19"/>
        <v>9889.26</v>
      </c>
      <c r="P156" s="11">
        <f t="shared" si="20"/>
        <v>976.7399999999999</v>
      </c>
      <c r="Q156" s="11">
        <f t="shared" si="21"/>
        <v>10866</v>
      </c>
      <c r="R156" s="11">
        <f>VLOOKUP($F$141:$F$156,SL!$C$3:$Q$351,10,0)</f>
        <v>8854.17</v>
      </c>
      <c r="S156" s="11">
        <f>VLOOKUP($F$141:$F$156,SL!$C$3:$Q$351,11,0)</f>
        <v>822.82999999999993</v>
      </c>
      <c r="T156" s="11">
        <f>VLOOKUP($F$141:$F$156,SL!$C$3:$Q$351,12,0)</f>
        <v>9677</v>
      </c>
      <c r="U156" s="11">
        <f>VLOOKUP($F$141:$F$156,SL!$C$3:$Q$351,13,0)</f>
        <v>1035.0899999999999</v>
      </c>
      <c r="V156" s="11">
        <f>VLOOKUP($F$141:$F$156,SL!$C$3:$Q$351,14,0)</f>
        <v>153.91</v>
      </c>
      <c r="W156" s="11">
        <f>VLOOKUP($F$141:$F$156,SL!$C$3:$Q$351,15,0)</f>
        <v>1189</v>
      </c>
      <c r="X156" s="11"/>
    </row>
    <row r="157" spans="1:24" ht="15.75" x14ac:dyDescent="0.25">
      <c r="A157" s="147" t="s">
        <v>78</v>
      </c>
      <c r="B157" s="147"/>
      <c r="C157" s="147"/>
      <c r="D157" s="147"/>
      <c r="E157" s="147"/>
      <c r="F157" s="147"/>
      <c r="G157" s="11"/>
      <c r="H157" s="13">
        <f>SUM(H144:H156)</f>
        <v>4620</v>
      </c>
      <c r="I157" s="13">
        <f t="shared" ref="I157:W157" si="22">SUM(I144:I156)</f>
        <v>724732.42</v>
      </c>
      <c r="J157" s="13">
        <f t="shared" si="22"/>
        <v>95670.58</v>
      </c>
      <c r="K157" s="13">
        <f t="shared" si="22"/>
        <v>820403</v>
      </c>
      <c r="L157" s="13">
        <f t="shared" si="22"/>
        <v>42997.80999999999</v>
      </c>
      <c r="M157" s="13">
        <f t="shared" si="22"/>
        <v>10610.189999999999</v>
      </c>
      <c r="N157" s="13">
        <f t="shared" si="22"/>
        <v>53608</v>
      </c>
      <c r="O157" s="13">
        <f t="shared" si="22"/>
        <v>767730.23</v>
      </c>
      <c r="P157" s="13">
        <f t="shared" si="22"/>
        <v>106280.77</v>
      </c>
      <c r="Q157" s="13">
        <f t="shared" si="22"/>
        <v>874011</v>
      </c>
      <c r="R157" s="13">
        <f t="shared" si="22"/>
        <v>117619.45</v>
      </c>
      <c r="S157" s="13">
        <f t="shared" si="22"/>
        <v>15206.55</v>
      </c>
      <c r="T157" s="13">
        <f t="shared" si="22"/>
        <v>132826</v>
      </c>
      <c r="U157" s="13">
        <f t="shared" si="22"/>
        <v>650110.78</v>
      </c>
      <c r="V157" s="13">
        <f t="shared" si="22"/>
        <v>91074.22</v>
      </c>
      <c r="W157" s="13">
        <f t="shared" si="22"/>
        <v>741185</v>
      </c>
      <c r="X157" s="11"/>
    </row>
    <row r="158" spans="1:24" ht="15.75" x14ac:dyDescent="0.25">
      <c r="A158" s="26"/>
      <c r="B158" s="26"/>
      <c r="C158" s="26"/>
      <c r="D158" s="26"/>
      <c r="E158" s="26"/>
      <c r="F158" s="26"/>
      <c r="G158" s="26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</row>
    <row r="159" spans="1:24" x14ac:dyDescent="0.25">
      <c r="A159" s="30"/>
      <c r="B159" s="30"/>
      <c r="C159" s="30"/>
      <c r="D159" s="14"/>
      <c r="E159" s="14"/>
      <c r="F159" s="14"/>
      <c r="G159" s="14"/>
      <c r="H159" s="14"/>
      <c r="I159" s="7"/>
      <c r="J159" s="14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</row>
    <row r="160" spans="1:24" ht="15.75" x14ac:dyDescent="0.25">
      <c r="A160" s="30"/>
      <c r="B160" s="30"/>
      <c r="C160" s="30"/>
      <c r="D160" s="142" t="s">
        <v>79</v>
      </c>
      <c r="E160" s="142"/>
      <c r="F160" s="142"/>
      <c r="G160" s="142"/>
      <c r="H160" s="142"/>
      <c r="I160" s="7"/>
      <c r="J160" s="14"/>
      <c r="K160" s="7"/>
      <c r="L160" s="7"/>
      <c r="M160" s="7"/>
      <c r="N160" s="7"/>
      <c r="O160" s="7"/>
      <c r="P160" s="7"/>
      <c r="Q160" s="7"/>
      <c r="R160" s="7"/>
      <c r="S160" s="7"/>
      <c r="T160" s="143" t="s">
        <v>80</v>
      </c>
      <c r="U160" s="143"/>
      <c r="V160" s="143"/>
      <c r="W160" s="143"/>
      <c r="X160" s="143"/>
    </row>
    <row r="161" spans="1:24" ht="15.75" x14ac:dyDescent="0.25">
      <c r="A161" s="30"/>
      <c r="B161" s="30"/>
      <c r="C161" s="30"/>
      <c r="D161" s="142" t="s">
        <v>81</v>
      </c>
      <c r="E161" s="142"/>
      <c r="F161" s="142"/>
      <c r="G161" s="142"/>
      <c r="H161" s="142"/>
      <c r="I161" s="7"/>
      <c r="J161" s="14"/>
      <c r="K161" s="7"/>
      <c r="L161" s="7"/>
      <c r="M161" s="7"/>
      <c r="N161" s="7"/>
      <c r="O161" s="7"/>
      <c r="P161" s="7"/>
      <c r="Q161" s="7"/>
      <c r="R161" s="7"/>
      <c r="S161" s="7"/>
      <c r="T161" s="143" t="s">
        <v>81</v>
      </c>
      <c r="U161" s="143"/>
      <c r="V161" s="143"/>
      <c r="W161" s="143"/>
      <c r="X161" s="143"/>
    </row>
    <row r="162" spans="1:24" ht="16.5" thickBot="1" x14ac:dyDescent="0.3">
      <c r="A162" s="30"/>
      <c r="B162" s="30"/>
      <c r="C162" s="30"/>
      <c r="D162" s="25"/>
      <c r="E162" s="25"/>
      <c r="F162" s="25"/>
      <c r="G162" s="25"/>
      <c r="H162" s="25"/>
      <c r="I162" s="7"/>
      <c r="J162" s="14"/>
      <c r="K162" s="7"/>
      <c r="L162" s="7"/>
      <c r="M162" s="7"/>
      <c r="N162" s="7"/>
      <c r="O162" s="7"/>
      <c r="P162" s="7"/>
      <c r="Q162" s="7"/>
      <c r="R162" s="7"/>
      <c r="S162" s="7"/>
      <c r="T162" s="26"/>
      <c r="U162" s="26"/>
      <c r="V162" s="26"/>
      <c r="W162" s="26"/>
      <c r="X162" s="26"/>
    </row>
    <row r="163" spans="1:24" ht="24" thickBot="1" x14ac:dyDescent="0.4">
      <c r="A163" s="148" t="s">
        <v>1</v>
      </c>
      <c r="B163" s="149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  <c r="T163" s="149"/>
      <c r="U163" s="149"/>
      <c r="V163" s="149"/>
      <c r="W163" s="149"/>
      <c r="X163" s="150"/>
    </row>
    <row r="164" spans="1:24" ht="18" x14ac:dyDescent="0.25">
      <c r="A164" s="170" t="s">
        <v>819</v>
      </c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</row>
    <row r="165" spans="1:24" ht="31.5" customHeight="1" x14ac:dyDescent="0.25">
      <c r="A165" s="172" t="s">
        <v>5</v>
      </c>
      <c r="B165" s="172" t="s">
        <v>6</v>
      </c>
      <c r="C165" s="172" t="s">
        <v>7</v>
      </c>
      <c r="D165" s="172" t="s">
        <v>8</v>
      </c>
      <c r="E165" s="172" t="s">
        <v>9</v>
      </c>
      <c r="F165" s="172" t="s">
        <v>383</v>
      </c>
      <c r="G165" s="172" t="s">
        <v>11</v>
      </c>
      <c r="H165" s="172" t="s">
        <v>12</v>
      </c>
      <c r="I165" s="172" t="s">
        <v>815</v>
      </c>
      <c r="J165" s="172"/>
      <c r="K165" s="172"/>
      <c r="L165" s="172" t="s">
        <v>816</v>
      </c>
      <c r="M165" s="172"/>
      <c r="N165" s="172"/>
      <c r="O165" s="172" t="s">
        <v>13</v>
      </c>
      <c r="P165" s="172"/>
      <c r="Q165" s="172"/>
      <c r="R165" s="172" t="s">
        <v>817</v>
      </c>
      <c r="S165" s="172"/>
      <c r="T165" s="172"/>
      <c r="U165" s="172" t="s">
        <v>818</v>
      </c>
      <c r="V165" s="172"/>
      <c r="W165" s="172"/>
      <c r="X165" s="9" t="s">
        <v>14</v>
      </c>
    </row>
    <row r="166" spans="1:24" ht="15.75" customHeight="1" x14ac:dyDescent="0.25">
      <c r="A166" s="172"/>
      <c r="B166" s="172"/>
      <c r="C166" s="172"/>
      <c r="D166" s="172"/>
      <c r="E166" s="172"/>
      <c r="F166" s="172"/>
      <c r="G166" s="172"/>
      <c r="H166" s="172"/>
      <c r="I166" s="9" t="s">
        <v>15</v>
      </c>
      <c r="J166" s="9" t="s">
        <v>16</v>
      </c>
      <c r="K166" s="10" t="s">
        <v>17</v>
      </c>
      <c r="L166" s="9" t="s">
        <v>15</v>
      </c>
      <c r="M166" s="9" t="s">
        <v>16</v>
      </c>
      <c r="N166" s="10" t="s">
        <v>17</v>
      </c>
      <c r="O166" s="9" t="s">
        <v>15</v>
      </c>
      <c r="P166" s="9" t="s">
        <v>16</v>
      </c>
      <c r="Q166" s="9" t="s">
        <v>17</v>
      </c>
      <c r="R166" s="9" t="s">
        <v>15</v>
      </c>
      <c r="S166" s="9" t="s">
        <v>16</v>
      </c>
      <c r="T166" s="9" t="s">
        <v>17</v>
      </c>
      <c r="U166" s="9" t="s">
        <v>15</v>
      </c>
      <c r="V166" s="9" t="s">
        <v>16</v>
      </c>
      <c r="W166" s="10" t="s">
        <v>17</v>
      </c>
      <c r="X166" s="9"/>
    </row>
    <row r="167" spans="1:24" ht="15.75" x14ac:dyDescent="0.25">
      <c r="A167" s="9" t="s">
        <v>18</v>
      </c>
      <c r="B167" s="9" t="s">
        <v>19</v>
      </c>
      <c r="C167" s="9" t="s">
        <v>20</v>
      </c>
      <c r="D167" s="9" t="s">
        <v>21</v>
      </c>
      <c r="E167" s="9" t="s">
        <v>22</v>
      </c>
      <c r="F167" s="21" t="s">
        <v>23</v>
      </c>
      <c r="G167" s="21"/>
      <c r="H167" s="9"/>
      <c r="I167" s="9" t="s">
        <v>24</v>
      </c>
      <c r="J167" s="9" t="s">
        <v>25</v>
      </c>
      <c r="K167" s="10" t="s">
        <v>26</v>
      </c>
      <c r="L167" s="9" t="s">
        <v>27</v>
      </c>
      <c r="M167" s="9" t="s">
        <v>28</v>
      </c>
      <c r="N167" s="10" t="s">
        <v>29</v>
      </c>
      <c r="O167" s="9" t="s">
        <v>30</v>
      </c>
      <c r="P167" s="9" t="s">
        <v>31</v>
      </c>
      <c r="Q167" s="9" t="s">
        <v>32</v>
      </c>
      <c r="R167" s="9" t="s">
        <v>33</v>
      </c>
      <c r="S167" s="9" t="s">
        <v>34</v>
      </c>
      <c r="T167" s="9" t="s">
        <v>35</v>
      </c>
      <c r="U167" s="9" t="s">
        <v>36</v>
      </c>
      <c r="V167" s="9" t="s">
        <v>37</v>
      </c>
      <c r="W167" s="10" t="s">
        <v>38</v>
      </c>
      <c r="X167" s="9"/>
    </row>
    <row r="168" spans="1:24" ht="15.75" x14ac:dyDescent="0.25">
      <c r="A168" s="11">
        <v>1</v>
      </c>
      <c r="B168" s="29" t="s">
        <v>39</v>
      </c>
      <c r="C168" s="29" t="s">
        <v>40</v>
      </c>
      <c r="D168" s="29">
        <v>40</v>
      </c>
      <c r="E168" s="29" t="s">
        <v>161</v>
      </c>
      <c r="F168" s="11" t="s">
        <v>479</v>
      </c>
      <c r="G168" s="11" t="str">
        <f>VLOOKUP($F$165:$F$185,SL!$C$3:$Q$351,2,0)</f>
        <v>NORMAL</v>
      </c>
      <c r="H168" s="11">
        <f>VLOOKUP($F$165:$F$185,SL!$C$3:$Q$351,3,0)</f>
        <v>105</v>
      </c>
      <c r="I168" s="11">
        <f>VLOOKUP($F$165:$F$185,SL!$C$3:$Q$351,4,0)</f>
        <v>12408.15</v>
      </c>
      <c r="J168" s="11">
        <f>VLOOKUP($F$165:$F$185,SL!$C$3:$Q$351,5,0)</f>
        <v>1733.85</v>
      </c>
      <c r="K168" s="11">
        <f>VLOOKUP($F$165:$F$185,SL!$C$3:$Q$351,6,0)</f>
        <v>14142</v>
      </c>
      <c r="L168" s="11">
        <f>VLOOKUP($F$165:$F$185,SL!$C$3:$Q$351,7,0)</f>
        <v>1046.9100000000001</v>
      </c>
      <c r="M168" s="11">
        <f>VLOOKUP($F$165:$F$185,SL!$C$3:$Q$351,8,0)</f>
        <v>195.09</v>
      </c>
      <c r="N168" s="11">
        <f>VLOOKUP($F$165:$F$185,SL!$C$3:$Q$351,9,0)</f>
        <v>1242</v>
      </c>
      <c r="O168" s="11">
        <f>+I168+L168</f>
        <v>13455.06</v>
      </c>
      <c r="P168" s="11">
        <f>+J168+M168</f>
        <v>1928.9399999999998</v>
      </c>
      <c r="Q168" s="11">
        <f>+K168+N168</f>
        <v>15384</v>
      </c>
      <c r="R168" s="11">
        <f>VLOOKUP($F$165:$F$185,SL!$C$3:$Q$351,10,0)</f>
        <v>0</v>
      </c>
      <c r="S168" s="11">
        <f>VLOOKUP($F$165:$F$185,SL!$C$3:$Q$351,11,0)</f>
        <v>0</v>
      </c>
      <c r="T168" s="11">
        <f>VLOOKUP($F$165:$F$185,SL!$C$3:$Q$351,12,0)</f>
        <v>0</v>
      </c>
      <c r="U168" s="11">
        <f>VLOOKUP($F$165:$F$185,SL!$C$3:$Q$351,13,0)</f>
        <v>13455.06</v>
      </c>
      <c r="V168" s="11">
        <f>VLOOKUP($F$165:$F$185,SL!$C$3:$Q$351,14,0)</f>
        <v>1928.94</v>
      </c>
      <c r="W168" s="11">
        <f>VLOOKUP($F$165:$F$185,SL!$C$3:$Q$351,15,0)</f>
        <v>15384</v>
      </c>
      <c r="X168" s="11"/>
    </row>
    <row r="169" spans="1:24" ht="15.75" x14ac:dyDescent="0.25">
      <c r="A169" s="11">
        <v>2</v>
      </c>
      <c r="B169" s="29" t="s">
        <v>39</v>
      </c>
      <c r="C169" s="29" t="s">
        <v>40</v>
      </c>
      <c r="D169" s="29">
        <v>40</v>
      </c>
      <c r="E169" s="29" t="s">
        <v>161</v>
      </c>
      <c r="F169" s="11" t="s">
        <v>477</v>
      </c>
      <c r="G169" s="11" t="str">
        <f>VLOOKUP($F$165:$F$185,SL!$C$3:$Q$351,2,0)</f>
        <v>NORMAL</v>
      </c>
      <c r="H169" s="11">
        <f>VLOOKUP($F$165:$F$185,SL!$C$3:$Q$351,3,0)</f>
        <v>92</v>
      </c>
      <c r="I169" s="11">
        <f>VLOOKUP($F$165:$F$185,SL!$C$3:$Q$351,4,0)</f>
        <v>-85.58</v>
      </c>
      <c r="J169" s="11">
        <f>VLOOKUP($F$165:$F$185,SL!$C$3:$Q$351,5,0)</f>
        <v>605.57999999999993</v>
      </c>
      <c r="K169" s="11">
        <f>VLOOKUP($F$165:$F$185,SL!$C$3:$Q$351,6,0)</f>
        <v>520</v>
      </c>
      <c r="L169" s="11">
        <f>VLOOKUP($F$165:$F$185,SL!$C$3:$Q$351,7,0)</f>
        <v>938.31</v>
      </c>
      <c r="M169" s="11">
        <f>VLOOKUP($F$165:$F$185,SL!$C$3:$Q$351,8,0)</f>
        <v>60.69</v>
      </c>
      <c r="N169" s="11">
        <f>VLOOKUP($F$165:$F$185,SL!$C$3:$Q$351,9,0)</f>
        <v>999</v>
      </c>
      <c r="O169" s="11">
        <f t="shared" ref="O169:O185" si="23">+I169+L169</f>
        <v>852.7299999999999</v>
      </c>
      <c r="P169" s="11">
        <f t="shared" ref="P169:P185" si="24">+J169+M169</f>
        <v>666.27</v>
      </c>
      <c r="Q169" s="11">
        <f t="shared" ref="Q169:Q185" si="25">+K169+N169</f>
        <v>1519</v>
      </c>
      <c r="R169" s="11">
        <f>VLOOKUP($F$165:$F$185,SL!$C$3:$Q$351,10,0)</f>
        <v>0</v>
      </c>
      <c r="S169" s="11">
        <f>VLOOKUP($F$165:$F$185,SL!$C$3:$Q$351,11,0)</f>
        <v>0</v>
      </c>
      <c r="T169" s="11">
        <f>VLOOKUP($F$165:$F$185,SL!$C$3:$Q$351,12,0)</f>
        <v>0</v>
      </c>
      <c r="U169" s="11">
        <f>VLOOKUP($F$165:$F$185,SL!$C$3:$Q$351,13,0)</f>
        <v>852.73</v>
      </c>
      <c r="V169" s="11">
        <f>VLOOKUP($F$165:$F$185,SL!$C$3:$Q$351,14,0)</f>
        <v>666.27</v>
      </c>
      <c r="W169" s="11">
        <f>VLOOKUP($F$165:$F$185,SL!$C$3:$Q$351,15,0)</f>
        <v>1519</v>
      </c>
      <c r="X169" s="11"/>
    </row>
    <row r="170" spans="1:24" ht="15.75" x14ac:dyDescent="0.25">
      <c r="A170" s="11">
        <v>3</v>
      </c>
      <c r="B170" s="29" t="s">
        <v>39</v>
      </c>
      <c r="C170" s="29" t="s">
        <v>40</v>
      </c>
      <c r="D170" s="29">
        <v>40</v>
      </c>
      <c r="E170" s="29" t="s">
        <v>161</v>
      </c>
      <c r="F170" s="11" t="s">
        <v>478</v>
      </c>
      <c r="G170" s="11" t="str">
        <f>VLOOKUP($F$165:$F$185,SL!$C$3:$Q$351,2,0)</f>
        <v>NORMAL</v>
      </c>
      <c r="H170" s="11">
        <f>VLOOKUP($F$165:$F$185,SL!$C$3:$Q$351,3,0)</f>
        <v>21</v>
      </c>
      <c r="I170" s="11">
        <f>VLOOKUP($F$165:$F$185,SL!$C$3:$Q$351,4,0)</f>
        <v>3311.46</v>
      </c>
      <c r="J170" s="11">
        <f>VLOOKUP($F$165:$F$185,SL!$C$3:$Q$351,5,0)</f>
        <v>312.53999999999996</v>
      </c>
      <c r="K170" s="11">
        <f>VLOOKUP($F$165:$F$185,SL!$C$3:$Q$351,6,0)</f>
        <v>3624</v>
      </c>
      <c r="L170" s="11">
        <f>VLOOKUP($F$165:$F$185,SL!$C$3:$Q$351,7,0)</f>
        <v>345.53</v>
      </c>
      <c r="M170" s="11">
        <f>VLOOKUP($F$165:$F$185,SL!$C$3:$Q$351,8,0)</f>
        <v>46.47</v>
      </c>
      <c r="N170" s="11">
        <f>VLOOKUP($F$165:$F$185,SL!$C$3:$Q$351,9,0)</f>
        <v>392</v>
      </c>
      <c r="O170" s="11">
        <f t="shared" si="23"/>
        <v>3656.99</v>
      </c>
      <c r="P170" s="11">
        <f t="shared" si="24"/>
        <v>359.01</v>
      </c>
      <c r="Q170" s="11">
        <f t="shared" si="25"/>
        <v>4016</v>
      </c>
      <c r="R170" s="11">
        <f>VLOOKUP($F$165:$F$185,SL!$C$3:$Q$351,10,0)</f>
        <v>0</v>
      </c>
      <c r="S170" s="11">
        <f>VLOOKUP($F$165:$F$185,SL!$C$3:$Q$351,11,0)</f>
        <v>0</v>
      </c>
      <c r="T170" s="11">
        <f>VLOOKUP($F$165:$F$185,SL!$C$3:$Q$351,12,0)</f>
        <v>0</v>
      </c>
      <c r="U170" s="11">
        <f>VLOOKUP($F$165:$F$185,SL!$C$3:$Q$351,13,0)</f>
        <v>3656.99</v>
      </c>
      <c r="V170" s="11">
        <f>VLOOKUP($F$165:$F$185,SL!$C$3:$Q$351,14,0)</f>
        <v>359.01</v>
      </c>
      <c r="W170" s="11">
        <f>VLOOKUP($F$165:$F$185,SL!$C$3:$Q$351,15,0)</f>
        <v>4016</v>
      </c>
      <c r="X170" s="11"/>
    </row>
    <row r="171" spans="1:24" ht="15.75" x14ac:dyDescent="0.25">
      <c r="A171" s="11">
        <v>4</v>
      </c>
      <c r="B171" s="29" t="s">
        <v>39</v>
      </c>
      <c r="C171" s="29" t="s">
        <v>40</v>
      </c>
      <c r="D171" s="29">
        <v>40</v>
      </c>
      <c r="E171" s="29" t="s">
        <v>161</v>
      </c>
      <c r="F171" s="11" t="s">
        <v>494</v>
      </c>
      <c r="G171" s="11" t="str">
        <f>VLOOKUP($F$165:$F$185,SL!$C$3:$Q$351,2,0)</f>
        <v>DC</v>
      </c>
      <c r="H171" s="11">
        <f>VLOOKUP($F$165:$F$185,SL!$C$3:$Q$351,3,0)</f>
        <v>3706</v>
      </c>
      <c r="I171" s="11">
        <f>VLOOKUP($F$165:$F$185,SL!$C$3:$Q$351,4,0)</f>
        <v>824204.65</v>
      </c>
      <c r="J171" s="11">
        <f>VLOOKUP($F$165:$F$185,SL!$C$3:$Q$351,5,0)</f>
        <v>94252.35</v>
      </c>
      <c r="K171" s="11">
        <f>VLOOKUP($F$165:$F$185,SL!$C$3:$Q$351,6,0)</f>
        <v>918457</v>
      </c>
      <c r="L171" s="11">
        <f>VLOOKUP($F$165:$F$185,SL!$C$3:$Q$351,7,0)</f>
        <v>31585.22</v>
      </c>
      <c r="M171" s="11">
        <f>VLOOKUP($F$165:$F$185,SL!$C$3:$Q$351,8,0)</f>
        <v>10543.78</v>
      </c>
      <c r="N171" s="11">
        <f>VLOOKUP($F$165:$F$185,SL!$C$3:$Q$351,9,0)</f>
        <v>42129</v>
      </c>
      <c r="O171" s="11">
        <f t="shared" si="23"/>
        <v>855789.87</v>
      </c>
      <c r="P171" s="11">
        <f t="shared" si="24"/>
        <v>104796.13</v>
      </c>
      <c r="Q171" s="11">
        <f t="shared" si="25"/>
        <v>960586</v>
      </c>
      <c r="R171" s="11">
        <f>VLOOKUP($F$165:$F$185,SL!$C$3:$Q$351,10,0)</f>
        <v>0</v>
      </c>
      <c r="S171" s="11">
        <f>VLOOKUP($F$165:$F$185,SL!$C$3:$Q$351,11,0)</f>
        <v>21574</v>
      </c>
      <c r="T171" s="11">
        <f>VLOOKUP($F$165:$F$185,SL!$C$3:$Q$351,12,0)</f>
        <v>21574</v>
      </c>
      <c r="U171" s="11">
        <f>VLOOKUP($F$165:$F$185,SL!$C$3:$Q$351,13,0)</f>
        <v>855789.87</v>
      </c>
      <c r="V171" s="11">
        <f>VLOOKUP($F$165:$F$185,SL!$C$3:$Q$351,14,0)</f>
        <v>83222.13</v>
      </c>
      <c r="W171" s="11">
        <f>VLOOKUP($F$165:$F$185,SL!$C$3:$Q$351,15,0)</f>
        <v>939012</v>
      </c>
      <c r="X171" s="11"/>
    </row>
    <row r="172" spans="1:24" ht="15.75" x14ac:dyDescent="0.25">
      <c r="A172" s="11">
        <v>5</v>
      </c>
      <c r="B172" s="29" t="s">
        <v>39</v>
      </c>
      <c r="C172" s="29" t="s">
        <v>40</v>
      </c>
      <c r="D172" s="29">
        <v>40</v>
      </c>
      <c r="E172" s="29" t="s">
        <v>161</v>
      </c>
      <c r="F172" s="11" t="s">
        <v>482</v>
      </c>
      <c r="G172" s="11" t="str">
        <f>VLOOKUP($F$165:$F$185,SL!$C$3:$Q$351,2,0)</f>
        <v>NORMAL</v>
      </c>
      <c r="H172" s="11">
        <f>VLOOKUP($F$165:$F$185,SL!$C$3:$Q$351,3,0)</f>
        <v>336</v>
      </c>
      <c r="I172" s="11">
        <f>VLOOKUP($F$165:$F$185,SL!$C$3:$Q$351,4,0)</f>
        <v>24584.1</v>
      </c>
      <c r="J172" s="11">
        <f>VLOOKUP($F$165:$F$185,SL!$C$3:$Q$351,5,0)</f>
        <v>2789.9</v>
      </c>
      <c r="K172" s="11">
        <f>VLOOKUP($F$165:$F$185,SL!$C$3:$Q$351,6,0)</f>
        <v>27374</v>
      </c>
      <c r="L172" s="11">
        <f>VLOOKUP($F$165:$F$185,SL!$C$3:$Q$351,7,0)</f>
        <v>3145.05</v>
      </c>
      <c r="M172" s="11">
        <f>VLOOKUP($F$165:$F$185,SL!$C$3:$Q$351,8,0)</f>
        <v>460.95000000000005</v>
      </c>
      <c r="N172" s="11">
        <f>VLOOKUP($F$165:$F$185,SL!$C$3:$Q$351,9,0)</f>
        <v>3606</v>
      </c>
      <c r="O172" s="11">
        <f t="shared" si="23"/>
        <v>27729.149999999998</v>
      </c>
      <c r="P172" s="11">
        <f t="shared" si="24"/>
        <v>3250.8500000000004</v>
      </c>
      <c r="Q172" s="11">
        <f t="shared" si="25"/>
        <v>30980</v>
      </c>
      <c r="R172" s="11">
        <f>VLOOKUP($F$165:$F$185,SL!$C$3:$Q$351,10,0)</f>
        <v>0</v>
      </c>
      <c r="S172" s="11">
        <f>VLOOKUP($F$165:$F$185,SL!$C$3:$Q$351,11,0)</f>
        <v>0</v>
      </c>
      <c r="T172" s="11">
        <f>VLOOKUP($F$165:$F$185,SL!$C$3:$Q$351,12,0)</f>
        <v>0</v>
      </c>
      <c r="U172" s="11">
        <f>VLOOKUP($F$165:$F$185,SL!$C$3:$Q$351,13,0)</f>
        <v>27729.15</v>
      </c>
      <c r="V172" s="11">
        <f>VLOOKUP($F$165:$F$185,SL!$C$3:$Q$351,14,0)</f>
        <v>3250.8500000000004</v>
      </c>
      <c r="W172" s="11">
        <f>VLOOKUP($F$165:$F$185,SL!$C$3:$Q$351,15,0)</f>
        <v>30980</v>
      </c>
      <c r="X172" s="11"/>
    </row>
    <row r="173" spans="1:24" ht="15.75" x14ac:dyDescent="0.25">
      <c r="A173" s="11">
        <v>6</v>
      </c>
      <c r="B173" s="29" t="s">
        <v>39</v>
      </c>
      <c r="C173" s="29" t="s">
        <v>40</v>
      </c>
      <c r="D173" s="29">
        <v>40</v>
      </c>
      <c r="E173" s="29" t="s">
        <v>161</v>
      </c>
      <c r="F173" s="11" t="s">
        <v>486</v>
      </c>
      <c r="G173" s="11" t="str">
        <f>VLOOKUP($F$165:$F$185,SL!$C$3:$Q$351,2,0)</f>
        <v>NORMAL</v>
      </c>
      <c r="H173" s="11">
        <f>VLOOKUP($F$165:$F$185,SL!$C$3:$Q$351,3,0)</f>
        <v>130</v>
      </c>
      <c r="I173" s="11">
        <f>VLOOKUP($F$165:$F$185,SL!$C$3:$Q$351,4,0)</f>
        <v>37755.61</v>
      </c>
      <c r="J173" s="11">
        <f>VLOOKUP($F$165:$F$185,SL!$C$3:$Q$351,5,0)</f>
        <v>8537.39</v>
      </c>
      <c r="K173" s="11">
        <f>VLOOKUP($F$165:$F$185,SL!$C$3:$Q$351,6,0)</f>
        <v>46293</v>
      </c>
      <c r="L173" s="11">
        <f>VLOOKUP($F$165:$F$185,SL!$C$3:$Q$351,7,0)</f>
        <v>1425.4</v>
      </c>
      <c r="M173" s="11">
        <f>VLOOKUP($F$165:$F$185,SL!$C$3:$Q$351,8,0)</f>
        <v>480.6</v>
      </c>
      <c r="N173" s="11">
        <f>VLOOKUP($F$165:$F$185,SL!$C$3:$Q$351,9,0)</f>
        <v>1906</v>
      </c>
      <c r="O173" s="11">
        <f t="shared" si="23"/>
        <v>39181.01</v>
      </c>
      <c r="P173" s="11">
        <f t="shared" si="24"/>
        <v>9017.99</v>
      </c>
      <c r="Q173" s="11">
        <f t="shared" si="25"/>
        <v>48199</v>
      </c>
      <c r="R173" s="11">
        <f>VLOOKUP($F$165:$F$185,SL!$C$3:$Q$351,10,0)</f>
        <v>0</v>
      </c>
      <c r="S173" s="11">
        <f>VLOOKUP($F$165:$F$185,SL!$C$3:$Q$351,11,0)</f>
        <v>0</v>
      </c>
      <c r="T173" s="11">
        <f>VLOOKUP($F$165:$F$185,SL!$C$3:$Q$351,12,0)</f>
        <v>0</v>
      </c>
      <c r="U173" s="11">
        <f>VLOOKUP($F$165:$F$185,SL!$C$3:$Q$351,13,0)</f>
        <v>39181.01</v>
      </c>
      <c r="V173" s="11">
        <f>VLOOKUP($F$165:$F$185,SL!$C$3:$Q$351,14,0)</f>
        <v>9017.99</v>
      </c>
      <c r="W173" s="11">
        <f>VLOOKUP($F$165:$F$185,SL!$C$3:$Q$351,15,0)</f>
        <v>48199</v>
      </c>
      <c r="X173" s="11"/>
    </row>
    <row r="174" spans="1:24" ht="15.75" x14ac:dyDescent="0.25">
      <c r="A174" s="11">
        <v>7</v>
      </c>
      <c r="B174" s="29" t="s">
        <v>39</v>
      </c>
      <c r="C174" s="29" t="s">
        <v>40</v>
      </c>
      <c r="D174" s="29">
        <v>40</v>
      </c>
      <c r="E174" s="29" t="s">
        <v>161</v>
      </c>
      <c r="F174" s="11" t="s">
        <v>487</v>
      </c>
      <c r="G174" s="11" t="str">
        <f>VLOOKUP($F$165:$F$185,SL!$C$3:$Q$351,2,0)</f>
        <v>NORMAL</v>
      </c>
      <c r="H174" s="11">
        <f>VLOOKUP($F$165:$F$185,SL!$C$3:$Q$351,3,0)</f>
        <v>83</v>
      </c>
      <c r="I174" s="11">
        <f>VLOOKUP($F$165:$F$185,SL!$C$3:$Q$351,4,0)</f>
        <v>44229.81</v>
      </c>
      <c r="J174" s="11">
        <f>VLOOKUP($F$165:$F$185,SL!$C$3:$Q$351,5,0)</f>
        <v>11228.189999999999</v>
      </c>
      <c r="K174" s="11">
        <f>VLOOKUP($F$165:$F$185,SL!$C$3:$Q$351,6,0)</f>
        <v>55458</v>
      </c>
      <c r="L174" s="11">
        <f>VLOOKUP($F$165:$F$185,SL!$C$3:$Q$351,7,0)</f>
        <v>1117.01</v>
      </c>
      <c r="M174" s="11">
        <f>VLOOKUP($F$165:$F$185,SL!$C$3:$Q$351,8,0)</f>
        <v>518.99</v>
      </c>
      <c r="N174" s="11">
        <f>VLOOKUP($F$165:$F$185,SL!$C$3:$Q$351,9,0)</f>
        <v>1636</v>
      </c>
      <c r="O174" s="11">
        <f t="shared" si="23"/>
        <v>45346.82</v>
      </c>
      <c r="P174" s="11">
        <f t="shared" si="24"/>
        <v>11747.179999999998</v>
      </c>
      <c r="Q174" s="11">
        <f t="shared" si="25"/>
        <v>57094</v>
      </c>
      <c r="R174" s="11">
        <f>VLOOKUP($F$165:$F$185,SL!$C$3:$Q$351,10,0)</f>
        <v>0</v>
      </c>
      <c r="S174" s="11">
        <f>VLOOKUP($F$165:$F$185,SL!$C$3:$Q$351,11,0)</f>
        <v>0</v>
      </c>
      <c r="T174" s="11">
        <f>VLOOKUP($F$165:$F$185,SL!$C$3:$Q$351,12,0)</f>
        <v>0</v>
      </c>
      <c r="U174" s="11">
        <f>VLOOKUP($F$165:$F$185,SL!$C$3:$Q$351,13,0)</f>
        <v>45346.82</v>
      </c>
      <c r="V174" s="11">
        <f>VLOOKUP($F$165:$F$185,SL!$C$3:$Q$351,14,0)</f>
        <v>11747.18</v>
      </c>
      <c r="W174" s="11">
        <f>VLOOKUP($F$165:$F$185,SL!$C$3:$Q$351,15,0)</f>
        <v>57094</v>
      </c>
      <c r="X174" s="11"/>
    </row>
    <row r="175" spans="1:24" ht="15.75" x14ac:dyDescent="0.25">
      <c r="A175" s="11">
        <v>8</v>
      </c>
      <c r="B175" s="29" t="s">
        <v>39</v>
      </c>
      <c r="C175" s="29" t="s">
        <v>40</v>
      </c>
      <c r="D175" s="29">
        <v>40</v>
      </c>
      <c r="E175" s="29" t="s">
        <v>161</v>
      </c>
      <c r="F175" s="11" t="s">
        <v>493</v>
      </c>
      <c r="G175" s="11" t="str">
        <f>VLOOKUP($F$165:$F$185,SL!$C$3:$Q$351,2,0)</f>
        <v>NORMAL</v>
      </c>
      <c r="H175" s="11">
        <f>VLOOKUP($F$165:$F$185,SL!$C$3:$Q$351,3,0)</f>
        <v>306</v>
      </c>
      <c r="I175" s="11">
        <f>VLOOKUP($F$165:$F$185,SL!$C$3:$Q$351,4,0)</f>
        <v>26506.35</v>
      </c>
      <c r="J175" s="11">
        <f>VLOOKUP($F$165:$F$185,SL!$C$3:$Q$351,5,0)</f>
        <v>2499.65</v>
      </c>
      <c r="K175" s="11">
        <f>VLOOKUP($F$165:$F$185,SL!$C$3:$Q$351,6,0)</f>
        <v>29006</v>
      </c>
      <c r="L175" s="11">
        <f>VLOOKUP($F$165:$F$185,SL!$C$3:$Q$351,7,0)</f>
        <v>2979</v>
      </c>
      <c r="M175" s="11">
        <f>VLOOKUP($F$165:$F$185,SL!$C$3:$Q$351,8,0)</f>
        <v>441</v>
      </c>
      <c r="N175" s="11">
        <f>VLOOKUP($F$165:$F$185,SL!$C$3:$Q$351,9,0)</f>
        <v>3420</v>
      </c>
      <c r="O175" s="11">
        <f t="shared" si="23"/>
        <v>29485.35</v>
      </c>
      <c r="P175" s="11">
        <f t="shared" si="24"/>
        <v>2940.65</v>
      </c>
      <c r="Q175" s="11">
        <f t="shared" si="25"/>
        <v>32426</v>
      </c>
      <c r="R175" s="11">
        <f>VLOOKUP($F$165:$F$185,SL!$C$3:$Q$351,10,0)</f>
        <v>1863.35</v>
      </c>
      <c r="S175" s="11">
        <f>VLOOKUP($F$165:$F$185,SL!$C$3:$Q$351,11,0)</f>
        <v>2499.65</v>
      </c>
      <c r="T175" s="11">
        <f>VLOOKUP($F$165:$F$185,SL!$C$3:$Q$351,12,0)</f>
        <v>4363</v>
      </c>
      <c r="U175" s="11">
        <f>VLOOKUP($F$165:$F$185,SL!$C$3:$Q$351,13,0)</f>
        <v>27622</v>
      </c>
      <c r="V175" s="11">
        <f>VLOOKUP($F$165:$F$185,SL!$C$3:$Q$351,14,0)</f>
        <v>441</v>
      </c>
      <c r="W175" s="11">
        <f>VLOOKUP($F$165:$F$185,SL!$C$3:$Q$351,15,0)</f>
        <v>28063</v>
      </c>
      <c r="X175" s="11"/>
    </row>
    <row r="176" spans="1:24" ht="15.75" x14ac:dyDescent="0.25">
      <c r="A176" s="11">
        <v>9</v>
      </c>
      <c r="B176" s="29" t="s">
        <v>39</v>
      </c>
      <c r="C176" s="29" t="s">
        <v>40</v>
      </c>
      <c r="D176" s="29">
        <v>40</v>
      </c>
      <c r="E176" s="29" t="s">
        <v>161</v>
      </c>
      <c r="F176" s="11" t="s">
        <v>484</v>
      </c>
      <c r="G176" s="11" t="str">
        <f>VLOOKUP($F$165:$F$185,SL!$C$3:$Q$351,2,0)</f>
        <v>NORMAL</v>
      </c>
      <c r="H176" s="11">
        <f>VLOOKUP($F$165:$F$185,SL!$C$3:$Q$351,3,0)</f>
        <v>147</v>
      </c>
      <c r="I176" s="11">
        <f>VLOOKUP($F$165:$F$185,SL!$C$3:$Q$351,4,0)</f>
        <v>49899.46</v>
      </c>
      <c r="J176" s="11">
        <f>VLOOKUP($F$165:$F$185,SL!$C$3:$Q$351,5,0)</f>
        <v>4421.54</v>
      </c>
      <c r="K176" s="11">
        <f>VLOOKUP($F$165:$F$185,SL!$C$3:$Q$351,6,0)</f>
        <v>54321</v>
      </c>
      <c r="L176" s="11">
        <f>VLOOKUP($F$165:$F$185,SL!$C$3:$Q$351,7,0)</f>
        <v>1609.18</v>
      </c>
      <c r="M176" s="11">
        <f>VLOOKUP($F$165:$F$185,SL!$C$3:$Q$351,8,0)</f>
        <v>593.81999999999994</v>
      </c>
      <c r="N176" s="11">
        <f>VLOOKUP($F$165:$F$185,SL!$C$3:$Q$351,9,0)</f>
        <v>2203</v>
      </c>
      <c r="O176" s="11">
        <f t="shared" si="23"/>
        <v>51508.639999999999</v>
      </c>
      <c r="P176" s="11">
        <f t="shared" si="24"/>
        <v>5015.3599999999997</v>
      </c>
      <c r="Q176" s="11">
        <f t="shared" si="25"/>
        <v>56524</v>
      </c>
      <c r="R176" s="11">
        <f>VLOOKUP($F$165:$F$185,SL!$C$3:$Q$351,10,0)</f>
        <v>0</v>
      </c>
      <c r="S176" s="11">
        <f>VLOOKUP($F$165:$F$185,SL!$C$3:$Q$351,11,0)</f>
        <v>0</v>
      </c>
      <c r="T176" s="11">
        <f>VLOOKUP($F$165:$F$185,SL!$C$3:$Q$351,12,0)</f>
        <v>0</v>
      </c>
      <c r="U176" s="11">
        <f>VLOOKUP($F$165:$F$185,SL!$C$3:$Q$351,13,0)</f>
        <v>51508.639999999999</v>
      </c>
      <c r="V176" s="11">
        <f>VLOOKUP($F$165:$F$185,SL!$C$3:$Q$351,14,0)</f>
        <v>5015.3600000000006</v>
      </c>
      <c r="W176" s="11">
        <f>VLOOKUP($F$165:$F$185,SL!$C$3:$Q$351,15,0)</f>
        <v>56524</v>
      </c>
      <c r="X176" s="11"/>
    </row>
    <row r="177" spans="1:24" ht="15.75" x14ac:dyDescent="0.25">
      <c r="A177" s="11">
        <v>10</v>
      </c>
      <c r="B177" s="29" t="s">
        <v>39</v>
      </c>
      <c r="C177" s="29" t="s">
        <v>40</v>
      </c>
      <c r="D177" s="29">
        <v>40</v>
      </c>
      <c r="E177" s="29" t="s">
        <v>161</v>
      </c>
      <c r="F177" s="11" t="s">
        <v>492</v>
      </c>
      <c r="G177" s="11" t="str">
        <f>VLOOKUP($F$165:$F$185,SL!$C$3:$Q$351,2,0)</f>
        <v>NORMAL</v>
      </c>
      <c r="H177" s="11">
        <f>VLOOKUP($F$165:$F$185,SL!$C$3:$Q$351,3,0)</f>
        <v>45</v>
      </c>
      <c r="I177" s="11">
        <f>VLOOKUP($F$165:$F$185,SL!$C$3:$Q$351,4,0)</f>
        <v>4795.7299999999996</v>
      </c>
      <c r="J177" s="11">
        <f>VLOOKUP($F$165:$F$185,SL!$C$3:$Q$351,5,0)</f>
        <v>522.27</v>
      </c>
      <c r="K177" s="11">
        <f>VLOOKUP($F$165:$F$185,SL!$C$3:$Q$351,6,0)</f>
        <v>5318</v>
      </c>
      <c r="L177" s="11">
        <f>VLOOKUP($F$165:$F$185,SL!$C$3:$Q$351,7,0)</f>
        <v>630.05999999999995</v>
      </c>
      <c r="M177" s="11">
        <f>VLOOKUP($F$165:$F$185,SL!$C$3:$Q$351,8,0)</f>
        <v>75.94</v>
      </c>
      <c r="N177" s="11">
        <f>VLOOKUP($F$165:$F$185,SL!$C$3:$Q$351,9,0)</f>
        <v>706</v>
      </c>
      <c r="O177" s="11">
        <f t="shared" si="23"/>
        <v>5425.7899999999991</v>
      </c>
      <c r="P177" s="11">
        <f t="shared" si="24"/>
        <v>598.21</v>
      </c>
      <c r="Q177" s="11">
        <f t="shared" si="25"/>
        <v>6024</v>
      </c>
      <c r="R177" s="11">
        <f>VLOOKUP($F$165:$F$185,SL!$C$3:$Q$351,10,0)</f>
        <v>0</v>
      </c>
      <c r="S177" s="11">
        <f>VLOOKUP($F$165:$F$185,SL!$C$3:$Q$351,11,0)</f>
        <v>0</v>
      </c>
      <c r="T177" s="11">
        <f>VLOOKUP($F$165:$F$185,SL!$C$3:$Q$351,12,0)</f>
        <v>0</v>
      </c>
      <c r="U177" s="11">
        <f>VLOOKUP($F$165:$F$185,SL!$C$3:$Q$351,13,0)</f>
        <v>5425.79</v>
      </c>
      <c r="V177" s="11">
        <f>VLOOKUP($F$165:$F$185,SL!$C$3:$Q$351,14,0)</f>
        <v>598.21</v>
      </c>
      <c r="W177" s="11">
        <f>VLOOKUP($F$165:$F$185,SL!$C$3:$Q$351,15,0)</f>
        <v>6024</v>
      </c>
      <c r="X177" s="11"/>
    </row>
    <row r="178" spans="1:24" ht="15.75" x14ac:dyDescent="0.25">
      <c r="A178" s="11">
        <v>11</v>
      </c>
      <c r="B178" s="29" t="s">
        <v>39</v>
      </c>
      <c r="C178" s="29" t="s">
        <v>40</v>
      </c>
      <c r="D178" s="29">
        <v>40</v>
      </c>
      <c r="E178" s="29" t="s">
        <v>161</v>
      </c>
      <c r="F178" s="11" t="s">
        <v>488</v>
      </c>
      <c r="G178" s="11" t="str">
        <f>VLOOKUP($F$165:$F$185,SL!$C$3:$Q$351,2,0)</f>
        <v>NORMAL</v>
      </c>
      <c r="H178" s="11">
        <f>VLOOKUP($F$165:$F$185,SL!$C$3:$Q$351,3,0)</f>
        <v>81</v>
      </c>
      <c r="I178" s="11">
        <f>VLOOKUP($F$165:$F$185,SL!$C$3:$Q$351,4,0)</f>
        <v>7314.91</v>
      </c>
      <c r="J178" s="11">
        <f>VLOOKUP($F$165:$F$185,SL!$C$3:$Q$351,5,0)</f>
        <v>875.08999999999992</v>
      </c>
      <c r="K178" s="11">
        <f>VLOOKUP($F$165:$F$185,SL!$C$3:$Q$351,6,0)</f>
        <v>8190</v>
      </c>
      <c r="L178" s="11">
        <f>VLOOKUP($F$165:$F$185,SL!$C$3:$Q$351,7,0)</f>
        <v>931.42</v>
      </c>
      <c r="M178" s="11">
        <f>VLOOKUP($F$165:$F$185,SL!$C$3:$Q$351,8,0)</f>
        <v>122.58</v>
      </c>
      <c r="N178" s="11">
        <f>VLOOKUP($F$165:$F$185,SL!$C$3:$Q$351,9,0)</f>
        <v>1054</v>
      </c>
      <c r="O178" s="11">
        <f t="shared" si="23"/>
        <v>8246.33</v>
      </c>
      <c r="P178" s="11">
        <f t="shared" si="24"/>
        <v>997.67</v>
      </c>
      <c r="Q178" s="11">
        <f t="shared" si="25"/>
        <v>9244</v>
      </c>
      <c r="R178" s="11">
        <f>VLOOKUP($F$165:$F$185,SL!$C$3:$Q$351,10,0)</f>
        <v>0</v>
      </c>
      <c r="S178" s="11">
        <f>VLOOKUP($F$165:$F$185,SL!$C$3:$Q$351,11,0)</f>
        <v>0</v>
      </c>
      <c r="T178" s="11">
        <f>VLOOKUP($F$165:$F$185,SL!$C$3:$Q$351,12,0)</f>
        <v>0</v>
      </c>
      <c r="U178" s="11">
        <f>VLOOKUP($F$165:$F$185,SL!$C$3:$Q$351,13,0)</f>
        <v>8246.33</v>
      </c>
      <c r="V178" s="11">
        <f>VLOOKUP($F$165:$F$185,SL!$C$3:$Q$351,14,0)</f>
        <v>997.67000000000007</v>
      </c>
      <c r="W178" s="11">
        <f>VLOOKUP($F$165:$F$185,SL!$C$3:$Q$351,15,0)</f>
        <v>9244</v>
      </c>
      <c r="X178" s="11"/>
    </row>
    <row r="179" spans="1:24" ht="15.75" x14ac:dyDescent="0.25">
      <c r="A179" s="11">
        <v>12</v>
      </c>
      <c r="B179" s="29" t="s">
        <v>39</v>
      </c>
      <c r="C179" s="29" t="s">
        <v>40</v>
      </c>
      <c r="D179" s="29">
        <v>40</v>
      </c>
      <c r="E179" s="29" t="s">
        <v>161</v>
      </c>
      <c r="F179" s="11" t="s">
        <v>489</v>
      </c>
      <c r="G179" s="11" t="str">
        <f>VLOOKUP($F$165:$F$185,SL!$C$3:$Q$351,2,0)</f>
        <v>NORMAL</v>
      </c>
      <c r="H179" s="11">
        <f>VLOOKUP($F$165:$F$185,SL!$C$3:$Q$351,3,0)</f>
        <v>118</v>
      </c>
      <c r="I179" s="11">
        <f>VLOOKUP($F$165:$F$185,SL!$C$3:$Q$351,4,0)</f>
        <v>9978.41</v>
      </c>
      <c r="J179" s="11">
        <f>VLOOKUP($F$165:$F$185,SL!$C$3:$Q$351,5,0)</f>
        <v>1163.5900000000001</v>
      </c>
      <c r="K179" s="11">
        <f>VLOOKUP($F$165:$F$185,SL!$C$3:$Q$351,6,0)</f>
        <v>11142</v>
      </c>
      <c r="L179" s="11">
        <f>VLOOKUP($F$165:$F$185,SL!$C$3:$Q$351,7,0)</f>
        <v>1282.8599999999999</v>
      </c>
      <c r="M179" s="11">
        <f>VLOOKUP($F$165:$F$185,SL!$C$3:$Q$351,8,0)</f>
        <v>175.14</v>
      </c>
      <c r="N179" s="11">
        <f>VLOOKUP($F$165:$F$185,SL!$C$3:$Q$351,9,0)</f>
        <v>1458</v>
      </c>
      <c r="O179" s="11">
        <f t="shared" si="23"/>
        <v>11261.27</v>
      </c>
      <c r="P179" s="11">
        <f t="shared" si="24"/>
        <v>1338.73</v>
      </c>
      <c r="Q179" s="11">
        <f t="shared" si="25"/>
        <v>12600</v>
      </c>
      <c r="R179" s="11">
        <f>VLOOKUP($F$165:$F$185,SL!$C$3:$Q$351,10,0)</f>
        <v>0</v>
      </c>
      <c r="S179" s="11">
        <f>VLOOKUP($F$165:$F$185,SL!$C$3:$Q$351,11,0)</f>
        <v>0</v>
      </c>
      <c r="T179" s="11">
        <f>VLOOKUP($F$165:$F$185,SL!$C$3:$Q$351,12,0)</f>
        <v>0</v>
      </c>
      <c r="U179" s="11">
        <f>VLOOKUP($F$165:$F$185,SL!$C$3:$Q$351,13,0)</f>
        <v>11261.27</v>
      </c>
      <c r="V179" s="11">
        <f>VLOOKUP($F$165:$F$185,SL!$C$3:$Q$351,14,0)</f>
        <v>1338.73</v>
      </c>
      <c r="W179" s="11">
        <f>VLOOKUP($F$165:$F$185,SL!$C$3:$Q$351,15,0)</f>
        <v>12600</v>
      </c>
      <c r="X179" s="11"/>
    </row>
    <row r="180" spans="1:24" ht="15.75" x14ac:dyDescent="0.25">
      <c r="A180" s="11">
        <v>13</v>
      </c>
      <c r="B180" s="29"/>
      <c r="C180" s="29"/>
      <c r="D180" s="29"/>
      <c r="E180" s="29" t="s">
        <v>161</v>
      </c>
      <c r="F180" s="11" t="s">
        <v>485</v>
      </c>
      <c r="G180" s="11" t="str">
        <f>VLOOKUP($F$165:$F$185,SL!$C$3:$Q$351,2,0)</f>
        <v>NORMAL</v>
      </c>
      <c r="H180" s="11">
        <f>VLOOKUP($F$165:$F$185,SL!$C$3:$Q$351,3,0)</f>
        <v>16</v>
      </c>
      <c r="I180" s="11">
        <f>VLOOKUP($F$165:$F$185,SL!$C$3:$Q$351,4,0)</f>
        <v>30435.68</v>
      </c>
      <c r="J180" s="11">
        <f>VLOOKUP($F$165:$F$185,SL!$C$3:$Q$351,5,0)</f>
        <v>9612.32</v>
      </c>
      <c r="K180" s="11">
        <f>VLOOKUP($F$165:$F$185,SL!$C$3:$Q$351,6,0)</f>
        <v>40048</v>
      </c>
      <c r="L180" s="11">
        <f>VLOOKUP($F$165:$F$185,SL!$C$3:$Q$351,7,0)</f>
        <v>431.01</v>
      </c>
      <c r="M180" s="11">
        <f>VLOOKUP($F$165:$F$185,SL!$C$3:$Q$351,8,0)</f>
        <v>329.99</v>
      </c>
      <c r="N180" s="11">
        <f>VLOOKUP($F$165:$F$185,SL!$C$3:$Q$351,9,0)</f>
        <v>761</v>
      </c>
      <c r="O180" s="11">
        <f t="shared" si="23"/>
        <v>30866.69</v>
      </c>
      <c r="P180" s="11">
        <f t="shared" si="24"/>
        <v>9942.31</v>
      </c>
      <c r="Q180" s="11">
        <f t="shared" si="25"/>
        <v>40809</v>
      </c>
      <c r="R180" s="11">
        <f>VLOOKUP($F$165:$F$185,SL!$C$3:$Q$351,10,0)</f>
        <v>0</v>
      </c>
      <c r="S180" s="11">
        <f>VLOOKUP($F$165:$F$185,SL!$C$3:$Q$351,11,0)</f>
        <v>0</v>
      </c>
      <c r="T180" s="11">
        <f>VLOOKUP($F$165:$F$185,SL!$C$3:$Q$351,12,0)</f>
        <v>0</v>
      </c>
      <c r="U180" s="11">
        <f>VLOOKUP($F$165:$F$185,SL!$C$3:$Q$351,13,0)</f>
        <v>30866.69</v>
      </c>
      <c r="V180" s="11">
        <f>VLOOKUP($F$165:$F$185,SL!$C$3:$Q$351,14,0)</f>
        <v>9942.3100000000013</v>
      </c>
      <c r="W180" s="11">
        <f>VLOOKUP($F$165:$F$185,SL!$C$3:$Q$351,15,0)</f>
        <v>40809</v>
      </c>
      <c r="X180" s="11"/>
    </row>
    <row r="181" spans="1:24" ht="15.75" x14ac:dyDescent="0.25">
      <c r="A181" s="11">
        <v>14</v>
      </c>
      <c r="B181" s="29"/>
      <c r="C181" s="29"/>
      <c r="D181" s="29"/>
      <c r="E181" s="29" t="s">
        <v>161</v>
      </c>
      <c r="F181" s="11" t="s">
        <v>491</v>
      </c>
      <c r="G181" s="11" t="str">
        <f>VLOOKUP($F$165:$F$185,SL!$C$3:$Q$351,2,0)</f>
        <v>NORMAL</v>
      </c>
      <c r="H181" s="11">
        <f>VLOOKUP($F$165:$F$185,SL!$C$3:$Q$351,3,0)</f>
        <v>88</v>
      </c>
      <c r="I181" s="11">
        <f>VLOOKUP($F$165:$F$185,SL!$C$3:$Q$351,4,0)</f>
        <v>8073.81</v>
      </c>
      <c r="J181" s="11">
        <f>VLOOKUP($F$165:$F$185,SL!$C$3:$Q$351,5,0)</f>
        <v>862.19</v>
      </c>
      <c r="K181" s="11">
        <f>VLOOKUP($F$165:$F$185,SL!$C$3:$Q$351,6,0)</f>
        <v>8936</v>
      </c>
      <c r="L181" s="11">
        <f>VLOOKUP($F$165:$F$185,SL!$C$3:$Q$351,7,0)</f>
        <v>1201.54</v>
      </c>
      <c r="M181" s="11">
        <f>VLOOKUP($F$165:$F$185,SL!$C$3:$Q$351,8,0)</f>
        <v>135.45999999999998</v>
      </c>
      <c r="N181" s="11">
        <f>VLOOKUP($F$165:$F$185,SL!$C$3:$Q$351,9,0)</f>
        <v>1337</v>
      </c>
      <c r="O181" s="11">
        <f t="shared" si="23"/>
        <v>9275.35</v>
      </c>
      <c r="P181" s="11">
        <f t="shared" si="24"/>
        <v>997.65000000000009</v>
      </c>
      <c r="Q181" s="11">
        <f t="shared" si="25"/>
        <v>10273</v>
      </c>
      <c r="R181" s="11">
        <f>VLOOKUP($F$165:$F$185,SL!$C$3:$Q$351,10,0)</f>
        <v>0</v>
      </c>
      <c r="S181" s="11">
        <f>VLOOKUP($F$165:$F$185,SL!$C$3:$Q$351,11,0)</f>
        <v>0</v>
      </c>
      <c r="T181" s="11">
        <f>VLOOKUP($F$165:$F$185,SL!$C$3:$Q$351,12,0)</f>
        <v>0</v>
      </c>
      <c r="U181" s="11">
        <f>VLOOKUP($F$165:$F$185,SL!$C$3:$Q$351,13,0)</f>
        <v>9275.35</v>
      </c>
      <c r="V181" s="11">
        <f>VLOOKUP($F$165:$F$185,SL!$C$3:$Q$351,14,0)</f>
        <v>997.65000000000009</v>
      </c>
      <c r="W181" s="11">
        <f>VLOOKUP($F$165:$F$185,SL!$C$3:$Q$351,15,0)</f>
        <v>10273</v>
      </c>
      <c r="X181" s="11"/>
    </row>
    <row r="182" spans="1:24" ht="15.75" x14ac:dyDescent="0.25">
      <c r="A182" s="11">
        <v>15</v>
      </c>
      <c r="B182" s="29"/>
      <c r="C182" s="29"/>
      <c r="D182" s="29"/>
      <c r="E182" s="29" t="s">
        <v>161</v>
      </c>
      <c r="F182" s="11" t="s">
        <v>490</v>
      </c>
      <c r="G182" s="11" t="str">
        <f>VLOOKUP($F$165:$F$185,SL!$C$3:$Q$351,2,0)</f>
        <v>NORMAL</v>
      </c>
      <c r="H182" s="11">
        <f>VLOOKUP($F$165:$F$185,SL!$C$3:$Q$351,3,0)</f>
        <v>76</v>
      </c>
      <c r="I182" s="11">
        <f>VLOOKUP($F$165:$F$185,SL!$C$3:$Q$351,4,0)</f>
        <v>8336.89</v>
      </c>
      <c r="J182" s="11">
        <f>VLOOKUP($F$165:$F$185,SL!$C$3:$Q$351,5,0)</f>
        <v>936.11</v>
      </c>
      <c r="K182" s="11">
        <f>VLOOKUP($F$165:$F$185,SL!$C$3:$Q$351,6,0)</f>
        <v>9273</v>
      </c>
      <c r="L182" s="11">
        <f>VLOOKUP($F$165:$F$185,SL!$C$3:$Q$351,7,0)</f>
        <v>974.15</v>
      </c>
      <c r="M182" s="11">
        <f>VLOOKUP($F$165:$F$185,SL!$C$3:$Q$351,8,0)</f>
        <v>131.85</v>
      </c>
      <c r="N182" s="11">
        <f>VLOOKUP($F$165:$F$185,SL!$C$3:$Q$351,9,0)</f>
        <v>1106</v>
      </c>
      <c r="O182" s="11">
        <f t="shared" si="23"/>
        <v>9311.0399999999991</v>
      </c>
      <c r="P182" s="11">
        <f t="shared" si="24"/>
        <v>1067.96</v>
      </c>
      <c r="Q182" s="11">
        <f t="shared" si="25"/>
        <v>10379</v>
      </c>
      <c r="R182" s="11">
        <f>VLOOKUP($F$165:$F$185,SL!$C$3:$Q$351,10,0)</f>
        <v>0</v>
      </c>
      <c r="S182" s="11">
        <f>VLOOKUP($F$165:$F$185,SL!$C$3:$Q$351,11,0)</f>
        <v>0</v>
      </c>
      <c r="T182" s="11">
        <f>VLOOKUP($F$165:$F$185,SL!$C$3:$Q$351,12,0)</f>
        <v>0</v>
      </c>
      <c r="U182" s="11">
        <f>VLOOKUP($F$165:$F$185,SL!$C$3:$Q$351,13,0)</f>
        <v>9311.0400000000009</v>
      </c>
      <c r="V182" s="11">
        <f>VLOOKUP($F$165:$F$185,SL!$C$3:$Q$351,14,0)</f>
        <v>1067.96</v>
      </c>
      <c r="W182" s="11">
        <f>VLOOKUP($F$165:$F$185,SL!$C$3:$Q$351,15,0)</f>
        <v>10379</v>
      </c>
      <c r="X182" s="11"/>
    </row>
    <row r="183" spans="1:24" ht="15.75" x14ac:dyDescent="0.25">
      <c r="A183" s="11">
        <v>16</v>
      </c>
      <c r="B183" s="29" t="s">
        <v>39</v>
      </c>
      <c r="C183" s="29" t="s">
        <v>40</v>
      </c>
      <c r="D183" s="29">
        <v>40</v>
      </c>
      <c r="E183" s="29" t="s">
        <v>161</v>
      </c>
      <c r="F183" s="11" t="s">
        <v>483</v>
      </c>
      <c r="G183" s="11" t="str">
        <f>VLOOKUP($F$165:$F$185,SL!$C$3:$Q$351,2,0)</f>
        <v>NORMAL</v>
      </c>
      <c r="H183" s="11">
        <f>VLOOKUP($F$165:$F$185,SL!$C$3:$Q$351,3,0)</f>
        <v>2322</v>
      </c>
      <c r="I183" s="11">
        <f>VLOOKUP($F$165:$F$185,SL!$C$3:$Q$351,4,0)</f>
        <v>350968.93</v>
      </c>
      <c r="J183" s="11">
        <f>VLOOKUP($F$165:$F$185,SL!$C$3:$Q$351,5,0)</f>
        <v>41624.07</v>
      </c>
      <c r="K183" s="11">
        <f>VLOOKUP($F$165:$F$185,SL!$C$3:$Q$351,6,0)</f>
        <v>392593</v>
      </c>
      <c r="L183" s="11">
        <f>VLOOKUP($F$165:$F$185,SL!$C$3:$Q$351,7,0)</f>
        <v>21765.58</v>
      </c>
      <c r="M183" s="11">
        <f>VLOOKUP($F$165:$F$185,SL!$C$3:$Q$351,8,0)</f>
        <v>4947.42</v>
      </c>
      <c r="N183" s="11">
        <f>VLOOKUP($F$165:$F$185,SL!$C$3:$Q$351,9,0)</f>
        <v>26713</v>
      </c>
      <c r="O183" s="11">
        <f t="shared" si="23"/>
        <v>372734.51</v>
      </c>
      <c r="P183" s="11">
        <f t="shared" si="24"/>
        <v>46571.49</v>
      </c>
      <c r="Q183" s="11">
        <f t="shared" si="25"/>
        <v>419306</v>
      </c>
      <c r="R183" s="11">
        <f>VLOOKUP($F$165:$F$185,SL!$C$3:$Q$351,10,0)</f>
        <v>0</v>
      </c>
      <c r="S183" s="11">
        <f>VLOOKUP($F$165:$F$185,SL!$C$3:$Q$351,11,0)</f>
        <v>33647</v>
      </c>
      <c r="T183" s="11">
        <f>VLOOKUP($F$165:$F$185,SL!$C$3:$Q$351,12,0)</f>
        <v>33647</v>
      </c>
      <c r="U183" s="11">
        <f>VLOOKUP($F$165:$F$185,SL!$C$3:$Q$351,13,0)</f>
        <v>372734.51</v>
      </c>
      <c r="V183" s="11">
        <f>VLOOKUP($F$165:$F$185,SL!$C$3:$Q$351,14,0)</f>
        <v>12924.49</v>
      </c>
      <c r="W183" s="11">
        <f>VLOOKUP($F$165:$F$185,SL!$C$3:$Q$351,15,0)</f>
        <v>385659</v>
      </c>
      <c r="X183" s="11"/>
    </row>
    <row r="184" spans="1:24" ht="15.75" x14ac:dyDescent="0.25">
      <c r="A184" s="11">
        <v>17</v>
      </c>
      <c r="B184" s="29" t="s">
        <v>39</v>
      </c>
      <c r="C184" s="29" t="s">
        <v>40</v>
      </c>
      <c r="D184" s="29">
        <v>40</v>
      </c>
      <c r="E184" s="29" t="s">
        <v>161</v>
      </c>
      <c r="F184" s="11" t="s">
        <v>481</v>
      </c>
      <c r="G184" s="11" t="str">
        <f>VLOOKUP($F$165:$F$185,SL!$C$3:$Q$351,2,0)</f>
        <v>NORMAL</v>
      </c>
      <c r="H184" s="11">
        <f>VLOOKUP($F$165:$F$185,SL!$C$3:$Q$351,3,0)</f>
        <v>116</v>
      </c>
      <c r="I184" s="11">
        <f>VLOOKUP($F$165:$F$185,SL!$C$3:$Q$351,4,0)</f>
        <v>9994.02</v>
      </c>
      <c r="J184" s="11">
        <f>VLOOKUP($F$165:$F$185,SL!$C$3:$Q$351,5,0)</f>
        <v>914.98</v>
      </c>
      <c r="K184" s="11">
        <f>VLOOKUP($F$165:$F$185,SL!$C$3:$Q$351,6,0)</f>
        <v>10909</v>
      </c>
      <c r="L184" s="11">
        <f>VLOOKUP($F$165:$F$185,SL!$C$3:$Q$351,7,0)</f>
        <v>1307.8499999999999</v>
      </c>
      <c r="M184" s="11">
        <f>VLOOKUP($F$165:$F$185,SL!$C$3:$Q$351,8,0)</f>
        <v>173.14999999999998</v>
      </c>
      <c r="N184" s="11">
        <f>VLOOKUP($F$165:$F$185,SL!$C$3:$Q$351,9,0)</f>
        <v>1481</v>
      </c>
      <c r="O184" s="11">
        <f t="shared" si="23"/>
        <v>11301.87</v>
      </c>
      <c r="P184" s="11">
        <f t="shared" si="24"/>
        <v>1088.1300000000001</v>
      </c>
      <c r="Q184" s="11">
        <f t="shared" si="25"/>
        <v>12390</v>
      </c>
      <c r="R184" s="11">
        <f>VLOOKUP($F$165:$F$185,SL!$C$3:$Q$351,10,0)</f>
        <v>11301.87</v>
      </c>
      <c r="S184" s="11">
        <f>VLOOKUP($F$165:$F$185,SL!$C$3:$Q$351,11,0)</f>
        <v>1088.1300000000001</v>
      </c>
      <c r="T184" s="11">
        <f>VLOOKUP($F$165:$F$185,SL!$C$3:$Q$351,12,0)</f>
        <v>12390</v>
      </c>
      <c r="U184" s="11">
        <f>VLOOKUP($F$165:$F$185,SL!$C$3:$Q$351,13,0)</f>
        <v>0</v>
      </c>
      <c r="V184" s="11">
        <f>VLOOKUP($F$165:$F$185,SL!$C$3:$Q$351,14,0)</f>
        <v>0</v>
      </c>
      <c r="W184" s="11">
        <f>VLOOKUP($F$165:$F$185,SL!$C$3:$Q$351,15,0)</f>
        <v>0</v>
      </c>
      <c r="X184" s="11"/>
    </row>
    <row r="185" spans="1:24" ht="15.75" x14ac:dyDescent="0.25">
      <c r="A185" s="11">
        <v>18</v>
      </c>
      <c r="B185" s="29" t="s">
        <v>39</v>
      </c>
      <c r="C185" s="29" t="s">
        <v>40</v>
      </c>
      <c r="D185" s="29">
        <v>40</v>
      </c>
      <c r="E185" s="29" t="s">
        <v>161</v>
      </c>
      <c r="F185" s="11" t="s">
        <v>480</v>
      </c>
      <c r="G185" s="11" t="str">
        <f>VLOOKUP($F$165:$F$185,SL!$C$3:$Q$351,2,0)</f>
        <v>NORMAL</v>
      </c>
      <c r="H185" s="11">
        <f>VLOOKUP($F$165:$F$185,SL!$C$3:$Q$351,3,0)</f>
        <v>84</v>
      </c>
      <c r="I185" s="11">
        <f>VLOOKUP($F$165:$F$185,SL!$C$3:$Q$351,4,0)</f>
        <v>3971.78</v>
      </c>
      <c r="J185" s="11">
        <f>VLOOKUP($F$165:$F$185,SL!$C$3:$Q$351,5,0)</f>
        <v>332.22</v>
      </c>
      <c r="K185" s="11">
        <f>VLOOKUP($F$165:$F$185,SL!$C$3:$Q$351,6,0)</f>
        <v>4304</v>
      </c>
      <c r="L185" s="11">
        <f>VLOOKUP($F$165:$F$185,SL!$C$3:$Q$351,7,0)</f>
        <v>1126.21</v>
      </c>
      <c r="M185" s="11">
        <f>VLOOKUP($F$165:$F$185,SL!$C$3:$Q$351,8,0)</f>
        <v>90.789999999999992</v>
      </c>
      <c r="N185" s="11">
        <f>VLOOKUP($F$165:$F$185,SL!$C$3:$Q$351,9,0)</f>
        <v>1217</v>
      </c>
      <c r="O185" s="11">
        <f t="shared" si="23"/>
        <v>5097.99</v>
      </c>
      <c r="P185" s="11">
        <f t="shared" si="24"/>
        <v>423.01</v>
      </c>
      <c r="Q185" s="11">
        <f t="shared" si="25"/>
        <v>5521</v>
      </c>
      <c r="R185" s="11">
        <f>VLOOKUP($F$165:$F$185,SL!$C$3:$Q$351,10,0)</f>
        <v>0</v>
      </c>
      <c r="S185" s="11">
        <f>VLOOKUP($F$165:$F$185,SL!$C$3:$Q$351,11,0)</f>
        <v>0</v>
      </c>
      <c r="T185" s="11">
        <f>VLOOKUP($F$165:$F$185,SL!$C$3:$Q$351,12,0)</f>
        <v>0</v>
      </c>
      <c r="U185" s="11">
        <f>VLOOKUP($F$165:$F$185,SL!$C$3:$Q$351,13,0)</f>
        <v>5097.99</v>
      </c>
      <c r="V185" s="11">
        <f>VLOOKUP($F$165:$F$185,SL!$C$3:$Q$351,14,0)</f>
        <v>423.01</v>
      </c>
      <c r="W185" s="11">
        <f>VLOOKUP($F$165:$F$185,SL!$C$3:$Q$351,15,0)</f>
        <v>5521</v>
      </c>
      <c r="X185" s="11"/>
    </row>
    <row r="186" spans="1:24" ht="15.75" x14ac:dyDescent="0.25">
      <c r="A186" s="147" t="s">
        <v>78</v>
      </c>
      <c r="B186" s="147"/>
      <c r="C186" s="147"/>
      <c r="D186" s="147"/>
      <c r="E186" s="147"/>
      <c r="F186" s="147"/>
      <c r="G186" s="11"/>
      <c r="H186" s="13">
        <f>SUM(H168:H185)</f>
        <v>7872</v>
      </c>
      <c r="I186" s="13">
        <f t="shared" ref="I186:W186" si="26">SUM(I168:I185)</f>
        <v>1456684.17</v>
      </c>
      <c r="J186" s="13">
        <f t="shared" si="26"/>
        <v>183223.83</v>
      </c>
      <c r="K186" s="13">
        <f t="shared" si="26"/>
        <v>1639908</v>
      </c>
      <c r="L186" s="13">
        <f t="shared" si="26"/>
        <v>73842.290000000023</v>
      </c>
      <c r="M186" s="13">
        <f t="shared" si="26"/>
        <v>19523.710000000003</v>
      </c>
      <c r="N186" s="13">
        <f t="shared" si="26"/>
        <v>93366</v>
      </c>
      <c r="O186" s="13">
        <f t="shared" si="26"/>
        <v>1530526.4600000002</v>
      </c>
      <c r="P186" s="13">
        <f t="shared" si="26"/>
        <v>202747.54</v>
      </c>
      <c r="Q186" s="13">
        <f t="shared" si="26"/>
        <v>1733274</v>
      </c>
      <c r="R186" s="13">
        <f t="shared" si="26"/>
        <v>13165.220000000001</v>
      </c>
      <c r="S186" s="13">
        <f t="shared" si="26"/>
        <v>58808.78</v>
      </c>
      <c r="T186" s="13">
        <f t="shared" si="26"/>
        <v>71974</v>
      </c>
      <c r="U186" s="13">
        <f t="shared" si="26"/>
        <v>1517361.2400000002</v>
      </c>
      <c r="V186" s="13">
        <f t="shared" si="26"/>
        <v>143938.76000000004</v>
      </c>
      <c r="W186" s="13">
        <f t="shared" si="26"/>
        <v>1661300</v>
      </c>
      <c r="X186" s="11"/>
    </row>
    <row r="187" spans="1:24" ht="15.75" x14ac:dyDescent="0.25">
      <c r="A187" s="26"/>
      <c r="B187" s="26"/>
      <c r="C187" s="26"/>
      <c r="D187" s="26"/>
      <c r="E187" s="26"/>
      <c r="F187" s="26"/>
      <c r="G187" s="26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</row>
    <row r="188" spans="1:24" ht="15.75" x14ac:dyDescent="0.25">
      <c r="A188" s="26"/>
      <c r="B188" s="26"/>
      <c r="C188" s="26"/>
      <c r="D188" s="26"/>
      <c r="E188" s="26"/>
      <c r="F188" s="26"/>
      <c r="G188" s="26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</row>
    <row r="189" spans="1:24" ht="15.75" x14ac:dyDescent="0.25">
      <c r="A189" s="30"/>
      <c r="B189" s="30"/>
      <c r="C189" s="30"/>
      <c r="D189" s="142" t="s">
        <v>79</v>
      </c>
      <c r="E189" s="142"/>
      <c r="F189" s="142"/>
      <c r="G189" s="142"/>
      <c r="H189" s="142"/>
      <c r="I189" s="7"/>
      <c r="J189" s="14"/>
      <c r="K189" s="7"/>
      <c r="L189" s="7"/>
      <c r="M189" s="7"/>
      <c r="N189" s="7"/>
      <c r="O189" s="7"/>
      <c r="P189" s="7"/>
      <c r="Q189" s="7"/>
      <c r="R189" s="7"/>
      <c r="S189" s="7"/>
      <c r="T189" s="143" t="s">
        <v>80</v>
      </c>
      <c r="U189" s="143"/>
      <c r="V189" s="143"/>
      <c r="W189" s="143"/>
      <c r="X189" s="143"/>
    </row>
    <row r="190" spans="1:24" ht="15.75" x14ac:dyDescent="0.25">
      <c r="A190" s="30"/>
      <c r="B190" s="30"/>
      <c r="C190" s="30"/>
      <c r="D190" s="142" t="s">
        <v>81</v>
      </c>
      <c r="E190" s="142"/>
      <c r="F190" s="142"/>
      <c r="G190" s="142"/>
      <c r="H190" s="142"/>
      <c r="I190" s="7"/>
      <c r="J190" s="14"/>
      <c r="K190" s="7"/>
      <c r="L190" s="7"/>
      <c r="M190" s="7"/>
      <c r="N190" s="7"/>
      <c r="O190" s="7"/>
      <c r="P190" s="7"/>
      <c r="Q190" s="7"/>
      <c r="R190" s="7"/>
      <c r="S190" s="7"/>
      <c r="T190" s="143" t="s">
        <v>81</v>
      </c>
      <c r="U190" s="143"/>
      <c r="V190" s="143"/>
      <c r="W190" s="143"/>
      <c r="X190" s="143"/>
    </row>
    <row r="191" spans="1:24" ht="16.5" thickBot="1" x14ac:dyDescent="0.3">
      <c r="A191" s="30"/>
      <c r="B191" s="30"/>
      <c r="C191" s="30"/>
      <c r="D191" s="25"/>
      <c r="E191" s="25"/>
      <c r="F191" s="25"/>
      <c r="G191" s="25"/>
      <c r="H191" s="25"/>
      <c r="I191" s="7"/>
      <c r="J191" s="14"/>
      <c r="K191" s="7"/>
      <c r="L191" s="7"/>
      <c r="M191" s="7"/>
      <c r="N191" s="7"/>
      <c r="O191" s="7"/>
      <c r="P191" s="7"/>
      <c r="Q191" s="7"/>
      <c r="R191" s="7"/>
      <c r="S191" s="7"/>
      <c r="T191" s="26"/>
      <c r="U191" s="26"/>
      <c r="V191" s="26"/>
      <c r="W191" s="26"/>
      <c r="X191" s="26"/>
    </row>
    <row r="192" spans="1:24" ht="24" thickBot="1" x14ac:dyDescent="0.4">
      <c r="A192" s="148" t="s">
        <v>1</v>
      </c>
      <c r="B192" s="149"/>
      <c r="C192" s="149"/>
      <c r="D192" s="149"/>
      <c r="E192" s="149"/>
      <c r="F192" s="149"/>
      <c r="G192" s="149"/>
      <c r="H192" s="149"/>
      <c r="I192" s="149"/>
      <c r="J192" s="149"/>
      <c r="K192" s="149"/>
      <c r="L192" s="149"/>
      <c r="M192" s="149"/>
      <c r="N192" s="149"/>
      <c r="O192" s="149"/>
      <c r="P192" s="149"/>
      <c r="Q192" s="149"/>
      <c r="R192" s="149"/>
      <c r="S192" s="149"/>
      <c r="T192" s="149"/>
      <c r="U192" s="149"/>
      <c r="V192" s="149"/>
      <c r="W192" s="149"/>
      <c r="X192" s="150"/>
    </row>
    <row r="193" spans="1:24" ht="18" x14ac:dyDescent="0.25">
      <c r="A193" s="170" t="s">
        <v>819</v>
      </c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  <c r="R193" s="170"/>
      <c r="S193" s="170"/>
      <c r="T193" s="170"/>
      <c r="U193" s="170"/>
      <c r="V193" s="170"/>
      <c r="W193" s="170"/>
      <c r="X193" s="170"/>
    </row>
    <row r="194" spans="1:24" ht="33" customHeight="1" x14ac:dyDescent="0.25">
      <c r="A194" s="172" t="s">
        <v>5</v>
      </c>
      <c r="B194" s="172" t="s">
        <v>6</v>
      </c>
      <c r="C194" s="172" t="s">
        <v>7</v>
      </c>
      <c r="D194" s="172" t="s">
        <v>8</v>
      </c>
      <c r="E194" s="172" t="s">
        <v>9</v>
      </c>
      <c r="F194" s="172" t="s">
        <v>383</v>
      </c>
      <c r="G194" s="172" t="s">
        <v>11</v>
      </c>
      <c r="H194" s="172" t="s">
        <v>12</v>
      </c>
      <c r="I194" s="172" t="s">
        <v>815</v>
      </c>
      <c r="J194" s="172"/>
      <c r="K194" s="172"/>
      <c r="L194" s="172" t="s">
        <v>816</v>
      </c>
      <c r="M194" s="172"/>
      <c r="N194" s="172"/>
      <c r="O194" s="172" t="s">
        <v>13</v>
      </c>
      <c r="P194" s="172"/>
      <c r="Q194" s="172"/>
      <c r="R194" s="172" t="s">
        <v>817</v>
      </c>
      <c r="S194" s="172"/>
      <c r="T194" s="172"/>
      <c r="U194" s="172" t="s">
        <v>818</v>
      </c>
      <c r="V194" s="172"/>
      <c r="W194" s="172"/>
      <c r="X194" s="9" t="s">
        <v>14</v>
      </c>
    </row>
    <row r="195" spans="1:24" ht="15.75" x14ac:dyDescent="0.25">
      <c r="A195" s="172"/>
      <c r="B195" s="172"/>
      <c r="C195" s="172"/>
      <c r="D195" s="172"/>
      <c r="E195" s="172"/>
      <c r="F195" s="172"/>
      <c r="G195" s="172"/>
      <c r="H195" s="172"/>
      <c r="I195" s="9" t="s">
        <v>15</v>
      </c>
      <c r="J195" s="9" t="s">
        <v>16</v>
      </c>
      <c r="K195" s="10" t="s">
        <v>17</v>
      </c>
      <c r="L195" s="9" t="s">
        <v>15</v>
      </c>
      <c r="M195" s="9" t="s">
        <v>16</v>
      </c>
      <c r="N195" s="10" t="s">
        <v>17</v>
      </c>
      <c r="O195" s="9" t="s">
        <v>15</v>
      </c>
      <c r="P195" s="9" t="s">
        <v>16</v>
      </c>
      <c r="Q195" s="9" t="s">
        <v>17</v>
      </c>
      <c r="R195" s="9" t="s">
        <v>15</v>
      </c>
      <c r="S195" s="9" t="s">
        <v>16</v>
      </c>
      <c r="T195" s="9" t="s">
        <v>17</v>
      </c>
      <c r="U195" s="9" t="s">
        <v>15</v>
      </c>
      <c r="V195" s="9" t="s">
        <v>16</v>
      </c>
      <c r="W195" s="10" t="s">
        <v>17</v>
      </c>
      <c r="X195" s="9"/>
    </row>
    <row r="196" spans="1:24" ht="15.75" x14ac:dyDescent="0.25">
      <c r="A196" s="9" t="s">
        <v>18</v>
      </c>
      <c r="B196" s="9" t="s">
        <v>19</v>
      </c>
      <c r="C196" s="9" t="s">
        <v>20</v>
      </c>
      <c r="D196" s="9" t="s">
        <v>21</v>
      </c>
      <c r="E196" s="9" t="s">
        <v>22</v>
      </c>
      <c r="F196" s="21" t="s">
        <v>23</v>
      </c>
      <c r="G196" s="21"/>
      <c r="H196" s="9"/>
      <c r="I196" s="9" t="s">
        <v>24</v>
      </c>
      <c r="J196" s="9" t="s">
        <v>25</v>
      </c>
      <c r="K196" s="10" t="s">
        <v>26</v>
      </c>
      <c r="L196" s="9" t="s">
        <v>27</v>
      </c>
      <c r="M196" s="9" t="s">
        <v>28</v>
      </c>
      <c r="N196" s="10" t="s">
        <v>29</v>
      </c>
      <c r="O196" s="9" t="s">
        <v>30</v>
      </c>
      <c r="P196" s="9" t="s">
        <v>31</v>
      </c>
      <c r="Q196" s="9" t="s">
        <v>32</v>
      </c>
      <c r="R196" s="9" t="s">
        <v>33</v>
      </c>
      <c r="S196" s="9" t="s">
        <v>34</v>
      </c>
      <c r="T196" s="9" t="s">
        <v>35</v>
      </c>
      <c r="U196" s="9" t="s">
        <v>36</v>
      </c>
      <c r="V196" s="9" t="s">
        <v>37</v>
      </c>
      <c r="W196" s="10" t="s">
        <v>38</v>
      </c>
      <c r="X196" s="9"/>
    </row>
    <row r="197" spans="1:24" ht="15.75" x14ac:dyDescent="0.25">
      <c r="A197" s="11">
        <v>1</v>
      </c>
      <c r="B197" s="29" t="s">
        <v>39</v>
      </c>
      <c r="C197" s="29" t="s">
        <v>40</v>
      </c>
      <c r="D197" s="29">
        <v>42</v>
      </c>
      <c r="E197" s="29" t="s">
        <v>179</v>
      </c>
      <c r="F197" s="11" t="s">
        <v>498</v>
      </c>
      <c r="G197" s="11" t="str">
        <f>VLOOKUP($F$194:$F$209,SL!$C$3:$Q$351,2,0)</f>
        <v>NORMAL</v>
      </c>
      <c r="H197" s="11">
        <f>VLOOKUP($F$194:$F$209,SL!$C$3:$Q$351,3,0)</f>
        <v>40</v>
      </c>
      <c r="I197" s="11">
        <f>VLOOKUP($F$194:$F$209,SL!$C$3:$Q$351,4,0)</f>
        <v>9502.67</v>
      </c>
      <c r="J197" s="11">
        <f>VLOOKUP($F$194:$F$209,SL!$C$3:$Q$351,5,0)</f>
        <v>1364.33</v>
      </c>
      <c r="K197" s="11">
        <f>VLOOKUP($F$194:$F$209,SL!$C$3:$Q$351,6,0)</f>
        <v>10867</v>
      </c>
      <c r="L197" s="11">
        <f>VLOOKUP($F$194:$F$209,SL!$C$3:$Q$351,7,0)</f>
        <v>509.35</v>
      </c>
      <c r="M197" s="11">
        <f>VLOOKUP($F$194:$F$209,SL!$C$3:$Q$351,8,0)</f>
        <v>127.65</v>
      </c>
      <c r="N197" s="11">
        <f>VLOOKUP($F$194:$F$209,SL!$C$3:$Q$351,9,0)</f>
        <v>637</v>
      </c>
      <c r="O197" s="11">
        <f>+I197+L197</f>
        <v>10012.02</v>
      </c>
      <c r="P197" s="11">
        <f>+J197+M197</f>
        <v>1491.98</v>
      </c>
      <c r="Q197" s="11">
        <f>+K197+N197</f>
        <v>11504</v>
      </c>
      <c r="R197" s="11">
        <f>VLOOKUP($F$194:$F$209,SL!$C$3:$Q$351,10,0)</f>
        <v>9119.67</v>
      </c>
      <c r="S197" s="11">
        <f>VLOOKUP($F$194:$F$209,SL!$C$3:$Q$351,11,0)</f>
        <v>1364.33</v>
      </c>
      <c r="T197" s="11">
        <f>VLOOKUP($F$194:$F$209,SL!$C$3:$Q$351,12,0)</f>
        <v>10484</v>
      </c>
      <c r="U197" s="11">
        <f>VLOOKUP($F$194:$F$209,SL!$C$3:$Q$351,13,0)</f>
        <v>892.35</v>
      </c>
      <c r="V197" s="11">
        <f>VLOOKUP($F$194:$F$209,SL!$C$3:$Q$351,14,0)</f>
        <v>127.65</v>
      </c>
      <c r="W197" s="11">
        <f>VLOOKUP($F$194:$F$209,SL!$C$3:$Q$351,15,0)</f>
        <v>1020</v>
      </c>
      <c r="X197" s="11"/>
    </row>
    <row r="198" spans="1:24" ht="15.75" x14ac:dyDescent="0.25">
      <c r="A198" s="11">
        <v>2</v>
      </c>
      <c r="B198" s="29" t="s">
        <v>39</v>
      </c>
      <c r="C198" s="29" t="s">
        <v>40</v>
      </c>
      <c r="D198" s="29">
        <v>42</v>
      </c>
      <c r="E198" s="29" t="s">
        <v>179</v>
      </c>
      <c r="F198" s="11" t="s">
        <v>497</v>
      </c>
      <c r="G198" s="11" t="str">
        <f>VLOOKUP($F$194:$F$209,SL!$C$3:$Q$351,2,0)</f>
        <v>NORMAL</v>
      </c>
      <c r="H198" s="11">
        <f>VLOOKUP($F$194:$F$209,SL!$C$3:$Q$351,3,0)</f>
        <v>100</v>
      </c>
      <c r="I198" s="11">
        <f>VLOOKUP($F$194:$F$209,SL!$C$3:$Q$351,4,0)</f>
        <v>891.93</v>
      </c>
      <c r="J198" s="11">
        <f>VLOOKUP($F$194:$F$209,SL!$C$3:$Q$351,5,0)</f>
        <v>56.07</v>
      </c>
      <c r="K198" s="11">
        <f>VLOOKUP($F$194:$F$209,SL!$C$3:$Q$351,6,0)</f>
        <v>948</v>
      </c>
      <c r="L198" s="11">
        <f>VLOOKUP($F$194:$F$209,SL!$C$3:$Q$351,7,0)</f>
        <v>1009.63</v>
      </c>
      <c r="M198" s="11">
        <f>VLOOKUP($F$194:$F$209,SL!$C$3:$Q$351,8,0)</f>
        <v>68.37</v>
      </c>
      <c r="N198" s="11">
        <f>VLOOKUP($F$194:$F$209,SL!$C$3:$Q$351,9,0)</f>
        <v>1078</v>
      </c>
      <c r="O198" s="11">
        <f t="shared" ref="O198:O209" si="27">+I198+L198</f>
        <v>1901.56</v>
      </c>
      <c r="P198" s="11">
        <f t="shared" ref="P198:P209" si="28">+J198+M198</f>
        <v>124.44</v>
      </c>
      <c r="Q198" s="11">
        <f t="shared" ref="Q198:Q209" si="29">+K198+N198</f>
        <v>2026</v>
      </c>
      <c r="R198" s="11">
        <f>VLOOKUP($F$194:$F$209,SL!$C$3:$Q$351,10,0)</f>
        <v>1901.56</v>
      </c>
      <c r="S198" s="11">
        <f>VLOOKUP($F$194:$F$209,SL!$C$3:$Q$351,11,0)</f>
        <v>124.44</v>
      </c>
      <c r="T198" s="11">
        <f>VLOOKUP($F$194:$F$209,SL!$C$3:$Q$351,12,0)</f>
        <v>2026</v>
      </c>
      <c r="U198" s="11">
        <f>VLOOKUP($F$194:$F$209,SL!$C$3:$Q$351,13,0)</f>
        <v>0</v>
      </c>
      <c r="V198" s="11">
        <f>VLOOKUP($F$194:$F$209,SL!$C$3:$Q$351,14,0)</f>
        <v>0</v>
      </c>
      <c r="W198" s="11">
        <f>VLOOKUP($F$194:$F$209,SL!$C$3:$Q$351,15,0)</f>
        <v>0</v>
      </c>
      <c r="X198" s="11"/>
    </row>
    <row r="199" spans="1:24" ht="15.75" x14ac:dyDescent="0.25">
      <c r="A199" s="11">
        <v>3</v>
      </c>
      <c r="B199" s="29" t="s">
        <v>39</v>
      </c>
      <c r="C199" s="29" t="s">
        <v>40</v>
      </c>
      <c r="D199" s="29">
        <v>42</v>
      </c>
      <c r="E199" s="29" t="s">
        <v>179</v>
      </c>
      <c r="F199" s="11" t="s">
        <v>496</v>
      </c>
      <c r="G199" s="11" t="str">
        <f>VLOOKUP($F$194:$F$209,SL!$C$3:$Q$351,2,0)</f>
        <v>NORMAL</v>
      </c>
      <c r="H199" s="11">
        <f>VLOOKUP($F$194:$F$209,SL!$C$3:$Q$351,3,0)</f>
        <v>100</v>
      </c>
      <c r="I199" s="11">
        <f>VLOOKUP($F$194:$F$209,SL!$C$3:$Q$351,4,0)</f>
        <v>2002.63</v>
      </c>
      <c r="J199" s="11">
        <f>VLOOKUP($F$194:$F$209,SL!$C$3:$Q$351,5,0)</f>
        <v>132.37</v>
      </c>
      <c r="K199" s="11">
        <f>VLOOKUP($F$194:$F$209,SL!$C$3:$Q$351,6,0)</f>
        <v>2135</v>
      </c>
      <c r="L199" s="11">
        <f>VLOOKUP($F$194:$F$209,SL!$C$3:$Q$351,7,0)</f>
        <v>1010.14</v>
      </c>
      <c r="M199" s="11">
        <f>VLOOKUP($F$194:$F$209,SL!$C$3:$Q$351,8,0)</f>
        <v>81.86</v>
      </c>
      <c r="N199" s="11">
        <f>VLOOKUP($F$194:$F$209,SL!$C$3:$Q$351,9,0)</f>
        <v>1092</v>
      </c>
      <c r="O199" s="11">
        <f t="shared" si="27"/>
        <v>3012.77</v>
      </c>
      <c r="P199" s="11">
        <f t="shared" si="28"/>
        <v>214.23000000000002</v>
      </c>
      <c r="Q199" s="11">
        <f t="shared" si="29"/>
        <v>3227</v>
      </c>
      <c r="R199" s="11">
        <f>VLOOKUP($F$194:$F$209,SL!$C$3:$Q$351,10,0)</f>
        <v>3012.77</v>
      </c>
      <c r="S199" s="11">
        <f>VLOOKUP($F$194:$F$209,SL!$C$3:$Q$351,11,0)</f>
        <v>214.23000000000002</v>
      </c>
      <c r="T199" s="11">
        <f>VLOOKUP($F$194:$F$209,SL!$C$3:$Q$351,12,0)</f>
        <v>3227</v>
      </c>
      <c r="U199" s="11">
        <f>VLOOKUP($F$194:$F$209,SL!$C$3:$Q$351,13,0)</f>
        <v>0</v>
      </c>
      <c r="V199" s="11">
        <f>VLOOKUP($F$194:$F$209,SL!$C$3:$Q$351,14,0)</f>
        <v>0</v>
      </c>
      <c r="W199" s="11">
        <f>VLOOKUP($F$194:$F$209,SL!$C$3:$Q$351,15,0)</f>
        <v>0</v>
      </c>
      <c r="X199" s="11"/>
    </row>
    <row r="200" spans="1:24" ht="15.75" x14ac:dyDescent="0.25">
      <c r="A200" s="11">
        <v>4</v>
      </c>
      <c r="B200" s="29" t="s">
        <v>39</v>
      </c>
      <c r="C200" s="29" t="s">
        <v>40</v>
      </c>
      <c r="D200" s="29">
        <v>42</v>
      </c>
      <c r="E200" s="29" t="s">
        <v>179</v>
      </c>
      <c r="F200" s="11" t="s">
        <v>495</v>
      </c>
      <c r="G200" s="11" t="str">
        <f>VLOOKUP($F$194:$F$209,SL!$C$3:$Q$351,2,0)</f>
        <v>NORMAL</v>
      </c>
      <c r="H200" s="11">
        <f>VLOOKUP($F$194:$F$209,SL!$C$3:$Q$351,3,0)</f>
        <v>30</v>
      </c>
      <c r="I200" s="11">
        <f>VLOOKUP($F$194:$F$209,SL!$C$3:$Q$351,4,0)</f>
        <v>3696.81</v>
      </c>
      <c r="J200" s="11">
        <f>VLOOKUP($F$194:$F$209,SL!$C$3:$Q$351,5,0)</f>
        <v>273.19</v>
      </c>
      <c r="K200" s="11">
        <f>VLOOKUP($F$194:$F$209,SL!$C$3:$Q$351,6,0)</f>
        <v>3970</v>
      </c>
      <c r="L200" s="11">
        <f>VLOOKUP($F$194:$F$209,SL!$C$3:$Q$351,7,0)</f>
        <v>425.4</v>
      </c>
      <c r="M200" s="11">
        <f>VLOOKUP($F$194:$F$209,SL!$C$3:$Q$351,8,0)</f>
        <v>54.6</v>
      </c>
      <c r="N200" s="11">
        <f>VLOOKUP($F$194:$F$209,SL!$C$3:$Q$351,9,0)</f>
        <v>480</v>
      </c>
      <c r="O200" s="11">
        <f t="shared" si="27"/>
        <v>4122.21</v>
      </c>
      <c r="P200" s="11">
        <f t="shared" si="28"/>
        <v>327.79</v>
      </c>
      <c r="Q200" s="11">
        <f t="shared" si="29"/>
        <v>4450</v>
      </c>
      <c r="R200" s="11">
        <f>VLOOKUP($F$194:$F$209,SL!$C$3:$Q$351,10,0)</f>
        <v>4122.21</v>
      </c>
      <c r="S200" s="11">
        <f>VLOOKUP($F$194:$F$209,SL!$C$3:$Q$351,11,0)</f>
        <v>327.79</v>
      </c>
      <c r="T200" s="11">
        <f>VLOOKUP($F$194:$F$209,SL!$C$3:$Q$351,12,0)</f>
        <v>4450</v>
      </c>
      <c r="U200" s="11">
        <f>VLOOKUP($F$194:$F$209,SL!$C$3:$Q$351,13,0)</f>
        <v>0</v>
      </c>
      <c r="V200" s="11">
        <f>VLOOKUP($F$194:$F$209,SL!$C$3:$Q$351,14,0)</f>
        <v>0</v>
      </c>
      <c r="W200" s="11">
        <f>VLOOKUP($F$194:$F$209,SL!$C$3:$Q$351,15,0)</f>
        <v>0</v>
      </c>
      <c r="X200" s="11"/>
    </row>
    <row r="201" spans="1:24" ht="15.75" x14ac:dyDescent="0.25">
      <c r="A201" s="11">
        <v>5</v>
      </c>
      <c r="B201" s="29" t="s">
        <v>39</v>
      </c>
      <c r="C201" s="29" t="s">
        <v>40</v>
      </c>
      <c r="D201" s="29">
        <v>42</v>
      </c>
      <c r="E201" s="29" t="s">
        <v>179</v>
      </c>
      <c r="F201" s="11" t="s">
        <v>507</v>
      </c>
      <c r="G201" s="11" t="str">
        <f>VLOOKUP($F$194:$F$209,SL!$C$3:$Q$351,2,0)</f>
        <v>DC</v>
      </c>
      <c r="H201" s="11">
        <f>VLOOKUP($F$194:$F$209,SL!$C$3:$Q$351,3,0)</f>
        <v>1656</v>
      </c>
      <c r="I201" s="11">
        <f>VLOOKUP($F$194:$F$209,SL!$C$3:$Q$351,4,0)</f>
        <v>955931.7</v>
      </c>
      <c r="J201" s="11">
        <f>VLOOKUP($F$194:$F$209,SL!$C$3:$Q$351,5,0)</f>
        <v>88488.3</v>
      </c>
      <c r="K201" s="11">
        <f>VLOOKUP($F$194:$F$209,SL!$C$3:$Q$351,6,0)</f>
        <v>1044420</v>
      </c>
      <c r="L201" s="11">
        <f>VLOOKUP($F$194:$F$209,SL!$C$3:$Q$351,7,0)</f>
        <v>14614.78</v>
      </c>
      <c r="M201" s="11">
        <f>VLOOKUP($F$194:$F$209,SL!$C$3:$Q$351,8,0)</f>
        <v>10685.220000000001</v>
      </c>
      <c r="N201" s="11">
        <f>VLOOKUP($F$194:$F$209,SL!$C$3:$Q$351,9,0)</f>
        <v>25300</v>
      </c>
      <c r="O201" s="11">
        <f t="shared" si="27"/>
        <v>970546.48</v>
      </c>
      <c r="P201" s="11">
        <f t="shared" si="28"/>
        <v>99173.52</v>
      </c>
      <c r="Q201" s="11">
        <f t="shared" si="29"/>
        <v>1069720</v>
      </c>
      <c r="R201" s="11">
        <f>VLOOKUP($F$194:$F$209,SL!$C$3:$Q$351,10,0)</f>
        <v>0</v>
      </c>
      <c r="S201" s="11">
        <f>VLOOKUP($F$194:$F$209,SL!$C$3:$Q$351,11,0)</f>
        <v>60791</v>
      </c>
      <c r="T201" s="11">
        <f>VLOOKUP($F$194:$F$209,SL!$C$3:$Q$351,12,0)</f>
        <v>60791</v>
      </c>
      <c r="U201" s="11">
        <f>VLOOKUP($F$194:$F$209,SL!$C$3:$Q$351,13,0)</f>
        <v>970546.48</v>
      </c>
      <c r="V201" s="11">
        <f>VLOOKUP($F$194:$F$209,SL!$C$3:$Q$351,14,0)</f>
        <v>38382.519999999997</v>
      </c>
      <c r="W201" s="11">
        <f>VLOOKUP($F$194:$F$209,SL!$C$3:$Q$351,15,0)</f>
        <v>1008929</v>
      </c>
      <c r="X201" s="11"/>
    </row>
    <row r="202" spans="1:24" ht="15.75" x14ac:dyDescent="0.25">
      <c r="A202" s="11">
        <v>6</v>
      </c>
      <c r="B202" s="29" t="s">
        <v>39</v>
      </c>
      <c r="C202" s="29" t="s">
        <v>40</v>
      </c>
      <c r="D202" s="29">
        <v>42</v>
      </c>
      <c r="E202" s="29" t="s">
        <v>179</v>
      </c>
      <c r="F202" s="11" t="s">
        <v>503</v>
      </c>
      <c r="G202" s="11" t="str">
        <f>VLOOKUP($F$194:$F$209,SL!$C$3:$Q$351,2,0)</f>
        <v>NORMAL</v>
      </c>
      <c r="H202" s="11">
        <f>VLOOKUP($F$194:$F$209,SL!$C$3:$Q$351,3,0)</f>
        <v>124</v>
      </c>
      <c r="I202" s="11">
        <f>VLOOKUP($F$194:$F$209,SL!$C$3:$Q$351,4,0)</f>
        <v>12395.39</v>
      </c>
      <c r="J202" s="11">
        <f>VLOOKUP($F$194:$F$209,SL!$C$3:$Q$351,5,0)</f>
        <v>1415.6100000000001</v>
      </c>
      <c r="K202" s="11">
        <f>VLOOKUP($F$194:$F$209,SL!$C$3:$Q$351,6,0)</f>
        <v>13811</v>
      </c>
      <c r="L202" s="11">
        <f>VLOOKUP($F$194:$F$209,SL!$C$3:$Q$351,7,0)</f>
        <v>1341.22</v>
      </c>
      <c r="M202" s="11">
        <f>VLOOKUP($F$194:$F$209,SL!$C$3:$Q$351,8,0)</f>
        <v>208.78</v>
      </c>
      <c r="N202" s="11">
        <f>VLOOKUP($F$194:$F$209,SL!$C$3:$Q$351,9,0)</f>
        <v>1550</v>
      </c>
      <c r="O202" s="11">
        <f t="shared" si="27"/>
        <v>13736.609999999999</v>
      </c>
      <c r="P202" s="11">
        <f t="shared" si="28"/>
        <v>1624.39</v>
      </c>
      <c r="Q202" s="11">
        <f t="shared" si="29"/>
        <v>15361</v>
      </c>
      <c r="R202" s="11">
        <f>VLOOKUP($F$194:$F$209,SL!$C$3:$Q$351,10,0)</f>
        <v>12395.39</v>
      </c>
      <c r="S202" s="11">
        <f>VLOOKUP($F$194:$F$209,SL!$C$3:$Q$351,11,0)</f>
        <v>1415.6100000000001</v>
      </c>
      <c r="T202" s="11">
        <f>VLOOKUP($F$194:$F$209,SL!$C$3:$Q$351,12,0)</f>
        <v>13811</v>
      </c>
      <c r="U202" s="11">
        <f>VLOOKUP($F$194:$F$209,SL!$C$3:$Q$351,13,0)</f>
        <v>1341.22</v>
      </c>
      <c r="V202" s="11">
        <f>VLOOKUP($F$194:$F$209,SL!$C$3:$Q$351,14,0)</f>
        <v>208.78</v>
      </c>
      <c r="W202" s="11">
        <f>VLOOKUP($F$194:$F$209,SL!$C$3:$Q$351,15,0)</f>
        <v>1550</v>
      </c>
      <c r="X202" s="11"/>
    </row>
    <row r="203" spans="1:24" ht="15.75" x14ac:dyDescent="0.25">
      <c r="A203" s="11">
        <v>7</v>
      </c>
      <c r="B203" s="29" t="s">
        <v>39</v>
      </c>
      <c r="C203" s="29" t="s">
        <v>40</v>
      </c>
      <c r="D203" s="29">
        <v>42</v>
      </c>
      <c r="E203" s="29" t="s">
        <v>179</v>
      </c>
      <c r="F203" s="11" t="s">
        <v>500</v>
      </c>
      <c r="G203" s="11" t="str">
        <f>VLOOKUP($F$194:$F$209,SL!$C$3:$Q$351,2,0)</f>
        <v>NORMAL</v>
      </c>
      <c r="H203" s="11">
        <f>VLOOKUP($F$194:$F$209,SL!$C$3:$Q$351,3,0)</f>
        <v>240</v>
      </c>
      <c r="I203" s="11">
        <f>VLOOKUP($F$194:$F$209,SL!$C$3:$Q$351,4,0)</f>
        <v>1565.87</v>
      </c>
      <c r="J203" s="11">
        <f>VLOOKUP($F$194:$F$209,SL!$C$3:$Q$351,5,0)</f>
        <v>95.13</v>
      </c>
      <c r="K203" s="11">
        <f>VLOOKUP($F$194:$F$209,SL!$C$3:$Q$351,6,0)</f>
        <v>1661</v>
      </c>
      <c r="L203" s="11">
        <f>VLOOKUP($F$194:$F$209,SL!$C$3:$Q$351,7,0)</f>
        <v>2354.39</v>
      </c>
      <c r="M203" s="11">
        <f>VLOOKUP($F$194:$F$209,SL!$C$3:$Q$351,8,0)</f>
        <v>160.60999999999999</v>
      </c>
      <c r="N203" s="11">
        <f>VLOOKUP($F$194:$F$209,SL!$C$3:$Q$351,9,0)</f>
        <v>2515</v>
      </c>
      <c r="O203" s="11">
        <f t="shared" si="27"/>
        <v>3920.2599999999998</v>
      </c>
      <c r="P203" s="11">
        <f t="shared" si="28"/>
        <v>255.73999999999998</v>
      </c>
      <c r="Q203" s="11">
        <f t="shared" si="29"/>
        <v>4176</v>
      </c>
      <c r="R203" s="11">
        <f>VLOOKUP($F$194:$F$209,SL!$C$3:$Q$351,10,0)</f>
        <v>3920.26</v>
      </c>
      <c r="S203" s="11">
        <f>VLOOKUP($F$194:$F$209,SL!$C$3:$Q$351,11,0)</f>
        <v>255.74</v>
      </c>
      <c r="T203" s="11">
        <f>VLOOKUP($F$194:$F$209,SL!$C$3:$Q$351,12,0)</f>
        <v>4176</v>
      </c>
      <c r="U203" s="11">
        <f>VLOOKUP($F$194:$F$209,SL!$C$3:$Q$351,13,0)</f>
        <v>0</v>
      </c>
      <c r="V203" s="11">
        <f>VLOOKUP($F$194:$F$209,SL!$C$3:$Q$351,14,0)</f>
        <v>0</v>
      </c>
      <c r="W203" s="11">
        <f>VLOOKUP($F$194:$F$209,SL!$C$3:$Q$351,15,0)</f>
        <v>0</v>
      </c>
      <c r="X203" s="11"/>
    </row>
    <row r="204" spans="1:24" ht="15.75" x14ac:dyDescent="0.25">
      <c r="A204" s="11">
        <v>8</v>
      </c>
      <c r="B204" s="29" t="s">
        <v>39</v>
      </c>
      <c r="C204" s="29" t="s">
        <v>40</v>
      </c>
      <c r="D204" s="29">
        <v>42</v>
      </c>
      <c r="E204" s="29" t="s">
        <v>179</v>
      </c>
      <c r="F204" s="11" t="s">
        <v>501</v>
      </c>
      <c r="G204" s="11" t="str">
        <f>VLOOKUP($F$194:$F$209,SL!$C$3:$Q$351,2,0)</f>
        <v>MNR</v>
      </c>
      <c r="H204" s="11">
        <f>VLOOKUP($F$194:$F$209,SL!$C$3:$Q$351,3,0)</f>
        <v>228</v>
      </c>
      <c r="I204" s="11">
        <f>VLOOKUP($F$194:$F$209,SL!$C$3:$Q$351,4,0)</f>
        <v>10539.65</v>
      </c>
      <c r="J204" s="11">
        <f>VLOOKUP($F$194:$F$209,SL!$C$3:$Q$351,5,0)</f>
        <v>405.34999999999997</v>
      </c>
      <c r="K204" s="11">
        <f>VLOOKUP($F$194:$F$209,SL!$C$3:$Q$351,6,0)</f>
        <v>10945</v>
      </c>
      <c r="L204" s="11">
        <f>VLOOKUP($F$194:$F$209,SL!$C$3:$Q$351,7,0)</f>
        <v>2253.35</v>
      </c>
      <c r="M204" s="11">
        <f>VLOOKUP($F$194:$F$209,SL!$C$3:$Q$351,8,0)</f>
        <v>244.64999999999998</v>
      </c>
      <c r="N204" s="11">
        <f>VLOOKUP($F$194:$F$209,SL!$C$3:$Q$351,9,0)</f>
        <v>2498</v>
      </c>
      <c r="O204" s="11">
        <f t="shared" si="27"/>
        <v>12793</v>
      </c>
      <c r="P204" s="11">
        <f t="shared" si="28"/>
        <v>650</v>
      </c>
      <c r="Q204" s="11">
        <f t="shared" si="29"/>
        <v>13443</v>
      </c>
      <c r="R204" s="11">
        <f>VLOOKUP($F$194:$F$209,SL!$C$3:$Q$351,10,0)</f>
        <v>12793</v>
      </c>
      <c r="S204" s="11">
        <f>VLOOKUP($F$194:$F$209,SL!$C$3:$Q$351,11,0)</f>
        <v>650</v>
      </c>
      <c r="T204" s="11">
        <f>VLOOKUP($F$194:$F$209,SL!$C$3:$Q$351,12,0)</f>
        <v>13443</v>
      </c>
      <c r="U204" s="11">
        <f>VLOOKUP($F$194:$F$209,SL!$C$3:$Q$351,13,0)</f>
        <v>0</v>
      </c>
      <c r="V204" s="11">
        <f>VLOOKUP($F$194:$F$209,SL!$C$3:$Q$351,14,0)</f>
        <v>0</v>
      </c>
      <c r="W204" s="11">
        <f>VLOOKUP($F$194:$F$209,SL!$C$3:$Q$351,15,0)</f>
        <v>0</v>
      </c>
      <c r="X204" s="11"/>
    </row>
    <row r="205" spans="1:24" ht="15.75" x14ac:dyDescent="0.25">
      <c r="A205" s="11">
        <v>9</v>
      </c>
      <c r="B205" s="29"/>
      <c r="C205" s="29"/>
      <c r="D205" s="29"/>
      <c r="E205" s="29" t="s">
        <v>179</v>
      </c>
      <c r="F205" s="11" t="s">
        <v>502</v>
      </c>
      <c r="G205" s="11" t="str">
        <f>VLOOKUP($F$194:$F$209,SL!$C$3:$Q$351,2,0)</f>
        <v>MNR</v>
      </c>
      <c r="H205" s="11">
        <f>VLOOKUP($F$194:$F$209,SL!$C$3:$Q$351,3,0)</f>
        <v>80</v>
      </c>
      <c r="I205" s="11">
        <f>VLOOKUP($F$194:$F$209,SL!$C$3:$Q$351,4,0)</f>
        <v>11560.88</v>
      </c>
      <c r="J205" s="11">
        <f>VLOOKUP($F$194:$F$209,SL!$C$3:$Q$351,5,0)</f>
        <v>498.12</v>
      </c>
      <c r="K205" s="11">
        <f>VLOOKUP($F$194:$F$209,SL!$C$3:$Q$351,6,0)</f>
        <v>12059</v>
      </c>
      <c r="L205" s="11">
        <f>VLOOKUP($F$194:$F$209,SL!$C$3:$Q$351,7,0)</f>
        <v>1061.58</v>
      </c>
      <c r="M205" s="11">
        <f>VLOOKUP($F$194:$F$209,SL!$C$3:$Q$351,8,0)</f>
        <v>145.41999999999999</v>
      </c>
      <c r="N205" s="11">
        <f>VLOOKUP($F$194:$F$209,SL!$C$3:$Q$351,9,0)</f>
        <v>1207</v>
      </c>
      <c r="O205" s="11">
        <f t="shared" si="27"/>
        <v>12622.46</v>
      </c>
      <c r="P205" s="11">
        <f t="shared" si="28"/>
        <v>643.54</v>
      </c>
      <c r="Q205" s="11">
        <f t="shared" si="29"/>
        <v>13266</v>
      </c>
      <c r="R205" s="11">
        <f>VLOOKUP($F$194:$F$209,SL!$C$3:$Q$351,10,0)</f>
        <v>17530.46</v>
      </c>
      <c r="S205" s="11">
        <f>VLOOKUP($F$194:$F$209,SL!$C$3:$Q$351,11,0)</f>
        <v>643.54</v>
      </c>
      <c r="T205" s="11">
        <f>VLOOKUP($F$194:$F$209,SL!$C$3:$Q$351,12,0)</f>
        <v>18174</v>
      </c>
      <c r="U205" s="11">
        <f>VLOOKUP($F$194:$F$209,SL!$C$3:$Q$351,13,0)</f>
        <v>-4908</v>
      </c>
      <c r="V205" s="11">
        <f>VLOOKUP($F$194:$F$209,SL!$C$3:$Q$351,14,0)</f>
        <v>0</v>
      </c>
      <c r="W205" s="11">
        <f>VLOOKUP($F$194:$F$209,SL!$C$3:$Q$351,15,0)</f>
        <v>-4908</v>
      </c>
      <c r="X205" s="11"/>
    </row>
    <row r="206" spans="1:24" ht="15.75" x14ac:dyDescent="0.25">
      <c r="A206" s="11">
        <v>10</v>
      </c>
      <c r="B206" s="29"/>
      <c r="C206" s="29"/>
      <c r="D206" s="29"/>
      <c r="E206" s="29" t="s">
        <v>179</v>
      </c>
      <c r="F206" s="11" t="s">
        <v>499</v>
      </c>
      <c r="G206" s="11" t="str">
        <f>VLOOKUP($F$194:$F$209,SL!$C$3:$Q$351,2,0)</f>
        <v>NORMAL</v>
      </c>
      <c r="H206" s="11">
        <f>VLOOKUP($F$194:$F$209,SL!$C$3:$Q$351,3,0)</f>
        <v>249</v>
      </c>
      <c r="I206" s="11">
        <f>VLOOKUP($F$194:$F$209,SL!$C$3:$Q$351,4,0)</f>
        <v>3675.88</v>
      </c>
      <c r="J206" s="11">
        <f>VLOOKUP($F$194:$F$209,SL!$C$3:$Q$351,5,0)</f>
        <v>267.12</v>
      </c>
      <c r="K206" s="11">
        <f>VLOOKUP($F$194:$F$209,SL!$C$3:$Q$351,6,0)</f>
        <v>3943</v>
      </c>
      <c r="L206" s="11">
        <f>VLOOKUP($F$194:$F$209,SL!$C$3:$Q$351,7,0)</f>
        <v>2341.79</v>
      </c>
      <c r="M206" s="11">
        <f>VLOOKUP($F$194:$F$209,SL!$C$3:$Q$351,8,0)</f>
        <v>179.21</v>
      </c>
      <c r="N206" s="11">
        <f>VLOOKUP($F$194:$F$209,SL!$C$3:$Q$351,9,0)</f>
        <v>2521</v>
      </c>
      <c r="O206" s="11">
        <f t="shared" si="27"/>
        <v>6017.67</v>
      </c>
      <c r="P206" s="11">
        <f t="shared" si="28"/>
        <v>446.33000000000004</v>
      </c>
      <c r="Q206" s="11">
        <f t="shared" si="29"/>
        <v>6464</v>
      </c>
      <c r="R206" s="11">
        <f>VLOOKUP($F$194:$F$209,SL!$C$3:$Q$351,10,0)</f>
        <v>6017.67</v>
      </c>
      <c r="S206" s="11">
        <f>VLOOKUP($F$194:$F$209,SL!$C$3:$Q$351,11,0)</f>
        <v>446.33</v>
      </c>
      <c r="T206" s="11">
        <f>VLOOKUP($F$194:$F$209,SL!$C$3:$Q$351,12,0)</f>
        <v>6464</v>
      </c>
      <c r="U206" s="11">
        <f>VLOOKUP($F$194:$F$209,SL!$C$3:$Q$351,13,0)</f>
        <v>0</v>
      </c>
      <c r="V206" s="11">
        <f>VLOOKUP($F$194:$F$209,SL!$C$3:$Q$351,14,0)</f>
        <v>0</v>
      </c>
      <c r="W206" s="11">
        <f>VLOOKUP($F$194:$F$209,SL!$C$3:$Q$351,15,0)</f>
        <v>0</v>
      </c>
      <c r="X206" s="11"/>
    </row>
    <row r="207" spans="1:24" ht="15.75" x14ac:dyDescent="0.25">
      <c r="A207" s="11">
        <v>11</v>
      </c>
      <c r="B207" s="29"/>
      <c r="C207" s="29"/>
      <c r="D207" s="29"/>
      <c r="E207" s="29" t="s">
        <v>179</v>
      </c>
      <c r="F207" s="11" t="s">
        <v>505</v>
      </c>
      <c r="G207" s="11" t="str">
        <f>VLOOKUP($F$194:$F$209,SL!$C$3:$Q$351,2,0)</f>
        <v>NORMAL</v>
      </c>
      <c r="H207" s="11">
        <f>VLOOKUP($F$194:$F$209,SL!$C$3:$Q$351,3,0)</f>
        <v>241</v>
      </c>
      <c r="I207" s="11">
        <f>VLOOKUP($F$194:$F$209,SL!$C$3:$Q$351,4,0)</f>
        <v>45729.84</v>
      </c>
      <c r="J207" s="11">
        <f>VLOOKUP($F$194:$F$209,SL!$C$3:$Q$351,5,0)</f>
        <v>1148.1599999999999</v>
      </c>
      <c r="K207" s="11">
        <f>VLOOKUP($F$194:$F$209,SL!$C$3:$Q$351,6,0)</f>
        <v>46878</v>
      </c>
      <c r="L207" s="11">
        <f>VLOOKUP($F$194:$F$209,SL!$C$3:$Q$351,7,0)</f>
        <v>2318.81</v>
      </c>
      <c r="M207" s="11">
        <f>VLOOKUP($F$194:$F$209,SL!$C$3:$Q$351,8,0)</f>
        <v>611.19000000000005</v>
      </c>
      <c r="N207" s="11">
        <f>VLOOKUP($F$194:$F$209,SL!$C$3:$Q$351,9,0)</f>
        <v>2930</v>
      </c>
      <c r="O207" s="11">
        <f t="shared" si="27"/>
        <v>48048.649999999994</v>
      </c>
      <c r="P207" s="11">
        <f t="shared" si="28"/>
        <v>1759.35</v>
      </c>
      <c r="Q207" s="11">
        <f t="shared" si="29"/>
        <v>49808</v>
      </c>
      <c r="R207" s="11">
        <f>VLOOKUP($F$194:$F$209,SL!$C$3:$Q$351,10,0)</f>
        <v>0</v>
      </c>
      <c r="S207" s="11">
        <f>VLOOKUP($F$194:$F$209,SL!$C$3:$Q$351,11,0)</f>
        <v>0</v>
      </c>
      <c r="T207" s="11">
        <f>VLOOKUP($F$194:$F$209,SL!$C$3:$Q$351,12,0)</f>
        <v>0</v>
      </c>
      <c r="U207" s="11">
        <f>VLOOKUP($F$194:$F$209,SL!$C$3:$Q$351,13,0)</f>
        <v>48048.65</v>
      </c>
      <c r="V207" s="11">
        <f>VLOOKUP($F$194:$F$209,SL!$C$3:$Q$351,14,0)</f>
        <v>1759.35</v>
      </c>
      <c r="W207" s="11">
        <f>VLOOKUP($F$194:$F$209,SL!$C$3:$Q$351,15,0)</f>
        <v>49808</v>
      </c>
      <c r="X207" s="11"/>
    </row>
    <row r="208" spans="1:24" ht="15.75" x14ac:dyDescent="0.25">
      <c r="A208" s="11">
        <v>12</v>
      </c>
      <c r="B208" s="29"/>
      <c r="C208" s="29"/>
      <c r="D208" s="29"/>
      <c r="E208" s="29" t="s">
        <v>179</v>
      </c>
      <c r="F208" s="11" t="s">
        <v>504</v>
      </c>
      <c r="G208" s="11" t="str">
        <f>VLOOKUP($F$194:$F$209,SL!$C$3:$Q$351,2,0)</f>
        <v>NORMAL</v>
      </c>
      <c r="H208" s="11">
        <f>VLOOKUP($F$194:$F$209,SL!$C$3:$Q$351,3,0)</f>
        <v>4</v>
      </c>
      <c r="I208" s="11">
        <f>VLOOKUP($F$194:$F$209,SL!$C$3:$Q$351,4,0)</f>
        <v>32333.09</v>
      </c>
      <c r="J208" s="11">
        <f>VLOOKUP($F$194:$F$209,SL!$C$3:$Q$351,5,0)</f>
        <v>6901.91</v>
      </c>
      <c r="K208" s="11">
        <f>VLOOKUP($F$194:$F$209,SL!$C$3:$Q$351,6,0)</f>
        <v>39235</v>
      </c>
      <c r="L208" s="11">
        <f>VLOOKUP($F$194:$F$209,SL!$C$3:$Q$351,7,0)</f>
        <v>208.47</v>
      </c>
      <c r="M208" s="11">
        <f>VLOOKUP($F$194:$F$209,SL!$C$3:$Q$351,8,0)</f>
        <v>358.53</v>
      </c>
      <c r="N208" s="11">
        <f>VLOOKUP($F$194:$F$209,SL!$C$3:$Q$351,9,0)</f>
        <v>567</v>
      </c>
      <c r="O208" s="11">
        <f t="shared" si="27"/>
        <v>32541.56</v>
      </c>
      <c r="P208" s="11">
        <f t="shared" si="28"/>
        <v>7260.44</v>
      </c>
      <c r="Q208" s="11">
        <f t="shared" si="29"/>
        <v>39802</v>
      </c>
      <c r="R208" s="11">
        <f>VLOOKUP($F$194:$F$209,SL!$C$3:$Q$351,10,0)</f>
        <v>0</v>
      </c>
      <c r="S208" s="11">
        <f>VLOOKUP($F$194:$F$209,SL!$C$3:$Q$351,11,0)</f>
        <v>0</v>
      </c>
      <c r="T208" s="11">
        <f>VLOOKUP($F$194:$F$209,SL!$C$3:$Q$351,12,0)</f>
        <v>0</v>
      </c>
      <c r="U208" s="11">
        <f>VLOOKUP($F$194:$F$209,SL!$C$3:$Q$351,13,0)</f>
        <v>32541.56</v>
      </c>
      <c r="V208" s="11">
        <f>VLOOKUP($F$194:$F$209,SL!$C$3:$Q$351,14,0)</f>
        <v>7260.4400000000005</v>
      </c>
      <c r="W208" s="11">
        <f>VLOOKUP($F$194:$F$209,SL!$C$3:$Q$351,15,0)</f>
        <v>39802</v>
      </c>
      <c r="X208" s="11"/>
    </row>
    <row r="209" spans="1:24" ht="15.75" x14ac:dyDescent="0.25">
      <c r="A209" s="11">
        <v>13</v>
      </c>
      <c r="B209" s="29" t="s">
        <v>39</v>
      </c>
      <c r="C209" s="29" t="s">
        <v>40</v>
      </c>
      <c r="D209" s="29">
        <v>42</v>
      </c>
      <c r="E209" s="29" t="s">
        <v>179</v>
      </c>
      <c r="F209" s="11" t="s">
        <v>506</v>
      </c>
      <c r="G209" s="11" t="str">
        <f>VLOOKUP($F$194:$F$209,SL!$C$3:$Q$351,2,0)</f>
        <v>MNR</v>
      </c>
      <c r="H209" s="11">
        <f>VLOOKUP($F$194:$F$209,SL!$C$3:$Q$351,3,0)</f>
        <v>258</v>
      </c>
      <c r="I209" s="11">
        <f>VLOOKUP($F$194:$F$209,SL!$C$3:$Q$351,4,0)</f>
        <v>24436.33</v>
      </c>
      <c r="J209" s="11">
        <f>VLOOKUP($F$194:$F$209,SL!$C$3:$Q$351,5,0)</f>
        <v>708.67000000000007</v>
      </c>
      <c r="K209" s="11">
        <f>VLOOKUP($F$194:$F$209,SL!$C$3:$Q$351,6,0)</f>
        <v>25145</v>
      </c>
      <c r="L209" s="11">
        <f>VLOOKUP($F$194:$F$209,SL!$C$3:$Q$351,7,0)</f>
        <v>2460.54</v>
      </c>
      <c r="M209" s="11">
        <f>VLOOKUP($F$194:$F$209,SL!$C$3:$Q$351,8,0)</f>
        <v>408.46</v>
      </c>
      <c r="N209" s="11">
        <f>VLOOKUP($F$194:$F$209,SL!$C$3:$Q$351,9,0)</f>
        <v>2869</v>
      </c>
      <c r="O209" s="11">
        <f t="shared" si="27"/>
        <v>26896.870000000003</v>
      </c>
      <c r="P209" s="11">
        <f t="shared" si="28"/>
        <v>1117.1300000000001</v>
      </c>
      <c r="Q209" s="11">
        <f t="shared" si="29"/>
        <v>28014</v>
      </c>
      <c r="R209" s="11">
        <f>VLOOKUP($F$194:$F$209,SL!$C$3:$Q$351,10,0)</f>
        <v>0</v>
      </c>
      <c r="S209" s="11">
        <f>VLOOKUP($F$194:$F$209,SL!$C$3:$Q$351,11,0)</f>
        <v>0</v>
      </c>
      <c r="T209" s="11">
        <f>VLOOKUP($F$194:$F$209,SL!$C$3:$Q$351,12,0)</f>
        <v>0</v>
      </c>
      <c r="U209" s="11">
        <f>VLOOKUP($F$194:$F$209,SL!$C$3:$Q$351,13,0)</f>
        <v>26896.87</v>
      </c>
      <c r="V209" s="11">
        <f>VLOOKUP($F$194:$F$209,SL!$C$3:$Q$351,14,0)</f>
        <v>1117.1300000000001</v>
      </c>
      <c r="W209" s="11">
        <f>VLOOKUP($F$194:$F$209,SL!$C$3:$Q$351,15,0)</f>
        <v>28014</v>
      </c>
      <c r="X209" s="11"/>
    </row>
    <row r="210" spans="1:24" ht="15.75" x14ac:dyDescent="0.25">
      <c r="A210" s="147" t="s">
        <v>78</v>
      </c>
      <c r="B210" s="147"/>
      <c r="C210" s="147"/>
      <c r="D210" s="147"/>
      <c r="E210" s="147"/>
      <c r="F210" s="147"/>
      <c r="G210" s="11"/>
      <c r="H210" s="13">
        <f>SUM(H197:H209)</f>
        <v>3350</v>
      </c>
      <c r="I210" s="13">
        <f t="shared" ref="I210:W210" si="30">SUM(I197:I209)</f>
        <v>1114262.6700000002</v>
      </c>
      <c r="J210" s="13">
        <f t="shared" si="30"/>
        <v>101754.33000000002</v>
      </c>
      <c r="K210" s="13">
        <f t="shared" si="30"/>
        <v>1216017</v>
      </c>
      <c r="L210" s="13">
        <f t="shared" si="30"/>
        <v>31909.45</v>
      </c>
      <c r="M210" s="13">
        <f t="shared" si="30"/>
        <v>13334.550000000001</v>
      </c>
      <c r="N210" s="13">
        <f t="shared" si="30"/>
        <v>45244</v>
      </c>
      <c r="O210" s="13">
        <f t="shared" si="30"/>
        <v>1146172.1200000001</v>
      </c>
      <c r="P210" s="13">
        <f t="shared" si="30"/>
        <v>115088.88000000002</v>
      </c>
      <c r="Q210" s="13">
        <f t="shared" si="30"/>
        <v>1261261</v>
      </c>
      <c r="R210" s="13">
        <f t="shared" si="30"/>
        <v>70812.990000000005</v>
      </c>
      <c r="S210" s="13">
        <f t="shared" si="30"/>
        <v>66233.009999999995</v>
      </c>
      <c r="T210" s="13">
        <f t="shared" si="30"/>
        <v>137046</v>
      </c>
      <c r="U210" s="13">
        <f t="shared" si="30"/>
        <v>1075359.1300000001</v>
      </c>
      <c r="V210" s="13">
        <f t="shared" si="30"/>
        <v>48855.869999999995</v>
      </c>
      <c r="W210" s="13">
        <f t="shared" si="30"/>
        <v>1124215</v>
      </c>
      <c r="X210" s="11"/>
    </row>
    <row r="211" spans="1:24" ht="15.75" x14ac:dyDescent="0.25">
      <c r="A211" s="26"/>
      <c r="B211" s="26"/>
      <c r="C211" s="26"/>
      <c r="D211" s="26"/>
      <c r="E211" s="26"/>
      <c r="F211" s="26"/>
      <c r="G211" s="26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</row>
    <row r="212" spans="1:24" ht="15.75" x14ac:dyDescent="0.25">
      <c r="A212" s="26"/>
      <c r="B212" s="26"/>
      <c r="C212" s="26"/>
      <c r="D212" s="26"/>
      <c r="E212" s="26"/>
      <c r="F212" s="26"/>
      <c r="G212" s="26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</row>
    <row r="213" spans="1:24" ht="15.75" x14ac:dyDescent="0.25">
      <c r="A213" s="30"/>
      <c r="B213" s="30"/>
      <c r="C213" s="30"/>
      <c r="D213" s="142" t="s">
        <v>79</v>
      </c>
      <c r="E213" s="142"/>
      <c r="F213" s="142"/>
      <c r="G213" s="142"/>
      <c r="H213" s="142"/>
      <c r="I213" s="7"/>
      <c r="J213" s="14"/>
      <c r="K213" s="7"/>
      <c r="L213" s="7"/>
      <c r="M213" s="7"/>
      <c r="N213" s="7"/>
      <c r="O213" s="7"/>
      <c r="P213" s="7"/>
      <c r="Q213" s="7"/>
      <c r="R213" s="7"/>
      <c r="S213" s="7"/>
      <c r="T213" s="143" t="s">
        <v>80</v>
      </c>
      <c r="U213" s="143"/>
      <c r="V213" s="143"/>
      <c r="W213" s="143"/>
      <c r="X213" s="143"/>
    </row>
    <row r="214" spans="1:24" ht="15.75" x14ac:dyDescent="0.25">
      <c r="A214" s="30"/>
      <c r="B214" s="30"/>
      <c r="C214" s="30"/>
      <c r="D214" s="142" t="s">
        <v>81</v>
      </c>
      <c r="E214" s="142"/>
      <c r="F214" s="142"/>
      <c r="G214" s="142"/>
      <c r="H214" s="142"/>
      <c r="I214" s="7"/>
      <c r="J214" s="14"/>
      <c r="K214" s="7"/>
      <c r="L214" s="7"/>
      <c r="M214" s="7"/>
      <c r="N214" s="7"/>
      <c r="O214" s="7"/>
      <c r="P214" s="7"/>
      <c r="Q214" s="7"/>
      <c r="R214" s="7"/>
      <c r="S214" s="7"/>
      <c r="T214" s="143" t="s">
        <v>81</v>
      </c>
      <c r="U214" s="143"/>
      <c r="V214" s="143"/>
      <c r="W214" s="143"/>
      <c r="X214" s="143"/>
    </row>
    <row r="215" spans="1:24" ht="16.5" thickBot="1" x14ac:dyDescent="0.3">
      <c r="A215" s="112"/>
      <c r="B215" s="112"/>
      <c r="C215" s="112"/>
      <c r="D215" s="107"/>
      <c r="E215" s="107"/>
      <c r="F215" s="107"/>
      <c r="G215" s="107"/>
      <c r="H215" s="107"/>
      <c r="I215" s="7"/>
      <c r="J215" s="14"/>
      <c r="K215" s="7"/>
      <c r="L215" s="7"/>
      <c r="M215" s="7"/>
      <c r="N215" s="7"/>
      <c r="O215" s="7"/>
      <c r="P215" s="7"/>
      <c r="Q215" s="7"/>
      <c r="R215" s="7"/>
      <c r="S215" s="7"/>
      <c r="T215" s="108"/>
      <c r="U215" s="108"/>
      <c r="V215" s="108"/>
      <c r="W215" s="108"/>
      <c r="X215" s="108"/>
    </row>
    <row r="216" spans="1:24" ht="24" thickBot="1" x14ac:dyDescent="0.4">
      <c r="A216" s="148" t="s">
        <v>1</v>
      </c>
      <c r="B216" s="149"/>
      <c r="C216" s="149"/>
      <c r="D216" s="149"/>
      <c r="E216" s="149"/>
      <c r="F216" s="149"/>
      <c r="G216" s="149"/>
      <c r="H216" s="149"/>
      <c r="I216" s="149"/>
      <c r="J216" s="149"/>
      <c r="K216" s="149"/>
      <c r="L216" s="149"/>
      <c r="M216" s="149"/>
      <c r="N216" s="149"/>
      <c r="O216" s="149"/>
      <c r="P216" s="149"/>
      <c r="Q216" s="149"/>
      <c r="R216" s="149"/>
      <c r="S216" s="149"/>
      <c r="T216" s="149"/>
      <c r="U216" s="149"/>
      <c r="V216" s="149"/>
      <c r="W216" s="149"/>
      <c r="X216" s="150"/>
    </row>
    <row r="217" spans="1:24" ht="36.75" customHeight="1" x14ac:dyDescent="0.25">
      <c r="A217" s="170" t="s">
        <v>819</v>
      </c>
      <c r="B217" s="170"/>
      <c r="C217" s="170"/>
      <c r="D217" s="170"/>
      <c r="E217" s="170"/>
      <c r="F217" s="170"/>
      <c r="G217" s="170"/>
      <c r="H217" s="170"/>
      <c r="I217" s="170"/>
      <c r="J217" s="170"/>
      <c r="K217" s="170"/>
      <c r="L217" s="170"/>
      <c r="M217" s="170"/>
      <c r="N217" s="170"/>
      <c r="O217" s="170"/>
      <c r="P217" s="170"/>
      <c r="Q217" s="170"/>
      <c r="R217" s="170"/>
      <c r="S217" s="170"/>
      <c r="T217" s="170"/>
      <c r="U217" s="170"/>
      <c r="V217" s="170"/>
      <c r="W217" s="170"/>
      <c r="X217" s="170"/>
    </row>
    <row r="218" spans="1:24" ht="48" customHeight="1" x14ac:dyDescent="0.25">
      <c r="A218" s="172" t="s">
        <v>5</v>
      </c>
      <c r="B218" s="172" t="s">
        <v>6</v>
      </c>
      <c r="C218" s="172" t="s">
        <v>7</v>
      </c>
      <c r="D218" s="172" t="s">
        <v>8</v>
      </c>
      <c r="E218" s="172" t="s">
        <v>9</v>
      </c>
      <c r="F218" s="172" t="s">
        <v>383</v>
      </c>
      <c r="G218" s="172" t="s">
        <v>11</v>
      </c>
      <c r="H218" s="172" t="s">
        <v>12</v>
      </c>
      <c r="I218" s="172" t="s">
        <v>815</v>
      </c>
      <c r="J218" s="172"/>
      <c r="K218" s="172"/>
      <c r="L218" s="172" t="s">
        <v>816</v>
      </c>
      <c r="M218" s="172"/>
      <c r="N218" s="172"/>
      <c r="O218" s="172" t="s">
        <v>13</v>
      </c>
      <c r="P218" s="172"/>
      <c r="Q218" s="172"/>
      <c r="R218" s="172" t="s">
        <v>817</v>
      </c>
      <c r="S218" s="172"/>
      <c r="T218" s="172"/>
      <c r="U218" s="172" t="s">
        <v>818</v>
      </c>
      <c r="V218" s="172"/>
      <c r="W218" s="172"/>
      <c r="X218" s="9" t="s">
        <v>14</v>
      </c>
    </row>
    <row r="219" spans="1:24" ht="15.75" x14ac:dyDescent="0.25">
      <c r="A219" s="172"/>
      <c r="B219" s="172"/>
      <c r="C219" s="172"/>
      <c r="D219" s="172"/>
      <c r="E219" s="172"/>
      <c r="F219" s="172"/>
      <c r="G219" s="172"/>
      <c r="H219" s="172"/>
      <c r="I219" s="9" t="s">
        <v>15</v>
      </c>
      <c r="J219" s="9" t="s">
        <v>16</v>
      </c>
      <c r="K219" s="10" t="s">
        <v>17</v>
      </c>
      <c r="L219" s="9" t="s">
        <v>15</v>
      </c>
      <c r="M219" s="9" t="s">
        <v>16</v>
      </c>
      <c r="N219" s="10" t="s">
        <v>17</v>
      </c>
      <c r="O219" s="9" t="s">
        <v>15</v>
      </c>
      <c r="P219" s="9" t="s">
        <v>16</v>
      </c>
      <c r="Q219" s="9" t="s">
        <v>17</v>
      </c>
      <c r="R219" s="9" t="s">
        <v>15</v>
      </c>
      <c r="S219" s="9" t="s">
        <v>16</v>
      </c>
      <c r="T219" s="9" t="s">
        <v>17</v>
      </c>
      <c r="U219" s="9" t="s">
        <v>15</v>
      </c>
      <c r="V219" s="9" t="s">
        <v>16</v>
      </c>
      <c r="W219" s="10" t="s">
        <v>17</v>
      </c>
      <c r="X219" s="9"/>
    </row>
    <row r="220" spans="1:24" ht="15.75" x14ac:dyDescent="0.25">
      <c r="A220" s="11">
        <v>1</v>
      </c>
      <c r="B220" s="110" t="s">
        <v>39</v>
      </c>
      <c r="C220" s="110" t="s">
        <v>40</v>
      </c>
      <c r="D220" s="110"/>
      <c r="E220" s="110" t="s">
        <v>200</v>
      </c>
      <c r="F220" s="11" t="s">
        <v>690</v>
      </c>
      <c r="G220" s="11" t="str">
        <f>VLOOKUP($F$218:$F$222,SL!$C$3:$Q$351,2,0)</f>
        <v>NORMAL</v>
      </c>
      <c r="H220" s="11">
        <f>VLOOKUP($F$218:$F$222,SL!$C$3:$Q$351,3,0)</f>
        <v>457</v>
      </c>
      <c r="I220" s="11">
        <f>VLOOKUP($F$218:$F$222,SL!$C$3:$Q$351,4,0)</f>
        <v>29233.52</v>
      </c>
      <c r="J220" s="11">
        <f>VLOOKUP($F$218:$F$222,SL!$C$3:$Q$351,5,0)</f>
        <v>5041.4799999999996</v>
      </c>
      <c r="K220" s="11">
        <f>VLOOKUP($F$218:$F$222,SL!$C$3:$Q$351,6,0)</f>
        <v>34275</v>
      </c>
      <c r="L220" s="11">
        <f>VLOOKUP($F$218:$F$222,SL!$C$3:$Q$351,7,0)</f>
        <v>4034.75</v>
      </c>
      <c r="M220" s="11">
        <f>VLOOKUP($F$218:$F$222,SL!$C$3:$Q$351,8,0)</f>
        <v>616.25</v>
      </c>
      <c r="N220" s="11">
        <f>VLOOKUP($F$218:$F$222,SL!$C$3:$Q$351,9,0)</f>
        <v>4651</v>
      </c>
      <c r="O220" s="11">
        <f t="shared" ref="O220:Q222" si="31">+I220+L220</f>
        <v>33268.270000000004</v>
      </c>
      <c r="P220" s="11">
        <f t="shared" si="31"/>
        <v>5657.73</v>
      </c>
      <c r="Q220" s="11">
        <f t="shared" si="31"/>
        <v>38926</v>
      </c>
      <c r="R220" s="11">
        <f>VLOOKUP($F$218:$F$222,SL!$C$3:$Q$351,10,0)</f>
        <v>0</v>
      </c>
      <c r="S220" s="11">
        <f>VLOOKUP($F$218:$F$222,SL!$C$3:$Q$351,11,0)</f>
        <v>0</v>
      </c>
      <c r="T220" s="11">
        <f>VLOOKUP($F$218:$F$222,SL!$C$3:$Q$351,12,0)</f>
        <v>0</v>
      </c>
      <c r="U220" s="11">
        <f>VLOOKUP($F$218:$F$222,SL!$C$3:$Q$351,13,0)</f>
        <v>33268.269999999997</v>
      </c>
      <c r="V220" s="11">
        <f>VLOOKUP($F$218:$F$222,SL!$C$3:$Q$351,14,0)</f>
        <v>5657.73</v>
      </c>
      <c r="W220" s="11">
        <f>VLOOKUP($F$218:$F$222,SL!$C$3:$Q$351,15,0)</f>
        <v>38926</v>
      </c>
      <c r="X220" s="11"/>
    </row>
    <row r="221" spans="1:24" ht="15.75" x14ac:dyDescent="0.25">
      <c r="A221" s="11">
        <v>2</v>
      </c>
      <c r="B221" s="110" t="s">
        <v>39</v>
      </c>
      <c r="C221" s="110" t="s">
        <v>40</v>
      </c>
      <c r="D221" s="110"/>
      <c r="E221" s="110" t="s">
        <v>200</v>
      </c>
      <c r="F221" s="11" t="s">
        <v>688</v>
      </c>
      <c r="G221" s="11" t="str">
        <f>VLOOKUP($F$218:$F$222,SL!$C$3:$Q$351,2,0)</f>
        <v>NORMAL</v>
      </c>
      <c r="H221" s="11">
        <f>VLOOKUP($F$218:$F$222,SL!$C$3:$Q$351,3,0)</f>
        <v>410</v>
      </c>
      <c r="I221" s="11">
        <f>VLOOKUP($F$218:$F$222,SL!$C$3:$Q$351,4,0)</f>
        <v>32470.04</v>
      </c>
      <c r="J221" s="11">
        <f>VLOOKUP($F$218:$F$222,SL!$C$3:$Q$351,5,0)</f>
        <v>5768.96</v>
      </c>
      <c r="K221" s="11">
        <f>VLOOKUP($F$218:$F$222,SL!$C$3:$Q$351,6,0)</f>
        <v>38239</v>
      </c>
      <c r="L221" s="11">
        <f>VLOOKUP($F$218:$F$222,SL!$C$3:$Q$351,7,0)</f>
        <v>3598.43</v>
      </c>
      <c r="M221" s="11">
        <f>VLOOKUP($F$218:$F$222,SL!$C$3:$Q$351,8,0)</f>
        <v>622.56999999999994</v>
      </c>
      <c r="N221" s="11">
        <f>VLOOKUP($F$218:$F$222,SL!$C$3:$Q$351,9,0)</f>
        <v>4221</v>
      </c>
      <c r="O221" s="11">
        <f t="shared" si="31"/>
        <v>36068.47</v>
      </c>
      <c r="P221" s="11">
        <f t="shared" si="31"/>
        <v>6391.53</v>
      </c>
      <c r="Q221" s="11">
        <f t="shared" si="31"/>
        <v>42460</v>
      </c>
      <c r="R221" s="11">
        <f>VLOOKUP($F$218:$F$222,SL!$C$3:$Q$351,10,0)</f>
        <v>0</v>
      </c>
      <c r="S221" s="11">
        <f>VLOOKUP($F$218:$F$222,SL!$C$3:$Q$351,11,0)</f>
        <v>0</v>
      </c>
      <c r="T221" s="11">
        <f>VLOOKUP($F$218:$F$222,SL!$C$3:$Q$351,12,0)</f>
        <v>0</v>
      </c>
      <c r="U221" s="11">
        <f>VLOOKUP($F$218:$F$222,SL!$C$3:$Q$351,13,0)</f>
        <v>36068.47</v>
      </c>
      <c r="V221" s="11">
        <f>VLOOKUP($F$218:$F$222,SL!$C$3:$Q$351,14,0)</f>
        <v>6391.5300000000007</v>
      </c>
      <c r="W221" s="11">
        <f>VLOOKUP($F$218:$F$222,SL!$C$3:$Q$351,15,0)</f>
        <v>42460</v>
      </c>
      <c r="X221" s="11"/>
    </row>
    <row r="222" spans="1:24" ht="15.75" x14ac:dyDescent="0.25">
      <c r="A222" s="11">
        <v>3</v>
      </c>
      <c r="B222" s="110" t="s">
        <v>39</v>
      </c>
      <c r="C222" s="110" t="s">
        <v>40</v>
      </c>
      <c r="D222" s="110"/>
      <c r="E222" s="110" t="s">
        <v>200</v>
      </c>
      <c r="F222" s="11" t="s">
        <v>689</v>
      </c>
      <c r="G222" s="11" t="str">
        <f>VLOOKUP($F$218:$F$222,SL!$C$3:$Q$351,2,0)</f>
        <v>NORMAL</v>
      </c>
      <c r="H222" s="11">
        <f>VLOOKUP($F$218:$F$222,SL!$C$3:$Q$351,3,0)</f>
        <v>608</v>
      </c>
      <c r="I222" s="11">
        <f>VLOOKUP($F$218:$F$222,SL!$C$3:$Q$351,4,0)</f>
        <v>56100.66</v>
      </c>
      <c r="J222" s="11">
        <f>VLOOKUP($F$218:$F$222,SL!$C$3:$Q$351,5,0)</f>
        <v>9031.34</v>
      </c>
      <c r="K222" s="11">
        <f>VLOOKUP($F$218:$F$222,SL!$C$3:$Q$351,6,0)</f>
        <v>65132</v>
      </c>
      <c r="L222" s="11">
        <f>VLOOKUP($F$218:$F$222,SL!$C$3:$Q$351,7,0)</f>
        <v>5513.99</v>
      </c>
      <c r="M222" s="11">
        <f>VLOOKUP($F$218:$F$222,SL!$C$3:$Q$351,8,0)</f>
        <v>992.01</v>
      </c>
      <c r="N222" s="11">
        <f>VLOOKUP($F$218:$F$222,SL!$C$3:$Q$351,9,0)</f>
        <v>6506</v>
      </c>
      <c r="O222" s="11">
        <f t="shared" si="31"/>
        <v>61614.65</v>
      </c>
      <c r="P222" s="11">
        <f t="shared" si="31"/>
        <v>10023.35</v>
      </c>
      <c r="Q222" s="11">
        <f t="shared" si="31"/>
        <v>71638</v>
      </c>
      <c r="R222" s="11">
        <f>VLOOKUP($F$218:$F$222,SL!$C$3:$Q$351,10,0)</f>
        <v>0</v>
      </c>
      <c r="S222" s="11">
        <f>VLOOKUP($F$218:$F$222,SL!$C$3:$Q$351,11,0)</f>
        <v>0</v>
      </c>
      <c r="T222" s="11">
        <f>VLOOKUP($F$218:$F$222,SL!$C$3:$Q$351,12,0)</f>
        <v>0</v>
      </c>
      <c r="U222" s="11">
        <f>VLOOKUP($F$218:$F$222,SL!$C$3:$Q$351,13,0)</f>
        <v>61614.65</v>
      </c>
      <c r="V222" s="11">
        <f>VLOOKUP($F$218:$F$222,SL!$C$3:$Q$351,14,0)</f>
        <v>10023.349999999999</v>
      </c>
      <c r="W222" s="11">
        <f>VLOOKUP($F$218:$F$222,SL!$C$3:$Q$351,15,0)</f>
        <v>71638</v>
      </c>
      <c r="X222" s="11"/>
    </row>
    <row r="223" spans="1:24" ht="15.75" customHeight="1" x14ac:dyDescent="0.25">
      <c r="A223" s="147" t="s">
        <v>78</v>
      </c>
      <c r="B223" s="147"/>
      <c r="C223" s="147"/>
      <c r="D223" s="147"/>
      <c r="E223" s="147"/>
      <c r="F223" s="147"/>
      <c r="G223" s="11"/>
      <c r="H223" s="13">
        <f>SUM(H220:H222)</f>
        <v>1475</v>
      </c>
      <c r="I223" s="13">
        <f t="shared" ref="I223:W223" si="32">SUM(I220:I222)</f>
        <v>117804.22</v>
      </c>
      <c r="J223" s="13">
        <f t="shared" si="32"/>
        <v>19841.78</v>
      </c>
      <c r="K223" s="13">
        <f t="shared" si="32"/>
        <v>137646</v>
      </c>
      <c r="L223" s="13">
        <f t="shared" si="32"/>
        <v>13147.17</v>
      </c>
      <c r="M223" s="13">
        <f t="shared" si="32"/>
        <v>2230.83</v>
      </c>
      <c r="N223" s="13">
        <f t="shared" si="32"/>
        <v>15378</v>
      </c>
      <c r="O223" s="13">
        <f t="shared" si="32"/>
        <v>130951.39000000001</v>
      </c>
      <c r="P223" s="13">
        <f t="shared" si="32"/>
        <v>22072.61</v>
      </c>
      <c r="Q223" s="13">
        <f t="shared" si="32"/>
        <v>153024</v>
      </c>
      <c r="R223" s="13">
        <f t="shared" si="32"/>
        <v>0</v>
      </c>
      <c r="S223" s="13">
        <f t="shared" si="32"/>
        <v>0</v>
      </c>
      <c r="T223" s="13">
        <f t="shared" si="32"/>
        <v>0</v>
      </c>
      <c r="U223" s="13">
        <f t="shared" si="32"/>
        <v>130951.38999999998</v>
      </c>
      <c r="V223" s="13">
        <f t="shared" si="32"/>
        <v>22072.61</v>
      </c>
      <c r="W223" s="13">
        <f t="shared" si="32"/>
        <v>153024</v>
      </c>
      <c r="X223" s="13"/>
    </row>
    <row r="224" spans="1:24" ht="15.75" x14ac:dyDescent="0.25">
      <c r="A224" s="108"/>
      <c r="B224" s="108"/>
      <c r="C224" s="108"/>
      <c r="D224" s="108"/>
      <c r="E224" s="108"/>
      <c r="F224" s="108"/>
      <c r="G224" s="10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</row>
    <row r="225" spans="1:24" ht="15.75" x14ac:dyDescent="0.25">
      <c r="A225" s="108"/>
      <c r="B225" s="108"/>
      <c r="C225" s="108"/>
      <c r="D225" s="108"/>
      <c r="E225" s="108"/>
      <c r="F225" s="108"/>
      <c r="G225" s="10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</row>
    <row r="226" spans="1:24" ht="15.75" x14ac:dyDescent="0.25">
      <c r="A226" s="112"/>
      <c r="B226" s="112"/>
      <c r="C226" s="112"/>
      <c r="D226" s="142" t="s">
        <v>79</v>
      </c>
      <c r="E226" s="142"/>
      <c r="F226" s="142"/>
      <c r="G226" s="142"/>
      <c r="H226" s="142"/>
      <c r="I226" s="7"/>
      <c r="J226" s="14"/>
      <c r="K226" s="7"/>
      <c r="L226" s="7"/>
      <c r="M226" s="7"/>
      <c r="N226" s="7"/>
      <c r="O226" s="7"/>
      <c r="P226" s="7"/>
      <c r="Q226" s="7"/>
      <c r="R226" s="7"/>
      <c r="S226" s="7"/>
      <c r="T226" s="143" t="s">
        <v>80</v>
      </c>
      <c r="U226" s="143"/>
      <c r="V226" s="143"/>
      <c r="W226" s="143"/>
      <c r="X226" s="143"/>
    </row>
    <row r="227" spans="1:24" ht="15.75" x14ac:dyDescent="0.25">
      <c r="A227" s="112"/>
      <c r="B227" s="112"/>
      <c r="C227" s="112"/>
      <c r="D227" s="142" t="s">
        <v>81</v>
      </c>
      <c r="E227" s="142"/>
      <c r="F227" s="142"/>
      <c r="G227" s="142"/>
      <c r="H227" s="142"/>
      <c r="I227" s="7"/>
      <c r="J227" s="14"/>
      <c r="K227" s="7"/>
      <c r="L227" s="7"/>
      <c r="M227" s="7"/>
      <c r="N227" s="7"/>
      <c r="O227" s="7"/>
      <c r="P227" s="7"/>
      <c r="Q227" s="7"/>
      <c r="R227" s="7"/>
      <c r="S227" s="7"/>
      <c r="T227" s="143" t="s">
        <v>81</v>
      </c>
      <c r="U227" s="143"/>
      <c r="V227" s="143"/>
      <c r="W227" s="143"/>
      <c r="X227" s="143"/>
    </row>
    <row r="228" spans="1:24" ht="16.5" thickBot="1" x14ac:dyDescent="0.3">
      <c r="A228" s="112"/>
      <c r="B228" s="112"/>
      <c r="C228" s="112"/>
      <c r="D228" s="107"/>
      <c r="E228" s="107"/>
      <c r="F228" s="107"/>
      <c r="G228" s="107"/>
      <c r="H228" s="107"/>
      <c r="I228" s="7"/>
      <c r="J228" s="14"/>
      <c r="K228" s="7"/>
      <c r="L228" s="7"/>
      <c r="M228" s="7"/>
      <c r="N228" s="7"/>
      <c r="O228" s="7"/>
      <c r="P228" s="7"/>
      <c r="Q228" s="7"/>
      <c r="R228" s="7"/>
      <c r="S228" s="7"/>
      <c r="T228" s="108"/>
      <c r="U228" s="108"/>
      <c r="V228" s="108"/>
      <c r="W228" s="108"/>
      <c r="X228" s="108"/>
    </row>
    <row r="229" spans="1:24" ht="24" thickBot="1" x14ac:dyDescent="0.4">
      <c r="A229" s="148" t="s">
        <v>1</v>
      </c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  <c r="T229" s="149"/>
      <c r="U229" s="149"/>
      <c r="V229" s="149"/>
      <c r="W229" s="149"/>
      <c r="X229" s="150"/>
    </row>
    <row r="230" spans="1:24" ht="18" x14ac:dyDescent="0.25">
      <c r="A230" s="170" t="s">
        <v>819</v>
      </c>
      <c r="B230" s="170"/>
      <c r="C230" s="170"/>
      <c r="D230" s="170"/>
      <c r="E230" s="170"/>
      <c r="F230" s="170"/>
      <c r="G230" s="170"/>
      <c r="H230" s="170"/>
      <c r="I230" s="170"/>
      <c r="J230" s="170"/>
      <c r="K230" s="170"/>
      <c r="L230" s="170"/>
      <c r="M230" s="170"/>
      <c r="N230" s="170"/>
      <c r="O230" s="170"/>
      <c r="P230" s="170"/>
      <c r="Q230" s="170"/>
      <c r="R230" s="170"/>
      <c r="S230" s="170"/>
      <c r="T230" s="170"/>
      <c r="U230" s="170"/>
      <c r="V230" s="170"/>
      <c r="W230" s="170"/>
      <c r="X230" s="170"/>
    </row>
    <row r="231" spans="1:24" ht="38.25" customHeight="1" x14ac:dyDescent="0.25">
      <c r="A231" s="172" t="s">
        <v>5</v>
      </c>
      <c r="B231" s="172" t="s">
        <v>6</v>
      </c>
      <c r="C231" s="172" t="s">
        <v>7</v>
      </c>
      <c r="D231" s="172" t="s">
        <v>8</v>
      </c>
      <c r="E231" s="172" t="s">
        <v>9</v>
      </c>
      <c r="F231" s="172" t="s">
        <v>383</v>
      </c>
      <c r="G231" s="172" t="s">
        <v>11</v>
      </c>
      <c r="H231" s="172" t="s">
        <v>12</v>
      </c>
      <c r="I231" s="172" t="s">
        <v>815</v>
      </c>
      <c r="J231" s="172"/>
      <c r="K231" s="172"/>
      <c r="L231" s="172" t="s">
        <v>816</v>
      </c>
      <c r="M231" s="172"/>
      <c r="N231" s="172"/>
      <c r="O231" s="172" t="s">
        <v>13</v>
      </c>
      <c r="P231" s="172"/>
      <c r="Q231" s="172"/>
      <c r="R231" s="172" t="s">
        <v>817</v>
      </c>
      <c r="S231" s="172"/>
      <c r="T231" s="172"/>
      <c r="U231" s="172" t="s">
        <v>818</v>
      </c>
      <c r="V231" s="172"/>
      <c r="W231" s="172"/>
      <c r="X231" s="9" t="s">
        <v>14</v>
      </c>
    </row>
    <row r="232" spans="1:24" ht="15.75" x14ac:dyDescent="0.25">
      <c r="A232" s="172"/>
      <c r="B232" s="172"/>
      <c r="C232" s="172"/>
      <c r="D232" s="172"/>
      <c r="E232" s="172"/>
      <c r="F232" s="172"/>
      <c r="G232" s="172"/>
      <c r="H232" s="172"/>
      <c r="I232" s="9" t="s">
        <v>15</v>
      </c>
      <c r="J232" s="9" t="s">
        <v>16</v>
      </c>
      <c r="K232" s="10" t="s">
        <v>17</v>
      </c>
      <c r="L232" s="9" t="s">
        <v>15</v>
      </c>
      <c r="M232" s="9" t="s">
        <v>16</v>
      </c>
      <c r="N232" s="10" t="s">
        <v>17</v>
      </c>
      <c r="O232" s="9" t="s">
        <v>15</v>
      </c>
      <c r="P232" s="9" t="s">
        <v>16</v>
      </c>
      <c r="Q232" s="9" t="s">
        <v>17</v>
      </c>
      <c r="R232" s="9" t="s">
        <v>15</v>
      </c>
      <c r="S232" s="9" t="s">
        <v>16</v>
      </c>
      <c r="T232" s="9" t="s">
        <v>17</v>
      </c>
      <c r="U232" s="9" t="s">
        <v>15</v>
      </c>
      <c r="V232" s="9" t="s">
        <v>16</v>
      </c>
      <c r="W232" s="10" t="s">
        <v>17</v>
      </c>
      <c r="X232" s="9"/>
    </row>
    <row r="233" spans="1:24" ht="15.75" x14ac:dyDescent="0.25">
      <c r="A233" s="15" t="s">
        <v>18</v>
      </c>
      <c r="B233" s="15" t="s">
        <v>19</v>
      </c>
      <c r="C233" s="15" t="s">
        <v>20</v>
      </c>
      <c r="D233" s="15" t="s">
        <v>21</v>
      </c>
      <c r="E233" s="15" t="s">
        <v>22</v>
      </c>
      <c r="F233" s="113" t="s">
        <v>23</v>
      </c>
      <c r="G233" s="113"/>
      <c r="H233" s="15"/>
      <c r="I233" s="15" t="s">
        <v>24</v>
      </c>
      <c r="J233" s="15" t="s">
        <v>25</v>
      </c>
      <c r="K233" s="20" t="s">
        <v>26</v>
      </c>
      <c r="L233" s="15" t="s">
        <v>27</v>
      </c>
      <c r="M233" s="15" t="s">
        <v>28</v>
      </c>
      <c r="N233" s="20" t="s">
        <v>29</v>
      </c>
      <c r="O233" s="15" t="s">
        <v>30</v>
      </c>
      <c r="P233" s="15" t="s">
        <v>31</v>
      </c>
      <c r="Q233" s="15" t="s">
        <v>32</v>
      </c>
      <c r="R233" s="15" t="s">
        <v>33</v>
      </c>
      <c r="S233" s="15" t="s">
        <v>34</v>
      </c>
      <c r="T233" s="15" t="s">
        <v>35</v>
      </c>
      <c r="U233" s="15" t="s">
        <v>36</v>
      </c>
      <c r="V233" s="15" t="s">
        <v>37</v>
      </c>
      <c r="W233" s="20" t="s">
        <v>38</v>
      </c>
      <c r="X233" s="11"/>
    </row>
    <row r="234" spans="1:24" ht="15.75" x14ac:dyDescent="0.25">
      <c r="A234" s="11">
        <v>1</v>
      </c>
      <c r="B234" s="29" t="s">
        <v>39</v>
      </c>
      <c r="C234" s="29" t="s">
        <v>40</v>
      </c>
      <c r="D234" s="29">
        <v>45</v>
      </c>
      <c r="E234" s="29" t="s">
        <v>207</v>
      </c>
      <c r="F234" s="11" t="s">
        <v>544</v>
      </c>
      <c r="G234" s="11" t="str">
        <f>VLOOKUP($F$231:$F$259,SL!$C$3:$Q$351,2,0)</f>
        <v>NORMAL</v>
      </c>
      <c r="H234" s="11">
        <f>VLOOKUP($F$231:$F$259,SL!$C$3:$Q$351,3,0)</f>
        <v>121</v>
      </c>
      <c r="I234" s="11">
        <f>VLOOKUP($F$231:$F$259,SL!$C$3:$Q$351,4,0)</f>
        <v>17025.04</v>
      </c>
      <c r="J234" s="11">
        <f>VLOOKUP($F$231:$F$259,SL!$C$3:$Q$351,5,0)</f>
        <v>2528.96</v>
      </c>
      <c r="K234" s="11">
        <f>VLOOKUP($F$231:$F$259,SL!$C$3:$Q$351,6,0)</f>
        <v>19554</v>
      </c>
      <c r="L234" s="11">
        <f>VLOOKUP($F$231:$F$259,SL!$C$3:$Q$351,7,0)</f>
        <v>1224.68</v>
      </c>
      <c r="M234" s="11">
        <f>VLOOKUP($F$231:$F$259,SL!$C$3:$Q$351,8,0)</f>
        <v>305.32</v>
      </c>
      <c r="N234" s="11">
        <f>VLOOKUP($F$231:$F$259,SL!$C$3:$Q$351,9,0)</f>
        <v>1530</v>
      </c>
      <c r="O234" s="11">
        <f>+I234+L234</f>
        <v>18249.72</v>
      </c>
      <c r="P234" s="11">
        <f>+J234+M234</f>
        <v>2834.28</v>
      </c>
      <c r="Q234" s="11">
        <f>+K234+N234</f>
        <v>21084</v>
      </c>
      <c r="R234" s="11">
        <f>VLOOKUP($F$231:$F$259,SL!$C$3:$Q$351,10,0)</f>
        <v>0</v>
      </c>
      <c r="S234" s="11">
        <f>VLOOKUP($F$231:$F$259,SL!$C$3:$Q$351,11,0)</f>
        <v>0</v>
      </c>
      <c r="T234" s="11">
        <f>VLOOKUP($F$231:$F$259,SL!$C$3:$Q$351,12,0)</f>
        <v>0</v>
      </c>
      <c r="U234" s="11">
        <f>VLOOKUP($F$231:$F$259,SL!$C$3:$Q$351,13,0)</f>
        <v>18249.72</v>
      </c>
      <c r="V234" s="11">
        <f>VLOOKUP($F$231:$F$259,SL!$C$3:$Q$351,14,0)</f>
        <v>2834.2799999999997</v>
      </c>
      <c r="W234" s="11">
        <f>VLOOKUP($F$231:$F$259,SL!$C$3:$Q$351,15,0)</f>
        <v>21084</v>
      </c>
      <c r="X234" s="11"/>
    </row>
    <row r="235" spans="1:24" ht="15.75" x14ac:dyDescent="0.25">
      <c r="A235" s="11">
        <v>2</v>
      </c>
      <c r="B235" s="29" t="s">
        <v>39</v>
      </c>
      <c r="C235" s="29" t="s">
        <v>40</v>
      </c>
      <c r="D235" s="29">
        <v>45</v>
      </c>
      <c r="E235" s="29" t="s">
        <v>207</v>
      </c>
      <c r="F235" s="11" t="s">
        <v>545</v>
      </c>
      <c r="G235" s="11" t="str">
        <f>VLOOKUP($F$231:$F$259,SL!$C$3:$Q$351,2,0)</f>
        <v>NORMAL</v>
      </c>
      <c r="H235" s="11">
        <f>VLOOKUP($F$231:$F$259,SL!$C$3:$Q$351,3,0)</f>
        <v>17</v>
      </c>
      <c r="I235" s="11">
        <f>VLOOKUP($F$231:$F$259,SL!$C$3:$Q$351,4,0)</f>
        <v>4613.01</v>
      </c>
      <c r="J235" s="11">
        <f>VLOOKUP($F$231:$F$259,SL!$C$3:$Q$351,5,0)</f>
        <v>521.99</v>
      </c>
      <c r="K235" s="11">
        <f>VLOOKUP($F$231:$F$259,SL!$C$3:$Q$351,6,0)</f>
        <v>5135</v>
      </c>
      <c r="L235" s="11">
        <f>VLOOKUP($F$231:$F$259,SL!$C$3:$Q$351,7,0)</f>
        <v>363.09</v>
      </c>
      <c r="M235" s="11">
        <f>VLOOKUP($F$231:$F$259,SL!$C$3:$Q$351,8,0)</f>
        <v>71.91</v>
      </c>
      <c r="N235" s="11">
        <f>VLOOKUP($F$231:$F$259,SL!$C$3:$Q$351,9,0)</f>
        <v>435</v>
      </c>
      <c r="O235" s="11">
        <f t="shared" ref="O235:O259" si="33">+I235+L235</f>
        <v>4976.1000000000004</v>
      </c>
      <c r="P235" s="11">
        <f t="shared" ref="P235:P259" si="34">+J235+M235</f>
        <v>593.9</v>
      </c>
      <c r="Q235" s="11">
        <f t="shared" ref="Q235:Q259" si="35">+K235+N235</f>
        <v>5570</v>
      </c>
      <c r="R235" s="11">
        <f>VLOOKUP($F$231:$F$259,SL!$C$3:$Q$351,10,0)</f>
        <v>0</v>
      </c>
      <c r="S235" s="11">
        <f>VLOOKUP($F$231:$F$259,SL!$C$3:$Q$351,11,0)</f>
        <v>0</v>
      </c>
      <c r="T235" s="11">
        <f>VLOOKUP($F$231:$F$259,SL!$C$3:$Q$351,12,0)</f>
        <v>0</v>
      </c>
      <c r="U235" s="11">
        <f>VLOOKUP($F$231:$F$259,SL!$C$3:$Q$351,13,0)</f>
        <v>4976.1000000000004</v>
      </c>
      <c r="V235" s="11">
        <f>VLOOKUP($F$231:$F$259,SL!$C$3:$Q$351,14,0)</f>
        <v>593.9</v>
      </c>
      <c r="W235" s="11">
        <f>VLOOKUP($F$231:$F$259,SL!$C$3:$Q$351,15,0)</f>
        <v>5570</v>
      </c>
      <c r="X235" s="11"/>
    </row>
    <row r="236" spans="1:24" ht="15.75" x14ac:dyDescent="0.25">
      <c r="A236" s="11">
        <v>3</v>
      </c>
      <c r="B236" s="29" t="s">
        <v>39</v>
      </c>
      <c r="C236" s="29" t="s">
        <v>40</v>
      </c>
      <c r="D236" s="29">
        <v>45</v>
      </c>
      <c r="E236" s="29" t="s">
        <v>207</v>
      </c>
      <c r="F236" s="11" t="s">
        <v>546</v>
      </c>
      <c r="G236" s="11" t="str">
        <f>VLOOKUP($F$231:$F$259,SL!$C$3:$Q$351,2,0)</f>
        <v>NORMAL</v>
      </c>
      <c r="H236" s="11">
        <f>VLOOKUP($F$231:$F$259,SL!$C$3:$Q$351,3,0)</f>
        <v>12</v>
      </c>
      <c r="I236" s="11">
        <f>VLOOKUP($F$231:$F$259,SL!$C$3:$Q$351,4,0)</f>
        <v>19179.66</v>
      </c>
      <c r="J236" s="11">
        <f>VLOOKUP($F$231:$F$259,SL!$C$3:$Q$351,5,0)</f>
        <v>2763.34</v>
      </c>
      <c r="K236" s="11">
        <f>VLOOKUP($F$231:$F$259,SL!$C$3:$Q$351,6,0)</f>
        <v>21943</v>
      </c>
      <c r="L236" s="11">
        <f>VLOOKUP($F$231:$F$259,SL!$C$3:$Q$351,7,0)</f>
        <v>321.47000000000003</v>
      </c>
      <c r="M236" s="11">
        <f>VLOOKUP($F$231:$F$259,SL!$C$3:$Q$351,8,0)</f>
        <v>265.53000000000003</v>
      </c>
      <c r="N236" s="11">
        <f>VLOOKUP($F$231:$F$259,SL!$C$3:$Q$351,9,0)</f>
        <v>587</v>
      </c>
      <c r="O236" s="11">
        <f t="shared" si="33"/>
        <v>19501.13</v>
      </c>
      <c r="P236" s="11">
        <f t="shared" si="34"/>
        <v>3028.8700000000003</v>
      </c>
      <c r="Q236" s="11">
        <f t="shared" si="35"/>
        <v>22530</v>
      </c>
      <c r="R236" s="11">
        <f>VLOOKUP($F$231:$F$259,SL!$C$3:$Q$351,10,0)</f>
        <v>0</v>
      </c>
      <c r="S236" s="11">
        <f>VLOOKUP($F$231:$F$259,SL!$C$3:$Q$351,11,0)</f>
        <v>0</v>
      </c>
      <c r="T236" s="11">
        <f>VLOOKUP($F$231:$F$259,SL!$C$3:$Q$351,12,0)</f>
        <v>0</v>
      </c>
      <c r="U236" s="11">
        <f>VLOOKUP($F$231:$F$259,SL!$C$3:$Q$351,13,0)</f>
        <v>19501.13</v>
      </c>
      <c r="V236" s="11">
        <f>VLOOKUP($F$231:$F$259,SL!$C$3:$Q$351,14,0)</f>
        <v>3028.87</v>
      </c>
      <c r="W236" s="11">
        <f>VLOOKUP($F$231:$F$259,SL!$C$3:$Q$351,15,0)</f>
        <v>22530</v>
      </c>
      <c r="X236" s="11"/>
    </row>
    <row r="237" spans="1:24" ht="15.75" x14ac:dyDescent="0.25">
      <c r="A237" s="11">
        <v>4</v>
      </c>
      <c r="B237" s="29" t="s">
        <v>39</v>
      </c>
      <c r="C237" s="29" t="s">
        <v>40</v>
      </c>
      <c r="D237" s="29">
        <v>45</v>
      </c>
      <c r="E237" s="29" t="s">
        <v>207</v>
      </c>
      <c r="F237" s="11" t="s">
        <v>547</v>
      </c>
      <c r="G237" s="11" t="str">
        <f>VLOOKUP($F$231:$F$259,SL!$C$3:$Q$351,2,0)</f>
        <v>NORMAL</v>
      </c>
      <c r="H237" s="11">
        <f>VLOOKUP($F$231:$F$259,SL!$C$3:$Q$351,3,0)</f>
        <v>58</v>
      </c>
      <c r="I237" s="11">
        <f>VLOOKUP($F$231:$F$259,SL!$C$3:$Q$351,4,0)</f>
        <v>8042.4</v>
      </c>
      <c r="J237" s="11">
        <f>VLOOKUP($F$231:$F$259,SL!$C$3:$Q$351,5,0)</f>
        <v>969.59999999999991</v>
      </c>
      <c r="K237" s="11">
        <f>VLOOKUP($F$231:$F$259,SL!$C$3:$Q$351,6,0)</f>
        <v>9012</v>
      </c>
      <c r="L237" s="11">
        <f>VLOOKUP($F$231:$F$259,SL!$C$3:$Q$351,7,0)</f>
        <v>703.04</v>
      </c>
      <c r="M237" s="11">
        <f>VLOOKUP($F$231:$F$259,SL!$C$3:$Q$351,8,0)</f>
        <v>143.96</v>
      </c>
      <c r="N237" s="11">
        <f>VLOOKUP($F$231:$F$259,SL!$C$3:$Q$351,9,0)</f>
        <v>847</v>
      </c>
      <c r="O237" s="11">
        <f t="shared" si="33"/>
        <v>8745.4399999999987</v>
      </c>
      <c r="P237" s="11">
        <f t="shared" si="34"/>
        <v>1113.56</v>
      </c>
      <c r="Q237" s="11">
        <f t="shared" si="35"/>
        <v>9859</v>
      </c>
      <c r="R237" s="11">
        <f>VLOOKUP($F$231:$F$259,SL!$C$3:$Q$351,10,0)</f>
        <v>0</v>
      </c>
      <c r="S237" s="11">
        <f>VLOOKUP($F$231:$F$259,SL!$C$3:$Q$351,11,0)</f>
        <v>0</v>
      </c>
      <c r="T237" s="11">
        <f>VLOOKUP($F$231:$F$259,SL!$C$3:$Q$351,12,0)</f>
        <v>0</v>
      </c>
      <c r="U237" s="11">
        <f>VLOOKUP($F$231:$F$259,SL!$C$3:$Q$351,13,0)</f>
        <v>8745.44</v>
      </c>
      <c r="V237" s="11">
        <f>VLOOKUP($F$231:$F$259,SL!$C$3:$Q$351,14,0)</f>
        <v>1113.56</v>
      </c>
      <c r="W237" s="11">
        <f>VLOOKUP($F$231:$F$259,SL!$C$3:$Q$351,15,0)</f>
        <v>9859</v>
      </c>
      <c r="X237" s="11"/>
    </row>
    <row r="238" spans="1:24" ht="15.75" x14ac:dyDescent="0.25">
      <c r="A238" s="11">
        <v>5</v>
      </c>
      <c r="B238" s="119"/>
      <c r="C238" s="119"/>
      <c r="D238" s="119"/>
      <c r="E238" s="119" t="s">
        <v>207</v>
      </c>
      <c r="F238" s="11" t="s">
        <v>624</v>
      </c>
      <c r="G238" s="11" t="str">
        <f>VLOOKUP($F$231:$F$259,SL!$C$3:$Q$351,2,0)</f>
        <v>NORMAL</v>
      </c>
      <c r="H238" s="11">
        <f>VLOOKUP($F$231:$F$259,SL!$C$3:$Q$351,3,0)</f>
        <v>572</v>
      </c>
      <c r="I238" s="11">
        <f>VLOOKUP($F$231:$F$259,SL!$C$3:$Q$351,4,0)</f>
        <v>6013.96</v>
      </c>
      <c r="J238" s="11">
        <f>VLOOKUP($F$231:$F$259,SL!$C$3:$Q$351,5,0)</f>
        <v>380.04</v>
      </c>
      <c r="K238" s="11">
        <f>VLOOKUP($F$231:$F$259,SL!$C$3:$Q$351,6,0)</f>
        <v>6394</v>
      </c>
      <c r="L238" s="11">
        <f>VLOOKUP($F$231:$F$259,SL!$C$3:$Q$351,7,0)</f>
        <v>4938.72</v>
      </c>
      <c r="M238" s="11">
        <f>VLOOKUP($F$231:$F$259,SL!$C$3:$Q$351,8,0)</f>
        <v>418.28000000000003</v>
      </c>
      <c r="N238" s="11">
        <f>VLOOKUP($F$231:$F$259,SL!$C$3:$Q$351,9,0)</f>
        <v>5357</v>
      </c>
      <c r="O238" s="11">
        <f t="shared" si="33"/>
        <v>10952.68</v>
      </c>
      <c r="P238" s="11">
        <f t="shared" si="34"/>
        <v>798.32</v>
      </c>
      <c r="Q238" s="11">
        <f t="shared" si="35"/>
        <v>11751</v>
      </c>
      <c r="R238" s="11">
        <f>VLOOKUP($F$231:$F$259,SL!$C$3:$Q$351,10,0)</f>
        <v>0</v>
      </c>
      <c r="S238" s="11">
        <f>VLOOKUP($F$231:$F$259,SL!$C$3:$Q$351,11,0)</f>
        <v>0</v>
      </c>
      <c r="T238" s="11">
        <f>VLOOKUP($F$231:$F$259,SL!$C$3:$Q$351,12,0)</f>
        <v>0</v>
      </c>
      <c r="U238" s="11">
        <f>VLOOKUP($F$231:$F$259,SL!$C$3:$Q$351,13,0)</f>
        <v>10952.68</v>
      </c>
      <c r="V238" s="11">
        <f>VLOOKUP($F$231:$F$259,SL!$C$3:$Q$351,14,0)</f>
        <v>798.31999999999994</v>
      </c>
      <c r="W238" s="11">
        <f>VLOOKUP($F$231:$F$259,SL!$C$3:$Q$351,15,0)</f>
        <v>11751</v>
      </c>
      <c r="X238" s="11"/>
    </row>
    <row r="239" spans="1:24" ht="15.75" x14ac:dyDescent="0.25">
      <c r="A239" s="11">
        <v>6</v>
      </c>
      <c r="B239" s="29" t="s">
        <v>39</v>
      </c>
      <c r="C239" s="29" t="s">
        <v>40</v>
      </c>
      <c r="D239" s="29">
        <v>45</v>
      </c>
      <c r="E239" s="29" t="s">
        <v>207</v>
      </c>
      <c r="F239" s="11" t="s">
        <v>540</v>
      </c>
      <c r="G239" s="11" t="str">
        <f>VLOOKUP($F$231:$F$259,SL!$C$3:$Q$351,2,0)</f>
        <v>IDLE/VACANT</v>
      </c>
      <c r="H239" s="11">
        <f>VLOOKUP($F$231:$F$259,SL!$C$3:$Q$351,3,0)</f>
        <v>0</v>
      </c>
      <c r="I239" s="11">
        <f>VLOOKUP($F$231:$F$259,SL!$C$3:$Q$351,4,0)</f>
        <v>1488.91</v>
      </c>
      <c r="J239" s="11">
        <f>VLOOKUP($F$231:$F$259,SL!$C$3:$Q$351,5,0)</f>
        <v>78.09</v>
      </c>
      <c r="K239" s="11">
        <f>VLOOKUP($F$231:$F$259,SL!$C$3:$Q$351,6,0)</f>
        <v>1567</v>
      </c>
      <c r="L239" s="11">
        <f>VLOOKUP($F$231:$F$259,SL!$C$3:$Q$351,7,0)</f>
        <v>222.47</v>
      </c>
      <c r="M239" s="11">
        <f>VLOOKUP($F$231:$F$259,SL!$C$3:$Q$351,8,0)</f>
        <v>18.53</v>
      </c>
      <c r="N239" s="11">
        <f>VLOOKUP($F$231:$F$259,SL!$C$3:$Q$351,9,0)</f>
        <v>241</v>
      </c>
      <c r="O239" s="11">
        <f t="shared" si="33"/>
        <v>1711.38</v>
      </c>
      <c r="P239" s="11">
        <f t="shared" si="34"/>
        <v>96.62</v>
      </c>
      <c r="Q239" s="11">
        <f t="shared" si="35"/>
        <v>1808</v>
      </c>
      <c r="R239" s="11">
        <f>VLOOKUP($F$231:$F$259,SL!$C$3:$Q$351,10,0)</f>
        <v>0</v>
      </c>
      <c r="S239" s="11">
        <f>VLOOKUP($F$231:$F$259,SL!$C$3:$Q$351,11,0)</f>
        <v>0</v>
      </c>
      <c r="T239" s="11">
        <f>VLOOKUP($F$231:$F$259,SL!$C$3:$Q$351,12,0)</f>
        <v>0</v>
      </c>
      <c r="U239" s="11">
        <f>VLOOKUP($F$231:$F$259,SL!$C$3:$Q$351,13,0)</f>
        <v>1711.38</v>
      </c>
      <c r="V239" s="11">
        <f>VLOOKUP($F$231:$F$259,SL!$C$3:$Q$351,14,0)</f>
        <v>96.62</v>
      </c>
      <c r="W239" s="11">
        <f>VLOOKUP($F$231:$F$259,SL!$C$3:$Q$351,15,0)</f>
        <v>1808</v>
      </c>
      <c r="X239" s="11"/>
    </row>
    <row r="240" spans="1:24" ht="15.75" x14ac:dyDescent="0.25">
      <c r="A240" s="11">
        <v>7</v>
      </c>
      <c r="B240" s="29" t="s">
        <v>39</v>
      </c>
      <c r="C240" s="29" t="s">
        <v>40</v>
      </c>
      <c r="D240" s="29">
        <v>45</v>
      </c>
      <c r="E240" s="29" t="s">
        <v>207</v>
      </c>
      <c r="F240" s="11" t="s">
        <v>541</v>
      </c>
      <c r="G240" s="11" t="str">
        <f>VLOOKUP($F$231:$F$259,SL!$C$3:$Q$351,2,0)</f>
        <v>IDLE/VACANT</v>
      </c>
      <c r="H240" s="11">
        <f>VLOOKUP($F$231:$F$259,SL!$C$3:$Q$351,3,0)</f>
        <v>0</v>
      </c>
      <c r="I240" s="11">
        <f>VLOOKUP($F$231:$F$259,SL!$C$3:$Q$351,4,0)</f>
        <v>1493.52</v>
      </c>
      <c r="J240" s="11">
        <f>VLOOKUP($F$231:$F$259,SL!$C$3:$Q$351,5,0)</f>
        <v>78.48</v>
      </c>
      <c r="K240" s="11">
        <f>VLOOKUP($F$231:$F$259,SL!$C$3:$Q$351,6,0)</f>
        <v>1572</v>
      </c>
      <c r="L240" s="11">
        <f>VLOOKUP($F$231:$F$259,SL!$C$3:$Q$351,7,0)</f>
        <v>214.9</v>
      </c>
      <c r="M240" s="11">
        <f>VLOOKUP($F$231:$F$259,SL!$C$3:$Q$351,8,0)</f>
        <v>18.100000000000001</v>
      </c>
      <c r="N240" s="11">
        <f>VLOOKUP($F$231:$F$259,SL!$C$3:$Q$351,9,0)</f>
        <v>233</v>
      </c>
      <c r="O240" s="11">
        <f t="shared" si="33"/>
        <v>1708.42</v>
      </c>
      <c r="P240" s="11">
        <f t="shared" si="34"/>
        <v>96.580000000000013</v>
      </c>
      <c r="Q240" s="11">
        <f t="shared" si="35"/>
        <v>1805</v>
      </c>
      <c r="R240" s="11">
        <f>VLOOKUP($F$231:$F$259,SL!$C$3:$Q$351,10,0)</f>
        <v>0</v>
      </c>
      <c r="S240" s="11">
        <f>VLOOKUP($F$231:$F$259,SL!$C$3:$Q$351,11,0)</f>
        <v>0</v>
      </c>
      <c r="T240" s="11">
        <f>VLOOKUP($F$231:$F$259,SL!$C$3:$Q$351,12,0)</f>
        <v>0</v>
      </c>
      <c r="U240" s="11">
        <f>VLOOKUP($F$231:$F$259,SL!$C$3:$Q$351,13,0)</f>
        <v>1708.42</v>
      </c>
      <c r="V240" s="11">
        <f>VLOOKUP($F$231:$F$259,SL!$C$3:$Q$351,14,0)</f>
        <v>96.58</v>
      </c>
      <c r="W240" s="11">
        <f>VLOOKUP($F$231:$F$259,SL!$C$3:$Q$351,15,0)</f>
        <v>1805</v>
      </c>
      <c r="X240" s="11"/>
    </row>
    <row r="241" spans="1:25" ht="15.75" x14ac:dyDescent="0.25">
      <c r="A241" s="11">
        <v>8</v>
      </c>
      <c r="B241" s="29" t="s">
        <v>39</v>
      </c>
      <c r="C241" s="29" t="s">
        <v>40</v>
      </c>
      <c r="D241" s="29">
        <v>45</v>
      </c>
      <c r="E241" s="29" t="s">
        <v>207</v>
      </c>
      <c r="F241" s="11" t="s">
        <v>542</v>
      </c>
      <c r="G241" s="11" t="str">
        <f>VLOOKUP($F$231:$F$259,SL!$C$3:$Q$351,2,0)</f>
        <v>IDLE/VACANT</v>
      </c>
      <c r="H241" s="11">
        <f>VLOOKUP($F$231:$F$259,SL!$C$3:$Q$351,3,0)</f>
        <v>0</v>
      </c>
      <c r="I241" s="11">
        <f>VLOOKUP($F$231:$F$259,SL!$C$3:$Q$351,4,0)</f>
        <v>1493.52</v>
      </c>
      <c r="J241" s="11">
        <f>VLOOKUP($F$231:$F$259,SL!$C$3:$Q$351,5,0)</f>
        <v>78.48</v>
      </c>
      <c r="K241" s="11">
        <f>VLOOKUP($F$231:$F$259,SL!$C$3:$Q$351,6,0)</f>
        <v>1572</v>
      </c>
      <c r="L241" s="11">
        <f>VLOOKUP($F$231:$F$259,SL!$C$3:$Q$351,7,0)</f>
        <v>214.9</v>
      </c>
      <c r="M241" s="11">
        <f>VLOOKUP($F$231:$F$259,SL!$C$3:$Q$351,8,0)</f>
        <v>18.100000000000001</v>
      </c>
      <c r="N241" s="11">
        <f>VLOOKUP($F$231:$F$259,SL!$C$3:$Q$351,9,0)</f>
        <v>233</v>
      </c>
      <c r="O241" s="11">
        <f t="shared" si="33"/>
        <v>1708.42</v>
      </c>
      <c r="P241" s="11">
        <f t="shared" si="34"/>
        <v>96.580000000000013</v>
      </c>
      <c r="Q241" s="11">
        <f t="shared" si="35"/>
        <v>1805</v>
      </c>
      <c r="R241" s="11">
        <f>VLOOKUP($F$231:$F$259,SL!$C$3:$Q$351,10,0)</f>
        <v>0</v>
      </c>
      <c r="S241" s="11">
        <f>VLOOKUP($F$231:$F$259,SL!$C$3:$Q$351,11,0)</f>
        <v>0</v>
      </c>
      <c r="T241" s="11">
        <f>VLOOKUP($F$231:$F$259,SL!$C$3:$Q$351,12,0)</f>
        <v>0</v>
      </c>
      <c r="U241" s="11">
        <f>VLOOKUP($F$231:$F$259,SL!$C$3:$Q$351,13,0)</f>
        <v>1708.42</v>
      </c>
      <c r="V241" s="11">
        <f>VLOOKUP($F$231:$F$259,SL!$C$3:$Q$351,14,0)</f>
        <v>96.58</v>
      </c>
      <c r="W241" s="11">
        <f>VLOOKUP($F$231:$F$259,SL!$C$3:$Q$351,15,0)</f>
        <v>1805</v>
      </c>
      <c r="X241" s="11"/>
    </row>
    <row r="242" spans="1:25" ht="15.75" x14ac:dyDescent="0.25">
      <c r="A242" s="11">
        <v>9</v>
      </c>
      <c r="B242" s="29" t="s">
        <v>39</v>
      </c>
      <c r="C242" s="29" t="s">
        <v>40</v>
      </c>
      <c r="D242" s="29">
        <v>45</v>
      </c>
      <c r="E242" s="29" t="s">
        <v>207</v>
      </c>
      <c r="F242" s="11" t="s">
        <v>543</v>
      </c>
      <c r="G242" s="11" t="str">
        <f>VLOOKUP($F$231:$F$259,SL!$C$3:$Q$351,2,0)</f>
        <v>IDLE/VACANT</v>
      </c>
      <c r="H242" s="11">
        <f>VLOOKUP($F$231:$F$259,SL!$C$3:$Q$351,3,0)</f>
        <v>0</v>
      </c>
      <c r="I242" s="11">
        <f>VLOOKUP($F$231:$F$259,SL!$C$3:$Q$351,4,0)</f>
        <v>1493.52</v>
      </c>
      <c r="J242" s="11">
        <f>VLOOKUP($F$231:$F$259,SL!$C$3:$Q$351,5,0)</f>
        <v>78.48</v>
      </c>
      <c r="K242" s="11">
        <f>VLOOKUP($F$231:$F$259,SL!$C$3:$Q$351,6,0)</f>
        <v>1572</v>
      </c>
      <c r="L242" s="11">
        <f>VLOOKUP($F$231:$F$259,SL!$C$3:$Q$351,7,0)</f>
        <v>214.9</v>
      </c>
      <c r="M242" s="11">
        <f>VLOOKUP($F$231:$F$259,SL!$C$3:$Q$351,8,0)</f>
        <v>18.100000000000001</v>
      </c>
      <c r="N242" s="11">
        <f>VLOOKUP($F$231:$F$259,SL!$C$3:$Q$351,9,0)</f>
        <v>233</v>
      </c>
      <c r="O242" s="11">
        <f t="shared" si="33"/>
        <v>1708.42</v>
      </c>
      <c r="P242" s="11">
        <f t="shared" si="34"/>
        <v>96.580000000000013</v>
      </c>
      <c r="Q242" s="11">
        <f t="shared" si="35"/>
        <v>1805</v>
      </c>
      <c r="R242" s="11">
        <f>VLOOKUP($F$231:$F$259,SL!$C$3:$Q$351,10,0)</f>
        <v>0</v>
      </c>
      <c r="S242" s="11">
        <f>VLOOKUP($F$231:$F$259,SL!$C$3:$Q$351,11,0)</f>
        <v>0</v>
      </c>
      <c r="T242" s="11">
        <f>VLOOKUP($F$231:$F$259,SL!$C$3:$Q$351,12,0)</f>
        <v>0</v>
      </c>
      <c r="U242" s="11">
        <f>VLOOKUP($F$231:$F$259,SL!$C$3:$Q$351,13,0)</f>
        <v>1708.42</v>
      </c>
      <c r="V242" s="11">
        <f>VLOOKUP($F$231:$F$259,SL!$C$3:$Q$351,14,0)</f>
        <v>96.58</v>
      </c>
      <c r="W242" s="11">
        <f>VLOOKUP($F$231:$F$259,SL!$C$3:$Q$351,15,0)</f>
        <v>1805</v>
      </c>
      <c r="X242" s="11"/>
    </row>
    <row r="243" spans="1:25" ht="15.75" x14ac:dyDescent="0.25">
      <c r="A243" s="11">
        <v>10</v>
      </c>
      <c r="B243" s="29" t="s">
        <v>39</v>
      </c>
      <c r="C243" s="29" t="s">
        <v>40</v>
      </c>
      <c r="D243" s="29">
        <v>45</v>
      </c>
      <c r="E243" s="29" t="s">
        <v>207</v>
      </c>
      <c r="F243" s="11" t="s">
        <v>512</v>
      </c>
      <c r="G243" s="11" t="str">
        <f>VLOOKUP($F$231:$F$259,SL!$C$3:$Q$351,2,0)</f>
        <v>NORMAL</v>
      </c>
      <c r="H243" s="11">
        <f>VLOOKUP($F$231:$F$259,SL!$C$3:$Q$351,3,0)</f>
        <v>349</v>
      </c>
      <c r="I243" s="11">
        <f>VLOOKUP($F$231:$F$259,SL!$C$3:$Q$351,4,0)</f>
        <v>21485.53</v>
      </c>
      <c r="J243" s="11">
        <f>VLOOKUP($F$231:$F$259,SL!$C$3:$Q$351,5,0)</f>
        <v>2395.4699999999998</v>
      </c>
      <c r="K243" s="11">
        <f>VLOOKUP($F$231:$F$259,SL!$C$3:$Q$351,6,0)</f>
        <v>23881</v>
      </c>
      <c r="L243" s="11">
        <f>VLOOKUP($F$231:$F$259,SL!$C$3:$Q$351,7,0)</f>
        <v>3163.67</v>
      </c>
      <c r="M243" s="11">
        <f>VLOOKUP($F$231:$F$259,SL!$C$3:$Q$351,8,0)</f>
        <v>497.33</v>
      </c>
      <c r="N243" s="11">
        <f>VLOOKUP($F$231:$F$259,SL!$C$3:$Q$351,9,0)</f>
        <v>3661</v>
      </c>
      <c r="O243" s="11">
        <f t="shared" si="33"/>
        <v>24649.199999999997</v>
      </c>
      <c r="P243" s="11">
        <f t="shared" si="34"/>
        <v>2892.7999999999997</v>
      </c>
      <c r="Q243" s="11">
        <f t="shared" si="35"/>
        <v>27542</v>
      </c>
      <c r="R243" s="11">
        <f>VLOOKUP($F$231:$F$259,SL!$C$3:$Q$351,10,0)</f>
        <v>0</v>
      </c>
      <c r="S243" s="11">
        <f>VLOOKUP($F$231:$F$259,SL!$C$3:$Q$351,11,0)</f>
        <v>0</v>
      </c>
      <c r="T243" s="11">
        <f>VLOOKUP($F$231:$F$259,SL!$C$3:$Q$351,12,0)</f>
        <v>0</v>
      </c>
      <c r="U243" s="11">
        <f>VLOOKUP($F$231:$F$259,SL!$C$3:$Q$351,13,0)</f>
        <v>24649.200000000001</v>
      </c>
      <c r="V243" s="11">
        <f>VLOOKUP($F$231:$F$259,SL!$C$3:$Q$351,14,0)</f>
        <v>2892.8</v>
      </c>
      <c r="W243" s="11">
        <f>VLOOKUP($F$231:$F$259,SL!$C$3:$Q$351,15,0)</f>
        <v>27542</v>
      </c>
      <c r="X243" s="11"/>
    </row>
    <row r="244" spans="1:25" ht="15.75" x14ac:dyDescent="0.25">
      <c r="A244" s="11">
        <v>11</v>
      </c>
      <c r="B244" s="29" t="s">
        <v>39</v>
      </c>
      <c r="C244" s="29" t="s">
        <v>40</v>
      </c>
      <c r="D244" s="29">
        <v>45</v>
      </c>
      <c r="E244" s="29" t="s">
        <v>207</v>
      </c>
      <c r="F244" s="11" t="s">
        <v>514</v>
      </c>
      <c r="G244" s="11" t="str">
        <f>VLOOKUP($F$231:$F$259,SL!$C$3:$Q$351,2,0)</f>
        <v>NORMAL</v>
      </c>
      <c r="H244" s="11">
        <f>VLOOKUP($F$231:$F$259,SL!$C$3:$Q$351,3,0)</f>
        <v>219</v>
      </c>
      <c r="I244" s="11">
        <f>VLOOKUP($F$231:$F$259,SL!$C$3:$Q$351,4,0)</f>
        <v>50717.16</v>
      </c>
      <c r="J244" s="11">
        <f>VLOOKUP($F$231:$F$259,SL!$C$3:$Q$351,5,0)</f>
        <v>8494.84</v>
      </c>
      <c r="K244" s="11">
        <f>VLOOKUP($F$231:$F$259,SL!$C$3:$Q$351,6,0)</f>
        <v>59212</v>
      </c>
      <c r="L244" s="11">
        <f>VLOOKUP($F$231:$F$259,SL!$C$3:$Q$351,7,0)</f>
        <v>3108.03</v>
      </c>
      <c r="M244" s="11">
        <f>VLOOKUP($F$231:$F$259,SL!$C$3:$Q$351,8,0)</f>
        <v>795.97</v>
      </c>
      <c r="N244" s="11">
        <f>VLOOKUP($F$231:$F$259,SL!$C$3:$Q$351,9,0)</f>
        <v>3904</v>
      </c>
      <c r="O244" s="11">
        <f t="shared" si="33"/>
        <v>53825.19</v>
      </c>
      <c r="P244" s="11">
        <f t="shared" si="34"/>
        <v>9290.81</v>
      </c>
      <c r="Q244" s="11">
        <f t="shared" si="35"/>
        <v>63116</v>
      </c>
      <c r="R244" s="11">
        <f>VLOOKUP($F$231:$F$259,SL!$C$3:$Q$351,10,0)</f>
        <v>0</v>
      </c>
      <c r="S244" s="11">
        <f>VLOOKUP($F$231:$F$259,SL!$C$3:$Q$351,11,0)</f>
        <v>0</v>
      </c>
      <c r="T244" s="11">
        <f>VLOOKUP($F$231:$F$259,SL!$C$3:$Q$351,12,0)</f>
        <v>0</v>
      </c>
      <c r="U244" s="11">
        <f>VLOOKUP($F$231:$F$259,SL!$C$3:$Q$351,13,0)</f>
        <v>53825.19</v>
      </c>
      <c r="V244" s="11">
        <f>VLOOKUP($F$231:$F$259,SL!$C$3:$Q$351,14,0)</f>
        <v>9290.81</v>
      </c>
      <c r="W244" s="11">
        <f>VLOOKUP($F$231:$F$259,SL!$C$3:$Q$351,15,0)</f>
        <v>63116</v>
      </c>
      <c r="X244" s="11"/>
    </row>
    <row r="245" spans="1:25" ht="15.75" x14ac:dyDescent="0.25">
      <c r="A245" s="11">
        <v>12</v>
      </c>
      <c r="B245" s="29" t="s">
        <v>39</v>
      </c>
      <c r="C245" s="29" t="s">
        <v>40</v>
      </c>
      <c r="D245" s="29">
        <v>45</v>
      </c>
      <c r="E245" s="29" t="s">
        <v>207</v>
      </c>
      <c r="F245" s="11" t="s">
        <v>513</v>
      </c>
      <c r="G245" s="11" t="str">
        <f>VLOOKUP($F$231:$F$259,SL!$C$3:$Q$351,2,0)</f>
        <v>NORMAL</v>
      </c>
      <c r="H245" s="11">
        <f>VLOOKUP($F$231:$F$259,SL!$C$3:$Q$351,3,0)</f>
        <v>561</v>
      </c>
      <c r="I245" s="11">
        <f>VLOOKUP($F$231:$F$259,SL!$C$3:$Q$351,4,0)</f>
        <v>126933.42</v>
      </c>
      <c r="J245" s="11">
        <f>VLOOKUP($F$231:$F$259,SL!$C$3:$Q$351,5,0)</f>
        <v>5813.58</v>
      </c>
      <c r="K245" s="11">
        <f>VLOOKUP($F$231:$F$259,SL!$C$3:$Q$351,6,0)</f>
        <v>132747</v>
      </c>
      <c r="L245" s="11">
        <f>VLOOKUP($F$231:$F$259,SL!$C$3:$Q$351,7,0)</f>
        <v>5083.6099999999997</v>
      </c>
      <c r="M245" s="11">
        <f>VLOOKUP($F$231:$F$259,SL!$C$3:$Q$351,8,0)</f>
        <v>1962.39</v>
      </c>
      <c r="N245" s="11">
        <f>VLOOKUP($F$231:$F$259,SL!$C$3:$Q$351,9,0)</f>
        <v>7046</v>
      </c>
      <c r="O245" s="11">
        <f t="shared" si="33"/>
        <v>132017.03</v>
      </c>
      <c r="P245" s="11">
        <f t="shared" si="34"/>
        <v>7775.97</v>
      </c>
      <c r="Q245" s="11">
        <f t="shared" si="35"/>
        <v>139793</v>
      </c>
      <c r="R245" s="11">
        <f>VLOOKUP($F$231:$F$259,SL!$C$3:$Q$351,10,0)</f>
        <v>0</v>
      </c>
      <c r="S245" s="11">
        <f>VLOOKUP($F$231:$F$259,SL!$C$3:$Q$351,11,0)</f>
        <v>0</v>
      </c>
      <c r="T245" s="11">
        <f>VLOOKUP($F$231:$F$259,SL!$C$3:$Q$351,12,0)</f>
        <v>0</v>
      </c>
      <c r="U245" s="11">
        <f>VLOOKUP($F$231:$F$259,SL!$C$3:$Q$351,13,0)</f>
        <v>132017.03</v>
      </c>
      <c r="V245" s="11">
        <f>VLOOKUP($F$231:$F$259,SL!$C$3:$Q$351,14,0)</f>
        <v>7775.9699999999993</v>
      </c>
      <c r="W245" s="11">
        <f>VLOOKUP($F$231:$F$259,SL!$C$3:$Q$351,15,0)</f>
        <v>139793</v>
      </c>
      <c r="X245" s="11"/>
    </row>
    <row r="246" spans="1:25" ht="15.75" x14ac:dyDescent="0.25">
      <c r="A246" s="11">
        <v>13</v>
      </c>
      <c r="B246" s="29" t="s">
        <v>39</v>
      </c>
      <c r="C246" s="29" t="s">
        <v>40</v>
      </c>
      <c r="D246" s="29">
        <v>45</v>
      </c>
      <c r="E246" s="29" t="s">
        <v>207</v>
      </c>
      <c r="F246" s="11" t="s">
        <v>517</v>
      </c>
      <c r="G246" s="11" t="str">
        <f>VLOOKUP($F$231:$F$259,SL!$C$3:$Q$351,2,0)</f>
        <v>NORMAL</v>
      </c>
      <c r="H246" s="11">
        <f>VLOOKUP($F$231:$F$259,SL!$C$3:$Q$351,3,0)</f>
        <v>578</v>
      </c>
      <c r="I246" s="11">
        <f>VLOOKUP($F$231:$F$259,SL!$C$3:$Q$351,4,0)</f>
        <v>115620.74</v>
      </c>
      <c r="J246" s="11">
        <f>VLOOKUP($F$231:$F$259,SL!$C$3:$Q$351,5,0)</f>
        <v>6128.26</v>
      </c>
      <c r="K246" s="11">
        <f>VLOOKUP($F$231:$F$259,SL!$C$3:$Q$351,6,0)</f>
        <v>121749</v>
      </c>
      <c r="L246" s="11">
        <f>VLOOKUP($F$231:$F$259,SL!$C$3:$Q$351,7,0)</f>
        <v>5278.5</v>
      </c>
      <c r="M246" s="11">
        <f>VLOOKUP($F$231:$F$259,SL!$C$3:$Q$351,8,0)</f>
        <v>1827.5</v>
      </c>
      <c r="N246" s="11">
        <f>VLOOKUP($F$231:$F$259,SL!$C$3:$Q$351,9,0)</f>
        <v>7106</v>
      </c>
      <c r="O246" s="11">
        <f t="shared" si="33"/>
        <v>120899.24</v>
      </c>
      <c r="P246" s="11">
        <f t="shared" si="34"/>
        <v>7955.76</v>
      </c>
      <c r="Q246" s="11">
        <f t="shared" si="35"/>
        <v>128855</v>
      </c>
      <c r="R246" s="11">
        <f>VLOOKUP($F$231:$F$259,SL!$C$3:$Q$351,10,0)</f>
        <v>0</v>
      </c>
      <c r="S246" s="11">
        <f>VLOOKUP($F$231:$F$259,SL!$C$3:$Q$351,11,0)</f>
        <v>0</v>
      </c>
      <c r="T246" s="11">
        <f>VLOOKUP($F$231:$F$259,SL!$C$3:$Q$351,12,0)</f>
        <v>0</v>
      </c>
      <c r="U246" s="11">
        <f>VLOOKUP($F$231:$F$259,SL!$C$3:$Q$351,13,0)</f>
        <v>120899.24</v>
      </c>
      <c r="V246" s="11">
        <f>VLOOKUP($F$231:$F$259,SL!$C$3:$Q$351,14,0)</f>
        <v>7955.76</v>
      </c>
      <c r="W246" s="11">
        <f>VLOOKUP($F$231:$F$259,SL!$C$3:$Q$351,15,0)</f>
        <v>128855</v>
      </c>
      <c r="X246" s="11"/>
    </row>
    <row r="247" spans="1:25" ht="15.75" x14ac:dyDescent="0.25">
      <c r="A247" s="11">
        <v>14</v>
      </c>
      <c r="B247" s="29" t="s">
        <v>39</v>
      </c>
      <c r="C247" s="29" t="s">
        <v>40</v>
      </c>
      <c r="D247" s="29">
        <v>45</v>
      </c>
      <c r="E247" s="29" t="s">
        <v>207</v>
      </c>
      <c r="F247" s="11" t="s">
        <v>508</v>
      </c>
      <c r="G247" s="11" t="str">
        <f>VLOOKUP($F$231:$F$259,SL!$C$3:$Q$351,2,0)</f>
        <v>NORMAL</v>
      </c>
      <c r="H247" s="11">
        <f>VLOOKUP($F$231:$F$259,SL!$C$3:$Q$351,3,0)</f>
        <v>397</v>
      </c>
      <c r="I247" s="11">
        <f>VLOOKUP($F$231:$F$259,SL!$C$3:$Q$351,4,0)</f>
        <v>20177.48</v>
      </c>
      <c r="J247" s="11">
        <f>VLOOKUP($F$231:$F$259,SL!$C$3:$Q$351,5,0)</f>
        <v>1954.52</v>
      </c>
      <c r="K247" s="11">
        <f>VLOOKUP($F$231:$F$259,SL!$C$3:$Q$351,6,0)</f>
        <v>22132</v>
      </c>
      <c r="L247" s="11">
        <f>VLOOKUP($F$231:$F$259,SL!$C$3:$Q$351,7,0)</f>
        <v>3669.86</v>
      </c>
      <c r="M247" s="11">
        <f>VLOOKUP($F$231:$F$259,SL!$C$3:$Q$351,8,0)</f>
        <v>511.14</v>
      </c>
      <c r="N247" s="11">
        <f>VLOOKUP($F$231:$F$259,SL!$C$3:$Q$351,9,0)</f>
        <v>4181</v>
      </c>
      <c r="O247" s="11">
        <f t="shared" si="33"/>
        <v>23847.34</v>
      </c>
      <c r="P247" s="11">
        <f t="shared" si="34"/>
        <v>2465.66</v>
      </c>
      <c r="Q247" s="11">
        <f t="shared" si="35"/>
        <v>26313</v>
      </c>
      <c r="R247" s="11">
        <f>VLOOKUP($F$231:$F$259,SL!$C$3:$Q$351,10,0)</f>
        <v>0</v>
      </c>
      <c r="S247" s="11">
        <f>VLOOKUP($F$231:$F$259,SL!$C$3:$Q$351,11,0)</f>
        <v>0</v>
      </c>
      <c r="T247" s="11">
        <f>VLOOKUP($F$231:$F$259,SL!$C$3:$Q$351,12,0)</f>
        <v>0</v>
      </c>
      <c r="U247" s="11">
        <f>VLOOKUP($F$231:$F$259,SL!$C$3:$Q$351,13,0)</f>
        <v>23847.34</v>
      </c>
      <c r="V247" s="11">
        <f>VLOOKUP($F$231:$F$259,SL!$C$3:$Q$351,14,0)</f>
        <v>2465.66</v>
      </c>
      <c r="W247" s="11">
        <f>VLOOKUP($F$231:$F$259,SL!$C$3:$Q$351,15,0)</f>
        <v>26313</v>
      </c>
      <c r="X247" s="11"/>
    </row>
    <row r="248" spans="1:25" ht="15.75" x14ac:dyDescent="0.25">
      <c r="A248" s="11">
        <v>15</v>
      </c>
      <c r="B248" s="29" t="s">
        <v>39</v>
      </c>
      <c r="C248" s="29" t="s">
        <v>40</v>
      </c>
      <c r="D248" s="29">
        <v>45</v>
      </c>
      <c r="E248" s="29" t="s">
        <v>207</v>
      </c>
      <c r="F248" s="11" t="s">
        <v>509</v>
      </c>
      <c r="G248" s="11" t="str">
        <f>VLOOKUP($F$231:$F$259,SL!$C$3:$Q$351,2,0)</f>
        <v>NORMAL</v>
      </c>
      <c r="H248" s="11">
        <f>VLOOKUP($F$231:$F$259,SL!$C$3:$Q$351,3,0)</f>
        <v>32</v>
      </c>
      <c r="I248" s="11">
        <f>VLOOKUP($F$231:$F$259,SL!$C$3:$Q$351,4,0)</f>
        <v>44440.87</v>
      </c>
      <c r="J248" s="11">
        <f>VLOOKUP($F$231:$F$259,SL!$C$3:$Q$351,5,0)</f>
        <v>2592.13</v>
      </c>
      <c r="K248" s="11">
        <f>VLOOKUP($F$231:$F$259,SL!$C$3:$Q$351,6,0)</f>
        <v>47033</v>
      </c>
      <c r="L248" s="11">
        <f>VLOOKUP($F$231:$F$259,SL!$C$3:$Q$351,7,0)</f>
        <v>480.77</v>
      </c>
      <c r="M248" s="11">
        <f>VLOOKUP($F$231:$F$259,SL!$C$3:$Q$351,8,0)</f>
        <v>583.23</v>
      </c>
      <c r="N248" s="11">
        <f>VLOOKUP($F$231:$F$259,SL!$C$3:$Q$351,9,0)</f>
        <v>1064</v>
      </c>
      <c r="O248" s="11">
        <f t="shared" si="33"/>
        <v>44921.64</v>
      </c>
      <c r="P248" s="11">
        <f t="shared" si="34"/>
        <v>3175.36</v>
      </c>
      <c r="Q248" s="11">
        <f t="shared" si="35"/>
        <v>48097</v>
      </c>
      <c r="R248" s="11">
        <f>VLOOKUP($F$231:$F$259,SL!$C$3:$Q$351,10,0)</f>
        <v>0</v>
      </c>
      <c r="S248" s="11">
        <f>VLOOKUP($F$231:$F$259,SL!$C$3:$Q$351,11,0)</f>
        <v>0</v>
      </c>
      <c r="T248" s="11">
        <f>VLOOKUP($F$231:$F$259,SL!$C$3:$Q$351,12,0)</f>
        <v>0</v>
      </c>
      <c r="U248" s="11">
        <f>VLOOKUP($F$231:$F$259,SL!$C$3:$Q$351,13,0)</f>
        <v>44921.64</v>
      </c>
      <c r="V248" s="11">
        <f>VLOOKUP($F$231:$F$259,SL!$C$3:$Q$351,14,0)</f>
        <v>3175.36</v>
      </c>
      <c r="W248" s="11">
        <f>VLOOKUP($F$231:$F$259,SL!$C$3:$Q$351,15,0)</f>
        <v>48097</v>
      </c>
      <c r="X248" s="11"/>
    </row>
    <row r="249" spans="1:25" ht="15.75" x14ac:dyDescent="0.25">
      <c r="A249" s="11">
        <v>16</v>
      </c>
      <c r="B249" s="29" t="s">
        <v>39</v>
      </c>
      <c r="C249" s="29" t="s">
        <v>40</v>
      </c>
      <c r="D249" s="29">
        <v>46</v>
      </c>
      <c r="E249" s="29" t="s">
        <v>207</v>
      </c>
      <c r="F249" s="11" t="s">
        <v>518</v>
      </c>
      <c r="G249" s="11" t="str">
        <f>VLOOKUP($F$231:$F$259,SL!$C$3:$Q$351,2,0)</f>
        <v>NORMAL</v>
      </c>
      <c r="H249" s="11">
        <f>VLOOKUP($F$231:$F$259,SL!$C$3:$Q$351,3,0)</f>
        <v>62</v>
      </c>
      <c r="I249" s="11">
        <f>VLOOKUP($F$231:$F$259,SL!$C$3:$Q$351,4,0)</f>
        <v>3198.1</v>
      </c>
      <c r="J249" s="11">
        <f>VLOOKUP($F$231:$F$259,SL!$C$3:$Q$351,5,0)</f>
        <v>204.9</v>
      </c>
      <c r="K249" s="11">
        <f>VLOOKUP($F$231:$F$259,SL!$C$3:$Q$351,6,0)</f>
        <v>3403</v>
      </c>
      <c r="L249" s="11">
        <f>VLOOKUP($F$231:$F$259,SL!$C$3:$Q$351,7,0)</f>
        <v>783.27</v>
      </c>
      <c r="M249" s="11">
        <f>VLOOKUP($F$231:$F$259,SL!$C$3:$Q$351,8,0)</f>
        <v>77.73</v>
      </c>
      <c r="N249" s="11">
        <f>VLOOKUP($F$231:$F$259,SL!$C$3:$Q$351,9,0)</f>
        <v>861</v>
      </c>
      <c r="O249" s="11">
        <f t="shared" si="33"/>
        <v>3981.37</v>
      </c>
      <c r="P249" s="11">
        <f t="shared" si="34"/>
        <v>282.63</v>
      </c>
      <c r="Q249" s="11">
        <f t="shared" si="35"/>
        <v>4264</v>
      </c>
      <c r="R249" s="11">
        <f>VLOOKUP($F$231:$F$259,SL!$C$3:$Q$351,10,0)</f>
        <v>0</v>
      </c>
      <c r="S249" s="11">
        <f>VLOOKUP($F$231:$F$259,SL!$C$3:$Q$351,11,0)</f>
        <v>0</v>
      </c>
      <c r="T249" s="11">
        <f>VLOOKUP($F$231:$F$259,SL!$C$3:$Q$351,12,0)</f>
        <v>0</v>
      </c>
      <c r="U249" s="11">
        <f>VLOOKUP($F$231:$F$259,SL!$C$3:$Q$351,13,0)</f>
        <v>3981.37</v>
      </c>
      <c r="V249" s="11">
        <f>VLOOKUP($F$231:$F$259,SL!$C$3:$Q$351,14,0)</f>
        <v>282.63</v>
      </c>
      <c r="W249" s="11">
        <f>VLOOKUP($F$231:$F$259,SL!$C$3:$Q$351,15,0)</f>
        <v>4264</v>
      </c>
      <c r="X249" s="11"/>
    </row>
    <row r="250" spans="1:25" ht="15.75" x14ac:dyDescent="0.25">
      <c r="A250" s="11">
        <v>17</v>
      </c>
      <c r="B250" s="118"/>
      <c r="C250" s="118"/>
      <c r="D250" s="118"/>
      <c r="E250" s="118" t="s">
        <v>207</v>
      </c>
      <c r="F250" s="11" t="s">
        <v>516</v>
      </c>
      <c r="G250" s="11" t="str">
        <f>VLOOKUP($F$231:$F$259,SL!$C$3:$Q$351,2,0)</f>
        <v>NORMAL</v>
      </c>
      <c r="H250" s="11">
        <f>VLOOKUP($F$231:$F$259,SL!$C$3:$Q$351,3,0)</f>
        <v>465</v>
      </c>
      <c r="I250" s="11">
        <f>VLOOKUP($F$231:$F$259,SL!$C$3:$Q$351,4,0)</f>
        <v>110816.51</v>
      </c>
      <c r="J250" s="11">
        <f>VLOOKUP($F$231:$F$259,SL!$C$3:$Q$351,5,0)</f>
        <v>23995.489999999998</v>
      </c>
      <c r="K250" s="11">
        <f>VLOOKUP($F$231:$F$259,SL!$C$3:$Q$351,6,0)</f>
        <v>134812</v>
      </c>
      <c r="L250" s="11">
        <f>VLOOKUP($F$231:$F$259,SL!$C$3:$Q$351,7,0)</f>
        <v>4287.17</v>
      </c>
      <c r="M250" s="11">
        <f>VLOOKUP($F$231:$F$259,SL!$C$3:$Q$351,8,0)</f>
        <v>1781.8300000000002</v>
      </c>
      <c r="N250" s="11">
        <f>VLOOKUP($F$231:$F$259,SL!$C$3:$Q$351,9,0)</f>
        <v>6069</v>
      </c>
      <c r="O250" s="11">
        <f t="shared" si="33"/>
        <v>115103.67999999999</v>
      </c>
      <c r="P250" s="11">
        <f t="shared" si="34"/>
        <v>25777.32</v>
      </c>
      <c r="Q250" s="11">
        <f t="shared" si="35"/>
        <v>140881</v>
      </c>
      <c r="R250" s="11">
        <f>VLOOKUP($F$231:$F$259,SL!$C$3:$Q$351,10,0)</f>
        <v>0</v>
      </c>
      <c r="S250" s="11">
        <f>VLOOKUP($F$231:$F$259,SL!$C$3:$Q$351,11,0)</f>
        <v>0</v>
      </c>
      <c r="T250" s="11">
        <f>VLOOKUP($F$231:$F$259,SL!$C$3:$Q$351,12,0)</f>
        <v>0</v>
      </c>
      <c r="U250" s="11">
        <f>VLOOKUP($F$231:$F$259,SL!$C$3:$Q$351,13,0)</f>
        <v>115103.67999999999</v>
      </c>
      <c r="V250" s="11">
        <f>VLOOKUP($F$231:$F$259,SL!$C$3:$Q$351,14,0)</f>
        <v>25777.32</v>
      </c>
      <c r="W250" s="11">
        <f>VLOOKUP($F$231:$F$259,SL!$C$3:$Q$351,15,0)</f>
        <v>140881</v>
      </c>
      <c r="X250" s="11"/>
    </row>
    <row r="251" spans="1:25" ht="15.75" x14ac:dyDescent="0.25">
      <c r="A251" s="11">
        <v>18</v>
      </c>
      <c r="B251" s="118"/>
      <c r="C251" s="118"/>
      <c r="D251" s="118"/>
      <c r="E251" s="118" t="s">
        <v>207</v>
      </c>
      <c r="F251" s="11" t="s">
        <v>521</v>
      </c>
      <c r="G251" s="11" t="str">
        <f>VLOOKUP($F$231:$F$259,SL!$C$3:$Q$351,2,0)</f>
        <v>NORMAL</v>
      </c>
      <c r="H251" s="11">
        <f>VLOOKUP($F$231:$F$259,SL!$C$3:$Q$351,3,0)</f>
        <v>113</v>
      </c>
      <c r="I251" s="11">
        <f>VLOOKUP($F$231:$F$259,SL!$C$3:$Q$351,4,0)</f>
        <v>5988.03</v>
      </c>
      <c r="J251" s="11">
        <f>VLOOKUP($F$231:$F$259,SL!$C$3:$Q$351,5,0)</f>
        <v>665.97</v>
      </c>
      <c r="K251" s="11">
        <f>VLOOKUP($F$231:$F$259,SL!$C$3:$Q$351,6,0)</f>
        <v>6654</v>
      </c>
      <c r="L251" s="11">
        <f>VLOOKUP($F$231:$F$259,SL!$C$3:$Q$351,7,0)</f>
        <v>1152.6600000000001</v>
      </c>
      <c r="M251" s="11">
        <f>VLOOKUP($F$231:$F$259,SL!$C$3:$Q$351,8,0)</f>
        <v>146.34</v>
      </c>
      <c r="N251" s="11">
        <f>VLOOKUP($F$231:$F$259,SL!$C$3:$Q$351,9,0)</f>
        <v>1299</v>
      </c>
      <c r="O251" s="11">
        <f t="shared" si="33"/>
        <v>7140.69</v>
      </c>
      <c r="P251" s="11">
        <f t="shared" si="34"/>
        <v>812.31000000000006</v>
      </c>
      <c r="Q251" s="11">
        <f t="shared" si="35"/>
        <v>7953</v>
      </c>
      <c r="R251" s="11">
        <f>VLOOKUP($F$231:$F$259,SL!$C$3:$Q$351,10,0)</f>
        <v>0</v>
      </c>
      <c r="S251" s="11">
        <f>VLOOKUP($F$231:$F$259,SL!$C$3:$Q$351,11,0)</f>
        <v>0</v>
      </c>
      <c r="T251" s="11">
        <f>VLOOKUP($F$231:$F$259,SL!$C$3:$Q$351,12,0)</f>
        <v>0</v>
      </c>
      <c r="U251" s="11">
        <f>VLOOKUP($F$231:$F$259,SL!$C$3:$Q$351,13,0)</f>
        <v>7140.69</v>
      </c>
      <c r="V251" s="11">
        <f>VLOOKUP($F$231:$F$259,SL!$C$3:$Q$351,14,0)</f>
        <v>812.31</v>
      </c>
      <c r="W251" s="11">
        <f>VLOOKUP($F$231:$F$259,SL!$C$3:$Q$351,15,0)</f>
        <v>7953</v>
      </c>
      <c r="X251" s="11"/>
    </row>
    <row r="252" spans="1:25" ht="15.75" x14ac:dyDescent="0.25">
      <c r="A252" s="11">
        <v>19</v>
      </c>
      <c r="B252" s="118"/>
      <c r="C252" s="118"/>
      <c r="D252" s="118"/>
      <c r="E252" s="118" t="s">
        <v>207</v>
      </c>
      <c r="F252" s="11" t="s">
        <v>522</v>
      </c>
      <c r="G252" s="11" t="str">
        <f>VLOOKUP($F$231:$F$259,SL!$C$3:$Q$351,2,0)</f>
        <v>NORMAL</v>
      </c>
      <c r="H252" s="11">
        <f>VLOOKUP($F$231:$F$259,SL!$C$3:$Q$351,3,0)</f>
        <v>318</v>
      </c>
      <c r="I252" s="11">
        <f>VLOOKUP($F$231:$F$259,SL!$C$3:$Q$351,4,0)</f>
        <v>66941.289999999994</v>
      </c>
      <c r="J252" s="11">
        <f>VLOOKUP($F$231:$F$259,SL!$C$3:$Q$351,5,0)</f>
        <v>3986.71</v>
      </c>
      <c r="K252" s="11">
        <f>VLOOKUP($F$231:$F$259,SL!$C$3:$Q$351,6,0)</f>
        <v>70928</v>
      </c>
      <c r="L252" s="11">
        <f>VLOOKUP($F$231:$F$259,SL!$C$3:$Q$351,7,0)</f>
        <v>2852.48</v>
      </c>
      <c r="M252" s="11">
        <f>VLOOKUP($F$231:$F$259,SL!$C$3:$Q$351,8,0)</f>
        <v>1048.52</v>
      </c>
      <c r="N252" s="11">
        <f>VLOOKUP($F$231:$F$259,SL!$C$3:$Q$351,9,0)</f>
        <v>3901</v>
      </c>
      <c r="O252" s="11">
        <f t="shared" si="33"/>
        <v>69793.76999999999</v>
      </c>
      <c r="P252" s="11">
        <f t="shared" si="34"/>
        <v>5035.2299999999996</v>
      </c>
      <c r="Q252" s="11">
        <f t="shared" si="35"/>
        <v>74829</v>
      </c>
      <c r="R252" s="11">
        <f>VLOOKUP($F$231:$F$259,SL!$C$3:$Q$351,10,0)</f>
        <v>0</v>
      </c>
      <c r="S252" s="11">
        <f>VLOOKUP($F$231:$F$259,SL!$C$3:$Q$351,11,0)</f>
        <v>0</v>
      </c>
      <c r="T252" s="11">
        <f>VLOOKUP($F$231:$F$259,SL!$C$3:$Q$351,12,0)</f>
        <v>0</v>
      </c>
      <c r="U252" s="11">
        <f>VLOOKUP($F$231:$F$259,SL!$C$3:$Q$351,13,0)</f>
        <v>69793.77</v>
      </c>
      <c r="V252" s="11">
        <f>VLOOKUP($F$231:$F$259,SL!$C$3:$Q$351,14,0)</f>
        <v>5035.2299999999996</v>
      </c>
      <c r="W252" s="11">
        <f>VLOOKUP($F$231:$F$259,SL!$C$3:$Q$351,15,0)</f>
        <v>74829</v>
      </c>
      <c r="X252" s="11"/>
    </row>
    <row r="253" spans="1:25" ht="15.75" x14ac:dyDescent="0.25">
      <c r="A253" s="11">
        <v>20</v>
      </c>
      <c r="B253" s="118"/>
      <c r="C253" s="118"/>
      <c r="D253" s="118"/>
      <c r="E253" s="118" t="s">
        <v>207</v>
      </c>
      <c r="F253" s="11" t="s">
        <v>510</v>
      </c>
      <c r="G253" s="11" t="str">
        <f>VLOOKUP($F$231:$F$259,SL!$C$3:$Q$351,2,0)</f>
        <v>NORMAL</v>
      </c>
      <c r="H253" s="11">
        <f>VLOOKUP($F$231:$F$259,SL!$C$3:$Q$351,3,0)</f>
        <v>315</v>
      </c>
      <c r="I253" s="11">
        <f>VLOOKUP($F$231:$F$259,SL!$C$3:$Q$351,4,0)</f>
        <v>60427.81</v>
      </c>
      <c r="J253" s="11">
        <f>VLOOKUP($F$231:$F$259,SL!$C$3:$Q$351,5,0)</f>
        <v>3646.19</v>
      </c>
      <c r="K253" s="11">
        <f>VLOOKUP($F$231:$F$259,SL!$C$3:$Q$351,6,0)</f>
        <v>64074</v>
      </c>
      <c r="L253" s="11">
        <f>VLOOKUP($F$231:$F$259,SL!$C$3:$Q$351,7,0)</f>
        <v>2881.71</v>
      </c>
      <c r="M253" s="11">
        <f>VLOOKUP($F$231:$F$259,SL!$C$3:$Q$351,8,0)</f>
        <v>965.29</v>
      </c>
      <c r="N253" s="11">
        <f>VLOOKUP($F$231:$F$259,SL!$C$3:$Q$351,9,0)</f>
        <v>3847</v>
      </c>
      <c r="O253" s="11">
        <f t="shared" si="33"/>
        <v>63309.52</v>
      </c>
      <c r="P253" s="11">
        <f t="shared" si="34"/>
        <v>4611.4799999999996</v>
      </c>
      <c r="Q253" s="11">
        <f t="shared" si="35"/>
        <v>67921</v>
      </c>
      <c r="R253" s="11">
        <f>VLOOKUP($F$231:$F$259,SL!$C$3:$Q$351,10,0)</f>
        <v>0</v>
      </c>
      <c r="S253" s="11">
        <f>VLOOKUP($F$231:$F$259,SL!$C$3:$Q$351,11,0)</f>
        <v>0</v>
      </c>
      <c r="T253" s="11">
        <f>VLOOKUP($F$231:$F$259,SL!$C$3:$Q$351,12,0)</f>
        <v>0</v>
      </c>
      <c r="U253" s="11">
        <f>VLOOKUP($F$231:$F$259,SL!$C$3:$Q$351,13,0)</f>
        <v>63309.52</v>
      </c>
      <c r="V253" s="11">
        <f>VLOOKUP($F$231:$F$259,SL!$C$3:$Q$351,14,0)</f>
        <v>4611.4800000000005</v>
      </c>
      <c r="W253" s="11">
        <f>VLOOKUP($F$231:$F$259,SL!$C$3:$Q$351,15,0)</f>
        <v>67921</v>
      </c>
      <c r="X253" s="11"/>
    </row>
    <row r="254" spans="1:25" ht="15.75" x14ac:dyDescent="0.25">
      <c r="A254" s="11">
        <v>21</v>
      </c>
      <c r="B254" s="118"/>
      <c r="C254" s="118"/>
      <c r="D254" s="118"/>
      <c r="E254" s="118" t="s">
        <v>207</v>
      </c>
      <c r="F254" s="11" t="s">
        <v>520</v>
      </c>
      <c r="G254" s="11" t="str">
        <f>VLOOKUP($F$231:$F$259,SL!$C$3:$Q$351,2,0)</f>
        <v>NORMAL</v>
      </c>
      <c r="H254" s="11">
        <f>VLOOKUP($F$231:$F$259,SL!$C$3:$Q$351,3,0)</f>
        <v>365</v>
      </c>
      <c r="I254" s="11">
        <f>VLOOKUP($F$231:$F$259,SL!$C$3:$Q$351,4,0)</f>
        <v>81553.77</v>
      </c>
      <c r="J254" s="11">
        <f>VLOOKUP($F$231:$F$259,SL!$C$3:$Q$351,5,0)</f>
        <v>1026.23</v>
      </c>
      <c r="K254" s="11">
        <f>VLOOKUP($F$231:$F$259,SL!$C$3:$Q$351,6,0)</f>
        <v>82580</v>
      </c>
      <c r="L254" s="11">
        <f>VLOOKUP($F$231:$F$259,SL!$C$3:$Q$351,7,0)</f>
        <v>3672.98</v>
      </c>
      <c r="M254" s="11">
        <f>VLOOKUP($F$231:$F$259,SL!$C$3:$Q$351,8,0)</f>
        <v>776.02</v>
      </c>
      <c r="N254" s="11">
        <f>VLOOKUP($F$231:$F$259,SL!$C$3:$Q$351,9,0)</f>
        <v>4449</v>
      </c>
      <c r="O254" s="11">
        <f t="shared" si="33"/>
        <v>85226.75</v>
      </c>
      <c r="P254" s="11">
        <f t="shared" si="34"/>
        <v>1802.25</v>
      </c>
      <c r="Q254" s="11">
        <f t="shared" si="35"/>
        <v>87029</v>
      </c>
      <c r="R254" s="11">
        <f>VLOOKUP($F$231:$F$259,SL!$C$3:$Q$351,10,0)</f>
        <v>0</v>
      </c>
      <c r="S254" s="11">
        <f>VLOOKUP($F$231:$F$259,SL!$C$3:$Q$351,11,0)</f>
        <v>0</v>
      </c>
      <c r="T254" s="11">
        <f>VLOOKUP($F$231:$F$259,SL!$C$3:$Q$351,12,0)</f>
        <v>0</v>
      </c>
      <c r="U254" s="11">
        <f>VLOOKUP($F$231:$F$259,SL!$C$3:$Q$351,13,0)</f>
        <v>85226.75</v>
      </c>
      <c r="V254" s="11">
        <f>VLOOKUP($F$231:$F$259,SL!$C$3:$Q$351,14,0)</f>
        <v>1802.25</v>
      </c>
      <c r="W254" s="11">
        <f>VLOOKUP($F$231:$F$259,SL!$C$3:$Q$351,15,0)</f>
        <v>87029</v>
      </c>
      <c r="X254" s="11"/>
      <c r="Y254" s="84"/>
    </row>
    <row r="255" spans="1:25" ht="15.75" x14ac:dyDescent="0.25">
      <c r="A255" s="11">
        <v>22</v>
      </c>
      <c r="B255" s="118"/>
      <c r="C255" s="118"/>
      <c r="D255" s="118"/>
      <c r="E255" s="118" t="s">
        <v>207</v>
      </c>
      <c r="F255" s="11" t="s">
        <v>511</v>
      </c>
      <c r="G255" s="11" t="str">
        <f>VLOOKUP($F$231:$F$259,SL!$C$3:$Q$351,2,0)</f>
        <v>NORMAL</v>
      </c>
      <c r="H255" s="11">
        <f>VLOOKUP($F$231:$F$259,SL!$C$3:$Q$351,3,0)</f>
        <v>105</v>
      </c>
      <c r="I255" s="11">
        <f>VLOOKUP($F$231:$F$259,SL!$C$3:$Q$351,4,0)</f>
        <v>2569.5300000000002</v>
      </c>
      <c r="J255" s="11">
        <f>VLOOKUP($F$231:$F$259,SL!$C$3:$Q$351,5,0)</f>
        <v>230.47</v>
      </c>
      <c r="K255" s="11">
        <f>VLOOKUP($F$231:$F$259,SL!$C$3:$Q$351,6,0)</f>
        <v>2800</v>
      </c>
      <c r="L255" s="11">
        <f>VLOOKUP($F$231:$F$259,SL!$C$3:$Q$351,7,0)</f>
        <v>1085.68</v>
      </c>
      <c r="M255" s="11">
        <f>VLOOKUP($F$231:$F$259,SL!$C$3:$Q$351,8,0)</f>
        <v>96.320000000000007</v>
      </c>
      <c r="N255" s="11">
        <f>VLOOKUP($F$231:$F$259,SL!$C$3:$Q$351,9,0)</f>
        <v>1182</v>
      </c>
      <c r="O255" s="11">
        <f t="shared" si="33"/>
        <v>3655.21</v>
      </c>
      <c r="P255" s="11">
        <f t="shared" si="34"/>
        <v>326.79000000000002</v>
      </c>
      <c r="Q255" s="11">
        <f t="shared" si="35"/>
        <v>3982</v>
      </c>
      <c r="R255" s="11">
        <f>VLOOKUP($F$231:$F$259,SL!$C$3:$Q$351,10,0)</f>
        <v>0</v>
      </c>
      <c r="S255" s="11">
        <f>VLOOKUP($F$231:$F$259,SL!$C$3:$Q$351,11,0)</f>
        <v>0</v>
      </c>
      <c r="T255" s="11">
        <f>VLOOKUP($F$231:$F$259,SL!$C$3:$Q$351,12,0)</f>
        <v>0</v>
      </c>
      <c r="U255" s="11">
        <f>VLOOKUP($F$231:$F$259,SL!$C$3:$Q$351,13,0)</f>
        <v>3655.21</v>
      </c>
      <c r="V255" s="11">
        <f>VLOOKUP($F$231:$F$259,SL!$C$3:$Q$351,14,0)</f>
        <v>326.78999999999996</v>
      </c>
      <c r="W255" s="11">
        <f>VLOOKUP($F$231:$F$259,SL!$C$3:$Q$351,15,0)</f>
        <v>3982</v>
      </c>
      <c r="X255" s="11"/>
    </row>
    <row r="256" spans="1:25" ht="15.75" x14ac:dyDescent="0.25">
      <c r="A256" s="11">
        <v>23</v>
      </c>
      <c r="B256" s="118"/>
      <c r="C256" s="118"/>
      <c r="D256" s="118"/>
      <c r="E256" s="118" t="s">
        <v>207</v>
      </c>
      <c r="F256" s="11" t="s">
        <v>515</v>
      </c>
      <c r="G256" s="11" t="str">
        <f>VLOOKUP($F$231:$F$259,SL!$C$3:$Q$351,2,0)</f>
        <v>NORMAL</v>
      </c>
      <c r="H256" s="11">
        <f>VLOOKUP($F$231:$F$259,SL!$C$3:$Q$351,3,0)</f>
        <v>70</v>
      </c>
      <c r="I256" s="11">
        <f>VLOOKUP($F$231:$F$259,SL!$C$3:$Q$351,4,0)</f>
        <v>69738.740000000005</v>
      </c>
      <c r="J256" s="11">
        <f>VLOOKUP($F$231:$F$259,SL!$C$3:$Q$351,5,0)</f>
        <v>13385.26</v>
      </c>
      <c r="K256" s="11">
        <f>VLOOKUP($F$231:$F$259,SL!$C$3:$Q$351,6,0)</f>
        <v>83124</v>
      </c>
      <c r="L256" s="11">
        <f>VLOOKUP($F$231:$F$259,SL!$C$3:$Q$351,7,0)</f>
        <v>903.95</v>
      </c>
      <c r="M256" s="11">
        <f>VLOOKUP($F$231:$F$259,SL!$C$3:$Q$351,8,0)</f>
        <v>982.05000000000007</v>
      </c>
      <c r="N256" s="11">
        <f>VLOOKUP($F$231:$F$259,SL!$C$3:$Q$351,9,0)</f>
        <v>1886</v>
      </c>
      <c r="O256" s="11">
        <f t="shared" si="33"/>
        <v>70642.69</v>
      </c>
      <c r="P256" s="11">
        <f t="shared" si="34"/>
        <v>14367.31</v>
      </c>
      <c r="Q256" s="11">
        <f t="shared" si="35"/>
        <v>85010</v>
      </c>
      <c r="R256" s="11">
        <f>VLOOKUP($F$231:$F$259,SL!$C$3:$Q$351,10,0)</f>
        <v>0</v>
      </c>
      <c r="S256" s="11">
        <f>VLOOKUP($F$231:$F$259,SL!$C$3:$Q$351,11,0)</f>
        <v>0</v>
      </c>
      <c r="T256" s="11">
        <f>VLOOKUP($F$231:$F$259,SL!$C$3:$Q$351,12,0)</f>
        <v>0</v>
      </c>
      <c r="U256" s="11">
        <f>VLOOKUP($F$231:$F$259,SL!$C$3:$Q$351,13,0)</f>
        <v>70642.69</v>
      </c>
      <c r="V256" s="11">
        <f>VLOOKUP($F$231:$F$259,SL!$C$3:$Q$351,14,0)</f>
        <v>14367.309999999998</v>
      </c>
      <c r="W256" s="11">
        <f>VLOOKUP($F$231:$F$259,SL!$C$3:$Q$351,15,0)</f>
        <v>85010</v>
      </c>
      <c r="X256" s="11"/>
    </row>
    <row r="257" spans="1:24" ht="15.75" x14ac:dyDescent="0.25">
      <c r="A257" s="11">
        <v>24</v>
      </c>
      <c r="B257" s="118"/>
      <c r="C257" s="118"/>
      <c r="D257" s="118"/>
      <c r="E257" s="118" t="s">
        <v>207</v>
      </c>
      <c r="F257" s="11" t="s">
        <v>519</v>
      </c>
      <c r="G257" s="11" t="str">
        <f>VLOOKUP($F$231:$F$259,SL!$C$3:$Q$351,2,0)</f>
        <v>NORMAL</v>
      </c>
      <c r="H257" s="11">
        <f>VLOOKUP($F$231:$F$259,SL!$C$3:$Q$351,3,0)</f>
        <v>208</v>
      </c>
      <c r="I257" s="11">
        <f>VLOOKUP($F$231:$F$259,SL!$C$3:$Q$351,4,0)</f>
        <v>35331.129999999997</v>
      </c>
      <c r="J257" s="11">
        <f>VLOOKUP($F$231:$F$259,SL!$C$3:$Q$351,5,0)</f>
        <v>2170.87</v>
      </c>
      <c r="K257" s="11">
        <f>VLOOKUP($F$231:$F$259,SL!$C$3:$Q$351,6,0)</f>
        <v>37502</v>
      </c>
      <c r="L257" s="11">
        <f>VLOOKUP($F$231:$F$259,SL!$C$3:$Q$351,7,0)</f>
        <v>2101.86</v>
      </c>
      <c r="M257" s="11">
        <f>VLOOKUP($F$231:$F$259,SL!$C$3:$Q$351,8,0)</f>
        <v>578.14</v>
      </c>
      <c r="N257" s="11">
        <f>VLOOKUP($F$231:$F$259,SL!$C$3:$Q$351,9,0)</f>
        <v>2680</v>
      </c>
      <c r="O257" s="11">
        <f t="shared" si="33"/>
        <v>37432.99</v>
      </c>
      <c r="P257" s="11">
        <f t="shared" si="34"/>
        <v>2749.0099999999998</v>
      </c>
      <c r="Q257" s="11">
        <f t="shared" si="35"/>
        <v>40182</v>
      </c>
      <c r="R257" s="11">
        <f>VLOOKUP($F$231:$F$259,SL!$C$3:$Q$351,10,0)</f>
        <v>0</v>
      </c>
      <c r="S257" s="11">
        <f>VLOOKUP($F$231:$F$259,SL!$C$3:$Q$351,11,0)</f>
        <v>0</v>
      </c>
      <c r="T257" s="11">
        <f>VLOOKUP($F$231:$F$259,SL!$C$3:$Q$351,12,0)</f>
        <v>0</v>
      </c>
      <c r="U257" s="11">
        <f>VLOOKUP($F$231:$F$259,SL!$C$3:$Q$351,13,0)</f>
        <v>37432.99</v>
      </c>
      <c r="V257" s="11">
        <f>VLOOKUP($F$231:$F$259,SL!$C$3:$Q$351,14,0)</f>
        <v>2749.01</v>
      </c>
      <c r="W257" s="11">
        <f>VLOOKUP($F$231:$F$259,SL!$C$3:$Q$351,15,0)</f>
        <v>40182</v>
      </c>
      <c r="X257" s="11"/>
    </row>
    <row r="258" spans="1:24" ht="15.75" x14ac:dyDescent="0.25">
      <c r="A258" s="11">
        <v>25</v>
      </c>
      <c r="B258" s="118"/>
      <c r="C258" s="118"/>
      <c r="D258" s="118"/>
      <c r="E258" s="118" t="s">
        <v>207</v>
      </c>
      <c r="F258" s="11" t="s">
        <v>523</v>
      </c>
      <c r="G258" s="11" t="str">
        <f>VLOOKUP($F$231:$F$259,SL!$C$3:$Q$351,2,0)</f>
        <v>DC</v>
      </c>
      <c r="H258" s="11">
        <f>VLOOKUP($F$231:$F$259,SL!$C$3:$Q$351,3,0)</f>
        <v>1372</v>
      </c>
      <c r="I258" s="11">
        <f>VLOOKUP($F$231:$F$259,SL!$C$3:$Q$351,4,0)</f>
        <v>833668.68</v>
      </c>
      <c r="J258" s="11">
        <f>VLOOKUP($F$231:$F$259,SL!$C$3:$Q$351,5,0)</f>
        <v>162781.32</v>
      </c>
      <c r="K258" s="11">
        <f>VLOOKUP($F$231:$F$259,SL!$C$3:$Q$351,6,0)</f>
        <v>996450</v>
      </c>
      <c r="L258" s="11">
        <f>VLOOKUP($F$231:$F$259,SL!$C$3:$Q$351,7,0)</f>
        <v>12699.38</v>
      </c>
      <c r="M258" s="11">
        <f>VLOOKUP($F$231:$F$259,SL!$C$3:$Q$351,8,0)</f>
        <v>12380.62</v>
      </c>
      <c r="N258" s="11">
        <f>VLOOKUP($F$231:$F$259,SL!$C$3:$Q$351,9,0)</f>
        <v>25080</v>
      </c>
      <c r="O258" s="11">
        <f t="shared" si="33"/>
        <v>846368.06</v>
      </c>
      <c r="P258" s="11">
        <f t="shared" si="34"/>
        <v>175161.94</v>
      </c>
      <c r="Q258" s="11">
        <f t="shared" si="35"/>
        <v>1021530</v>
      </c>
      <c r="R258" s="11">
        <f>VLOOKUP($F$231:$F$259,SL!$C$3:$Q$351,10,0)</f>
        <v>0</v>
      </c>
      <c r="S258" s="11">
        <f>VLOOKUP($F$231:$F$259,SL!$C$3:$Q$351,11,0)</f>
        <v>0</v>
      </c>
      <c r="T258" s="11">
        <f>VLOOKUP($F$231:$F$259,SL!$C$3:$Q$351,12,0)</f>
        <v>0</v>
      </c>
      <c r="U258" s="11">
        <f>VLOOKUP($F$231:$F$259,SL!$C$3:$Q$351,13,0)</f>
        <v>846368.06</v>
      </c>
      <c r="V258" s="11">
        <f>VLOOKUP($F$231:$F$259,SL!$C$3:$Q$351,14,0)</f>
        <v>175161.94</v>
      </c>
      <c r="W258" s="11">
        <f>VLOOKUP($F$231:$F$259,SL!$C$3:$Q$351,15,0)</f>
        <v>1021530</v>
      </c>
      <c r="X258" s="11"/>
    </row>
    <row r="259" spans="1:24" ht="15.75" x14ac:dyDescent="0.25">
      <c r="A259" s="11">
        <v>26</v>
      </c>
      <c r="B259" s="123"/>
      <c r="C259" s="123"/>
      <c r="D259" s="123"/>
      <c r="E259" s="123" t="s">
        <v>207</v>
      </c>
      <c r="F259" s="11" t="s">
        <v>790</v>
      </c>
      <c r="G259" s="11" t="str">
        <f>VLOOKUP($F$231:$F$259,SL!$C$3:$Q$351,2,0)</f>
        <v>IDLE/VACANT</v>
      </c>
      <c r="H259" s="11">
        <f>VLOOKUP($F$231:$F$259,SL!$C$3:$Q$351,3,0)</f>
        <v>0</v>
      </c>
      <c r="I259" s="11">
        <f>VLOOKUP($F$231:$F$259,SL!$C$3:$Q$351,4,0)</f>
        <v>2578.0500000000002</v>
      </c>
      <c r="J259" s="11">
        <f>VLOOKUP($F$231:$F$259,SL!$C$3:$Q$351,5,0)</f>
        <v>38.949999999999996</v>
      </c>
      <c r="K259" s="11">
        <f>VLOOKUP($F$231:$F$259,SL!$C$3:$Q$351,6,0)</f>
        <v>2617</v>
      </c>
      <c r="L259" s="11">
        <f>VLOOKUP($F$231:$F$259,SL!$C$3:$Q$351,7,0)</f>
        <v>222.26</v>
      </c>
      <c r="M259" s="11">
        <f>VLOOKUP($F$231:$F$259,SL!$C$3:$Q$351,8,0)</f>
        <v>32.74</v>
      </c>
      <c r="N259" s="11">
        <f>VLOOKUP($F$231:$F$259,SL!$C$3:$Q$351,9,0)</f>
        <v>255</v>
      </c>
      <c r="O259" s="11">
        <f t="shared" si="33"/>
        <v>2800.3100000000004</v>
      </c>
      <c r="P259" s="11">
        <f t="shared" si="34"/>
        <v>71.69</v>
      </c>
      <c r="Q259" s="11">
        <f t="shared" si="35"/>
        <v>2872</v>
      </c>
      <c r="R259" s="11">
        <f>VLOOKUP($F$231:$F$259,SL!$C$3:$Q$351,10,0)</f>
        <v>0</v>
      </c>
      <c r="S259" s="11">
        <f>VLOOKUP($F$231:$F$259,SL!$C$3:$Q$351,11,0)</f>
        <v>0</v>
      </c>
      <c r="T259" s="11">
        <f>VLOOKUP($F$231:$F$259,SL!$C$3:$Q$351,12,0)</f>
        <v>0</v>
      </c>
      <c r="U259" s="11">
        <f>VLOOKUP($F$231:$F$259,SL!$C$3:$Q$351,13,0)</f>
        <v>2800.31</v>
      </c>
      <c r="V259" s="11">
        <f>VLOOKUP($F$231:$F$259,SL!$C$3:$Q$351,14,0)</f>
        <v>71.690000000000012</v>
      </c>
      <c r="W259" s="11">
        <f>VLOOKUP($F$231:$F$259,SL!$C$3:$Q$351,15,0)</f>
        <v>2872</v>
      </c>
      <c r="X259" s="11"/>
    </row>
    <row r="260" spans="1:24" ht="15.75" x14ac:dyDescent="0.25">
      <c r="A260" s="147" t="s">
        <v>78</v>
      </c>
      <c r="B260" s="147"/>
      <c r="C260" s="147"/>
      <c r="D260" s="147"/>
      <c r="E260" s="147"/>
      <c r="F260" s="147"/>
      <c r="G260" s="11"/>
      <c r="H260" s="13">
        <f>SUM(H234:H259)</f>
        <v>6309</v>
      </c>
      <c r="I260" s="13">
        <f t="shared" ref="I260:W260" si="36">SUM(I234:I259)</f>
        <v>1713030.3800000001</v>
      </c>
      <c r="J260" s="13">
        <f t="shared" si="36"/>
        <v>246988.62</v>
      </c>
      <c r="K260" s="13">
        <f t="shared" si="36"/>
        <v>1960019</v>
      </c>
      <c r="L260" s="13">
        <f t="shared" si="36"/>
        <v>61846.010000000009</v>
      </c>
      <c r="M260" s="13">
        <f t="shared" si="36"/>
        <v>26320.99</v>
      </c>
      <c r="N260" s="13">
        <f t="shared" si="36"/>
        <v>88167</v>
      </c>
      <c r="O260" s="13">
        <f t="shared" si="36"/>
        <v>1774876.3900000001</v>
      </c>
      <c r="P260" s="13">
        <f t="shared" si="36"/>
        <v>273309.61</v>
      </c>
      <c r="Q260" s="13">
        <f t="shared" si="36"/>
        <v>2048186</v>
      </c>
      <c r="R260" s="13">
        <f t="shared" si="36"/>
        <v>0</v>
      </c>
      <c r="S260" s="13">
        <f t="shared" si="36"/>
        <v>0</v>
      </c>
      <c r="T260" s="13">
        <f t="shared" si="36"/>
        <v>0</v>
      </c>
      <c r="U260" s="13">
        <f t="shared" si="36"/>
        <v>1774876.3900000001</v>
      </c>
      <c r="V260" s="13">
        <f t="shared" si="36"/>
        <v>273309.61</v>
      </c>
      <c r="W260" s="13">
        <f t="shared" si="36"/>
        <v>2048186</v>
      </c>
      <c r="X260" s="11"/>
    </row>
    <row r="261" spans="1:24" ht="15.75" x14ac:dyDescent="0.25">
      <c r="A261" s="26"/>
      <c r="B261" s="26"/>
      <c r="C261" s="26"/>
      <c r="D261" s="26"/>
      <c r="E261" s="26"/>
      <c r="F261" s="26"/>
      <c r="G261" s="26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168"/>
    </row>
    <row r="262" spans="1:24" ht="15.75" x14ac:dyDescent="0.25">
      <c r="A262" s="26"/>
      <c r="B262" s="26"/>
      <c r="C262" s="26"/>
      <c r="D262" s="26"/>
      <c r="E262" s="26"/>
      <c r="F262" s="26"/>
      <c r="G262" s="26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169"/>
    </row>
    <row r="263" spans="1:24" ht="15.75" x14ac:dyDescent="0.25">
      <c r="A263" s="26"/>
      <c r="B263" s="26"/>
      <c r="C263" s="26"/>
      <c r="D263" s="26"/>
      <c r="E263" s="26"/>
      <c r="F263" s="26"/>
      <c r="G263" s="26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169"/>
    </row>
    <row r="264" spans="1:24" ht="15.75" x14ac:dyDescent="0.25">
      <c r="A264" s="30"/>
      <c r="B264" s="30"/>
      <c r="C264" s="30"/>
      <c r="D264" s="142" t="s">
        <v>79</v>
      </c>
      <c r="E264" s="142"/>
      <c r="F264" s="142"/>
      <c r="G264" s="142"/>
      <c r="H264" s="142"/>
      <c r="I264" s="7"/>
      <c r="J264" s="14"/>
      <c r="K264" s="7"/>
      <c r="L264" s="7"/>
      <c r="M264" s="7"/>
      <c r="N264" s="7"/>
      <c r="O264" s="7"/>
      <c r="P264" s="7"/>
      <c r="Q264" s="7"/>
      <c r="R264" s="7"/>
      <c r="S264" s="7"/>
      <c r="T264" s="108" t="s">
        <v>80</v>
      </c>
      <c r="U264" s="108"/>
      <c r="V264" s="108"/>
      <c r="W264" s="108"/>
      <c r="X264" s="169"/>
    </row>
    <row r="265" spans="1:24" ht="15.75" x14ac:dyDescent="0.25">
      <c r="A265" s="30"/>
      <c r="B265" s="30"/>
      <c r="C265" s="30"/>
      <c r="D265" s="142" t="s">
        <v>81</v>
      </c>
      <c r="E265" s="142"/>
      <c r="F265" s="142"/>
      <c r="G265" s="142"/>
      <c r="H265" s="142"/>
      <c r="I265" s="7"/>
      <c r="J265" s="14"/>
      <c r="K265" s="7"/>
      <c r="L265" s="7"/>
      <c r="M265" s="7"/>
      <c r="N265" s="7"/>
      <c r="O265" s="7"/>
      <c r="P265" s="7"/>
      <c r="Q265" s="7"/>
      <c r="R265" s="7"/>
      <c r="S265" s="7"/>
      <c r="T265" s="108" t="s">
        <v>81</v>
      </c>
      <c r="U265" s="108"/>
      <c r="V265" s="108"/>
      <c r="W265" s="108"/>
      <c r="X265" s="169"/>
    </row>
    <row r="266" spans="1:24" ht="16.5" thickBot="1" x14ac:dyDescent="0.3">
      <c r="A266" s="112"/>
      <c r="B266" s="112"/>
      <c r="C266" s="112"/>
      <c r="D266" s="107"/>
      <c r="E266" s="107"/>
      <c r="F266" s="107"/>
      <c r="G266" s="107"/>
      <c r="H266" s="107"/>
      <c r="I266" s="7"/>
      <c r="J266" s="14"/>
      <c r="K266" s="7"/>
      <c r="L266" s="7"/>
      <c r="M266" s="7"/>
      <c r="N266" s="7"/>
      <c r="O266" s="7"/>
      <c r="P266" s="7"/>
      <c r="Q266" s="7"/>
      <c r="R266" s="7"/>
      <c r="S266" s="7"/>
      <c r="T266" s="108"/>
      <c r="U266" s="108"/>
      <c r="V266" s="108"/>
      <c r="W266" s="108"/>
      <c r="X266" s="169"/>
    </row>
    <row r="267" spans="1:24" ht="24" thickBot="1" x14ac:dyDescent="0.4">
      <c r="A267" s="148" t="s">
        <v>1</v>
      </c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  <c r="T267" s="149"/>
      <c r="U267" s="149"/>
      <c r="V267" s="149"/>
      <c r="W267" s="149"/>
      <c r="X267" s="150"/>
    </row>
    <row r="268" spans="1:24" ht="18" x14ac:dyDescent="0.25">
      <c r="A268" s="170" t="s">
        <v>819</v>
      </c>
      <c r="B268" s="170"/>
      <c r="C268" s="170"/>
      <c r="D268" s="170"/>
      <c r="E268" s="170"/>
      <c r="F268" s="170"/>
      <c r="G268" s="170"/>
      <c r="H268" s="170"/>
      <c r="I268" s="170"/>
      <c r="J268" s="170"/>
      <c r="K268" s="170"/>
      <c r="L268" s="170"/>
      <c r="M268" s="170"/>
      <c r="N268" s="170"/>
      <c r="O268" s="170"/>
      <c r="P268" s="170"/>
      <c r="Q268" s="170"/>
      <c r="R268" s="170"/>
      <c r="S268" s="170"/>
      <c r="T268" s="170"/>
      <c r="U268" s="170"/>
      <c r="V268" s="170"/>
      <c r="W268" s="170"/>
      <c r="X268" s="170"/>
    </row>
    <row r="269" spans="1:24" ht="37.5" customHeight="1" x14ac:dyDescent="0.25">
      <c r="A269" s="172" t="s">
        <v>5</v>
      </c>
      <c r="B269" s="172" t="s">
        <v>6</v>
      </c>
      <c r="C269" s="172" t="s">
        <v>7</v>
      </c>
      <c r="D269" s="172" t="s">
        <v>8</v>
      </c>
      <c r="E269" s="172" t="s">
        <v>9</v>
      </c>
      <c r="F269" s="172" t="s">
        <v>383</v>
      </c>
      <c r="G269" s="172" t="s">
        <v>11</v>
      </c>
      <c r="H269" s="172" t="s">
        <v>12</v>
      </c>
      <c r="I269" s="172" t="s">
        <v>815</v>
      </c>
      <c r="J269" s="172"/>
      <c r="K269" s="172"/>
      <c r="L269" s="172" t="s">
        <v>816</v>
      </c>
      <c r="M269" s="172"/>
      <c r="N269" s="172"/>
      <c r="O269" s="172" t="s">
        <v>13</v>
      </c>
      <c r="P269" s="172"/>
      <c r="Q269" s="172"/>
      <c r="R269" s="172" t="s">
        <v>817</v>
      </c>
      <c r="S269" s="172"/>
      <c r="T269" s="172"/>
      <c r="U269" s="172" t="s">
        <v>818</v>
      </c>
      <c r="V269" s="172"/>
      <c r="W269" s="172"/>
      <c r="X269" s="9" t="s">
        <v>14</v>
      </c>
    </row>
    <row r="270" spans="1:24" ht="15.75" x14ac:dyDescent="0.25">
      <c r="A270" s="172"/>
      <c r="B270" s="172"/>
      <c r="C270" s="172"/>
      <c r="D270" s="172"/>
      <c r="E270" s="172"/>
      <c r="F270" s="172"/>
      <c r="G270" s="172"/>
      <c r="H270" s="172"/>
      <c r="I270" s="9" t="s">
        <v>15</v>
      </c>
      <c r="J270" s="9" t="s">
        <v>16</v>
      </c>
      <c r="K270" s="10" t="s">
        <v>17</v>
      </c>
      <c r="L270" s="9" t="s">
        <v>15</v>
      </c>
      <c r="M270" s="9" t="s">
        <v>16</v>
      </c>
      <c r="N270" s="10" t="s">
        <v>17</v>
      </c>
      <c r="O270" s="9" t="s">
        <v>15</v>
      </c>
      <c r="P270" s="9" t="s">
        <v>16</v>
      </c>
      <c r="Q270" s="9" t="s">
        <v>17</v>
      </c>
      <c r="R270" s="9" t="s">
        <v>15</v>
      </c>
      <c r="S270" s="9" t="s">
        <v>16</v>
      </c>
      <c r="T270" s="9" t="s">
        <v>17</v>
      </c>
      <c r="U270" s="9" t="s">
        <v>15</v>
      </c>
      <c r="V270" s="9" t="s">
        <v>16</v>
      </c>
      <c r="W270" s="10" t="s">
        <v>17</v>
      </c>
      <c r="X270" s="9"/>
    </row>
    <row r="271" spans="1:24" ht="15.75" x14ac:dyDescent="0.25">
      <c r="A271" s="9" t="s">
        <v>18</v>
      </c>
      <c r="B271" s="9" t="s">
        <v>19</v>
      </c>
      <c r="C271" s="9" t="s">
        <v>20</v>
      </c>
      <c r="D271" s="9" t="s">
        <v>21</v>
      </c>
      <c r="E271" s="9" t="s">
        <v>22</v>
      </c>
      <c r="F271" s="21" t="s">
        <v>23</v>
      </c>
      <c r="G271" s="21"/>
      <c r="H271" s="9"/>
      <c r="I271" s="9" t="s">
        <v>24</v>
      </c>
      <c r="J271" s="9" t="s">
        <v>25</v>
      </c>
      <c r="K271" s="10" t="s">
        <v>26</v>
      </c>
      <c r="L271" s="9" t="s">
        <v>27</v>
      </c>
      <c r="M271" s="9" t="s">
        <v>28</v>
      </c>
      <c r="N271" s="10" t="s">
        <v>29</v>
      </c>
      <c r="O271" s="9" t="s">
        <v>30</v>
      </c>
      <c r="P271" s="9" t="s">
        <v>31</v>
      </c>
      <c r="Q271" s="9" t="s">
        <v>32</v>
      </c>
      <c r="R271" s="9" t="s">
        <v>33</v>
      </c>
      <c r="S271" s="9" t="s">
        <v>34</v>
      </c>
      <c r="T271" s="9" t="s">
        <v>35</v>
      </c>
      <c r="U271" s="9" t="s">
        <v>36</v>
      </c>
      <c r="V271" s="9" t="s">
        <v>37</v>
      </c>
      <c r="W271" s="10" t="s">
        <v>38</v>
      </c>
      <c r="X271" s="11"/>
    </row>
    <row r="272" spans="1:24" ht="15.75" x14ac:dyDescent="0.25">
      <c r="A272" s="11">
        <v>1</v>
      </c>
      <c r="B272" s="9"/>
      <c r="C272" s="9"/>
      <c r="D272" s="9"/>
      <c r="E272" s="118" t="s">
        <v>226</v>
      </c>
      <c r="F272" s="11" t="s">
        <v>539</v>
      </c>
      <c r="G272" s="11" t="str">
        <f>VLOOKUP($F$269:$F$288,SL!$C$3:$Q$351,2,0)</f>
        <v>DC</v>
      </c>
      <c r="H272" s="11">
        <f>VLOOKUP($F$269:$F$288,SL!$C$3:$Q$351,3,0)</f>
        <v>720</v>
      </c>
      <c r="I272" s="11">
        <f>VLOOKUP($F$269:$F$288,SL!$C$3:$Q$351,4,0)</f>
        <v>424314.03</v>
      </c>
      <c r="J272" s="11">
        <f>VLOOKUP($F$269:$F$288,SL!$C$3:$Q$351,5,0)</f>
        <v>117748.97</v>
      </c>
      <c r="K272" s="11">
        <f>VLOOKUP($F$269:$F$288,SL!$C$3:$Q$351,6,0)</f>
        <v>542063</v>
      </c>
      <c r="L272" s="11">
        <f>VLOOKUP($F$269:$F$288,SL!$C$3:$Q$351,7,0)</f>
        <v>6362.33</v>
      </c>
      <c r="M272" s="11">
        <f>VLOOKUP($F$269:$F$288,SL!$C$3:$Q$351,8,0)</f>
        <v>5087.67</v>
      </c>
      <c r="N272" s="11">
        <f>VLOOKUP($F$269:$F$288,SL!$C$3:$Q$351,9,0)</f>
        <v>11450</v>
      </c>
      <c r="O272" s="11">
        <f t="shared" ref="O272:Q273" si="37">+I272+L272</f>
        <v>430676.36000000004</v>
      </c>
      <c r="P272" s="11">
        <f t="shared" si="37"/>
        <v>122836.64</v>
      </c>
      <c r="Q272" s="11">
        <f t="shared" si="37"/>
        <v>553513</v>
      </c>
      <c r="R272" s="11">
        <f>VLOOKUP($F$269:$F$288,SL!$C$3:$Q$351,10,0)</f>
        <v>0</v>
      </c>
      <c r="S272" s="11">
        <f>VLOOKUP($F$269:$F$288,SL!$C$3:$Q$351,11,0)</f>
        <v>0</v>
      </c>
      <c r="T272" s="11">
        <f>VLOOKUP($F$269:$F$288,SL!$C$3:$Q$351,12,0)</f>
        <v>0</v>
      </c>
      <c r="U272" s="11">
        <f>VLOOKUP($F$269:$F$288,SL!$C$3:$Q$351,13,0)</f>
        <v>430676.36</v>
      </c>
      <c r="V272" s="11">
        <f>VLOOKUP($F$269:$F$288,SL!$C$3:$Q$351,14,0)</f>
        <v>122836.64000000001</v>
      </c>
      <c r="W272" s="11">
        <f>VLOOKUP($F$269:$F$288,SL!$C$3:$Q$351,15,0)</f>
        <v>553513</v>
      </c>
      <c r="X272" s="121"/>
    </row>
    <row r="273" spans="1:24" ht="15.75" x14ac:dyDescent="0.25">
      <c r="A273" s="11">
        <v>2</v>
      </c>
      <c r="B273" s="9"/>
      <c r="C273" s="9"/>
      <c r="D273" s="9"/>
      <c r="E273" s="118" t="s">
        <v>226</v>
      </c>
      <c r="F273" s="11" t="s">
        <v>623</v>
      </c>
      <c r="G273" s="11" t="str">
        <f>VLOOKUP($F$269:$F$288,SL!$C$3:$Q$351,2,0)</f>
        <v>IDLE/VACANT</v>
      </c>
      <c r="H273" s="11">
        <f>VLOOKUP($F$269:$F$288,SL!$C$3:$Q$351,3,0)</f>
        <v>0</v>
      </c>
      <c r="I273" s="11">
        <f>VLOOKUP($F$269:$F$288,SL!$C$3:$Q$351,4,0)</f>
        <v>6275.55</v>
      </c>
      <c r="J273" s="11">
        <f>VLOOKUP($F$269:$F$288,SL!$C$3:$Q$351,5,0)</f>
        <v>480.45000000000005</v>
      </c>
      <c r="K273" s="11">
        <f>VLOOKUP($F$269:$F$288,SL!$C$3:$Q$351,6,0)</f>
        <v>6756</v>
      </c>
      <c r="L273" s="11">
        <f>VLOOKUP($F$269:$F$288,SL!$C$3:$Q$351,7,0)</f>
        <v>162.71</v>
      </c>
      <c r="M273" s="11">
        <f>VLOOKUP($F$269:$F$288,SL!$C$3:$Q$351,8,0)</f>
        <v>53.29</v>
      </c>
      <c r="N273" s="11">
        <f>VLOOKUP($F$269:$F$288,SL!$C$3:$Q$351,9,0)</f>
        <v>216</v>
      </c>
      <c r="O273" s="11">
        <f t="shared" si="37"/>
        <v>6438.26</v>
      </c>
      <c r="P273" s="11">
        <f t="shared" si="37"/>
        <v>533.74</v>
      </c>
      <c r="Q273" s="11">
        <f t="shared" si="37"/>
        <v>6972</v>
      </c>
      <c r="R273" s="11">
        <f>VLOOKUP($F$269:$F$288,SL!$C$3:$Q$351,10,0)</f>
        <v>1229.55</v>
      </c>
      <c r="S273" s="11">
        <f>VLOOKUP($F$269:$F$288,SL!$C$3:$Q$351,11,0)</f>
        <v>480.45000000000005</v>
      </c>
      <c r="T273" s="11">
        <f>VLOOKUP($F$269:$F$288,SL!$C$3:$Q$351,12,0)</f>
        <v>1710</v>
      </c>
      <c r="U273" s="11">
        <f>VLOOKUP($F$269:$F$288,SL!$C$3:$Q$351,13,0)</f>
        <v>5208.71</v>
      </c>
      <c r="V273" s="11">
        <f>VLOOKUP($F$269:$F$288,SL!$C$3:$Q$351,14,0)</f>
        <v>53.29</v>
      </c>
      <c r="W273" s="11">
        <f>VLOOKUP($F$269:$F$288,SL!$C$3:$Q$351,15,0)</f>
        <v>5262</v>
      </c>
      <c r="X273" s="121"/>
    </row>
    <row r="274" spans="1:24" ht="15.75" x14ac:dyDescent="0.25">
      <c r="A274" s="11">
        <v>3</v>
      </c>
      <c r="B274" s="29" t="s">
        <v>39</v>
      </c>
      <c r="C274" s="29" t="s">
        <v>40</v>
      </c>
      <c r="D274" s="29"/>
      <c r="E274" s="29" t="s">
        <v>226</v>
      </c>
      <c r="F274" s="11" t="s">
        <v>524</v>
      </c>
      <c r="G274" s="11" t="str">
        <f>VLOOKUP($F$269:$F$288,SL!$C$3:$Q$351,2,0)</f>
        <v>IDLE/VACANT</v>
      </c>
      <c r="H274" s="11">
        <f>VLOOKUP($F$269:$F$288,SL!$C$3:$Q$351,3,0)</f>
        <v>0</v>
      </c>
      <c r="I274" s="11">
        <f>VLOOKUP($F$269:$F$288,SL!$C$3:$Q$351,4,0)</f>
        <v>1200.18</v>
      </c>
      <c r="J274" s="11">
        <f>VLOOKUP($F$269:$F$288,SL!$C$3:$Q$351,5,0)</f>
        <v>42.82</v>
      </c>
      <c r="K274" s="11">
        <f>VLOOKUP($F$269:$F$288,SL!$C$3:$Q$351,6,0)</f>
        <v>1243</v>
      </c>
      <c r="L274" s="11">
        <f>VLOOKUP($F$269:$F$288,SL!$C$3:$Q$351,7,0)</f>
        <v>175.42</v>
      </c>
      <c r="M274" s="11">
        <f>VLOOKUP($F$269:$F$288,SL!$C$3:$Q$351,8,0)</f>
        <v>11.58</v>
      </c>
      <c r="N274" s="11">
        <f>VLOOKUP($F$269:$F$288,SL!$C$3:$Q$351,9,0)</f>
        <v>187</v>
      </c>
      <c r="O274" s="11">
        <f t="shared" ref="O274:O287" si="38">+I274+L274</f>
        <v>1375.6000000000001</v>
      </c>
      <c r="P274" s="11">
        <f t="shared" ref="P274:P287" si="39">+J274+M274</f>
        <v>54.4</v>
      </c>
      <c r="Q274" s="11">
        <f t="shared" ref="Q274:Q287" si="40">+K274+N274</f>
        <v>1430</v>
      </c>
      <c r="R274" s="11">
        <f>VLOOKUP($F$269:$F$288,SL!$C$3:$Q$351,10,0)</f>
        <v>0</v>
      </c>
      <c r="S274" s="11">
        <f>VLOOKUP($F$269:$F$288,SL!$C$3:$Q$351,11,0)</f>
        <v>0</v>
      </c>
      <c r="T274" s="11">
        <f>VLOOKUP($F$269:$F$288,SL!$C$3:$Q$351,12,0)</f>
        <v>0</v>
      </c>
      <c r="U274" s="11">
        <f>VLOOKUP($F$269:$F$288,SL!$C$3:$Q$351,13,0)</f>
        <v>1375.6</v>
      </c>
      <c r="V274" s="11">
        <f>VLOOKUP($F$269:$F$288,SL!$C$3:$Q$351,14,0)</f>
        <v>54.4</v>
      </c>
      <c r="W274" s="11">
        <f>VLOOKUP($F$269:$F$288,SL!$C$3:$Q$351,15,0)</f>
        <v>1430</v>
      </c>
      <c r="X274" s="121"/>
    </row>
    <row r="275" spans="1:24" ht="15.75" x14ac:dyDescent="0.25">
      <c r="A275" s="11">
        <v>4</v>
      </c>
      <c r="B275" s="29" t="s">
        <v>39</v>
      </c>
      <c r="C275" s="29" t="s">
        <v>40</v>
      </c>
      <c r="D275" s="29"/>
      <c r="E275" s="29" t="s">
        <v>226</v>
      </c>
      <c r="F275" s="11" t="s">
        <v>538</v>
      </c>
      <c r="G275" s="11" t="str">
        <f>VLOOKUP($F$269:$F$288,SL!$C$3:$Q$351,2,0)</f>
        <v>NORMAL</v>
      </c>
      <c r="H275" s="11">
        <f>VLOOKUP($F$269:$F$288,SL!$C$3:$Q$351,3,0)</f>
        <v>149</v>
      </c>
      <c r="I275" s="11">
        <f>VLOOKUP($F$269:$F$288,SL!$C$3:$Q$351,4,0)</f>
        <v>36396.879999999997</v>
      </c>
      <c r="J275" s="11">
        <f>VLOOKUP($F$269:$F$288,SL!$C$3:$Q$351,5,0)</f>
        <v>7414.12</v>
      </c>
      <c r="K275" s="11">
        <f>VLOOKUP($F$269:$F$288,SL!$C$3:$Q$351,6,0)</f>
        <v>43811</v>
      </c>
      <c r="L275" s="11">
        <f>VLOOKUP($F$269:$F$288,SL!$C$3:$Q$351,7,0)</f>
        <v>1558.89</v>
      </c>
      <c r="M275" s="11">
        <f>VLOOKUP($F$269:$F$288,SL!$C$3:$Q$351,8,0)</f>
        <v>582.11</v>
      </c>
      <c r="N275" s="11">
        <f>VLOOKUP($F$269:$F$288,SL!$C$3:$Q$351,9,0)</f>
        <v>2141</v>
      </c>
      <c r="O275" s="11">
        <f t="shared" si="38"/>
        <v>37955.769999999997</v>
      </c>
      <c r="P275" s="11">
        <f t="shared" si="39"/>
        <v>7996.23</v>
      </c>
      <c r="Q275" s="11">
        <f t="shared" si="40"/>
        <v>45952</v>
      </c>
      <c r="R275" s="11">
        <f>VLOOKUP($F$269:$F$288,SL!$C$3:$Q$351,10,0)</f>
        <v>0</v>
      </c>
      <c r="S275" s="11">
        <f>VLOOKUP($F$269:$F$288,SL!$C$3:$Q$351,11,0)</f>
        <v>0</v>
      </c>
      <c r="T275" s="11">
        <f>VLOOKUP($F$269:$F$288,SL!$C$3:$Q$351,12,0)</f>
        <v>0</v>
      </c>
      <c r="U275" s="11">
        <f>VLOOKUP($F$269:$F$288,SL!$C$3:$Q$351,13,0)</f>
        <v>37955.769999999997</v>
      </c>
      <c r="V275" s="11">
        <f>VLOOKUP($F$269:$F$288,SL!$C$3:$Q$351,14,0)</f>
        <v>7996.23</v>
      </c>
      <c r="W275" s="11">
        <f>VLOOKUP($F$269:$F$288,SL!$C$3:$Q$351,15,0)</f>
        <v>45952</v>
      </c>
      <c r="X275" s="121"/>
    </row>
    <row r="276" spans="1:24" ht="15.75" x14ac:dyDescent="0.25">
      <c r="A276" s="11">
        <v>5</v>
      </c>
      <c r="B276" s="29" t="s">
        <v>39</v>
      </c>
      <c r="C276" s="29" t="s">
        <v>40</v>
      </c>
      <c r="D276" s="29"/>
      <c r="E276" s="29" t="s">
        <v>226</v>
      </c>
      <c r="F276" s="11" t="s">
        <v>536</v>
      </c>
      <c r="G276" s="11" t="str">
        <f>VLOOKUP($F$269:$F$288,SL!$C$3:$Q$351,2,0)</f>
        <v>NORMAL</v>
      </c>
      <c r="H276" s="11">
        <f>VLOOKUP($F$269:$F$288,SL!$C$3:$Q$351,3,0)</f>
        <v>227</v>
      </c>
      <c r="I276" s="11">
        <f>VLOOKUP($F$269:$F$288,SL!$C$3:$Q$351,4,0)</f>
        <v>51401.3</v>
      </c>
      <c r="J276" s="11">
        <f>VLOOKUP($F$269:$F$288,SL!$C$3:$Q$351,5,0)</f>
        <v>10999.7</v>
      </c>
      <c r="K276" s="11">
        <f>VLOOKUP($F$269:$F$288,SL!$C$3:$Q$351,6,0)</f>
        <v>62401</v>
      </c>
      <c r="L276" s="11">
        <f>VLOOKUP($F$269:$F$288,SL!$C$3:$Q$351,7,0)</f>
        <v>2098.2600000000002</v>
      </c>
      <c r="M276" s="11">
        <f>VLOOKUP($F$269:$F$288,SL!$C$3:$Q$351,8,0)</f>
        <v>836.74</v>
      </c>
      <c r="N276" s="11">
        <f>VLOOKUP($F$269:$F$288,SL!$C$3:$Q$351,9,0)</f>
        <v>2935</v>
      </c>
      <c r="O276" s="11">
        <f t="shared" si="38"/>
        <v>53499.560000000005</v>
      </c>
      <c r="P276" s="11">
        <f t="shared" si="39"/>
        <v>11836.44</v>
      </c>
      <c r="Q276" s="11">
        <f t="shared" si="40"/>
        <v>65336</v>
      </c>
      <c r="R276" s="11">
        <f>VLOOKUP($F$269:$F$288,SL!$C$3:$Q$351,10,0)</f>
        <v>0</v>
      </c>
      <c r="S276" s="11">
        <f>VLOOKUP($F$269:$F$288,SL!$C$3:$Q$351,11,0)</f>
        <v>0</v>
      </c>
      <c r="T276" s="11">
        <f>VLOOKUP($F$269:$F$288,SL!$C$3:$Q$351,12,0)</f>
        <v>0</v>
      </c>
      <c r="U276" s="11">
        <f>VLOOKUP($F$269:$F$288,SL!$C$3:$Q$351,13,0)</f>
        <v>53499.56</v>
      </c>
      <c r="V276" s="11">
        <f>VLOOKUP($F$269:$F$288,SL!$C$3:$Q$351,14,0)</f>
        <v>11836.44</v>
      </c>
      <c r="W276" s="11">
        <f>VLOOKUP($F$269:$F$288,SL!$C$3:$Q$351,15,0)</f>
        <v>65336</v>
      </c>
      <c r="X276" s="121"/>
    </row>
    <row r="277" spans="1:24" ht="15.75" x14ac:dyDescent="0.25">
      <c r="A277" s="11">
        <v>6</v>
      </c>
      <c r="B277" s="29" t="s">
        <v>39</v>
      </c>
      <c r="C277" s="29" t="s">
        <v>40</v>
      </c>
      <c r="D277" s="29"/>
      <c r="E277" s="29" t="s">
        <v>226</v>
      </c>
      <c r="F277" s="11" t="s">
        <v>531</v>
      </c>
      <c r="G277" s="11" t="str">
        <f>VLOOKUP($F$269:$F$288,SL!$C$3:$Q$351,2,0)</f>
        <v>NORMAL</v>
      </c>
      <c r="H277" s="11">
        <f>VLOOKUP($F$269:$F$288,SL!$C$3:$Q$351,3,0)</f>
        <v>220</v>
      </c>
      <c r="I277" s="11">
        <f>VLOOKUP($F$269:$F$288,SL!$C$3:$Q$351,4,0)</f>
        <v>70628.37</v>
      </c>
      <c r="J277" s="11">
        <f>VLOOKUP($F$269:$F$288,SL!$C$3:$Q$351,5,0)</f>
        <v>13964.630000000001</v>
      </c>
      <c r="K277" s="11">
        <f>VLOOKUP($F$269:$F$288,SL!$C$3:$Q$351,6,0)</f>
        <v>84593</v>
      </c>
      <c r="L277" s="11">
        <f>VLOOKUP($F$269:$F$288,SL!$C$3:$Q$351,7,0)</f>
        <v>2147.42</v>
      </c>
      <c r="M277" s="11">
        <f>VLOOKUP($F$269:$F$288,SL!$C$3:$Q$351,8,0)</f>
        <v>1091.58</v>
      </c>
      <c r="N277" s="11">
        <f>VLOOKUP($F$269:$F$288,SL!$C$3:$Q$351,9,0)</f>
        <v>3239</v>
      </c>
      <c r="O277" s="11">
        <f t="shared" si="38"/>
        <v>72775.789999999994</v>
      </c>
      <c r="P277" s="11">
        <f t="shared" si="39"/>
        <v>15056.210000000001</v>
      </c>
      <c r="Q277" s="11">
        <f t="shared" si="40"/>
        <v>87832</v>
      </c>
      <c r="R277" s="11">
        <f>VLOOKUP($F$269:$F$288,SL!$C$3:$Q$351,10,0)</f>
        <v>0</v>
      </c>
      <c r="S277" s="11">
        <f>VLOOKUP($F$269:$F$288,SL!$C$3:$Q$351,11,0)</f>
        <v>0</v>
      </c>
      <c r="T277" s="11">
        <f>VLOOKUP($F$269:$F$288,SL!$C$3:$Q$351,12,0)</f>
        <v>0</v>
      </c>
      <c r="U277" s="11">
        <f>VLOOKUP($F$269:$F$288,SL!$C$3:$Q$351,13,0)</f>
        <v>72775.789999999994</v>
      </c>
      <c r="V277" s="11">
        <f>VLOOKUP($F$269:$F$288,SL!$C$3:$Q$351,14,0)</f>
        <v>15056.21</v>
      </c>
      <c r="W277" s="11">
        <f>VLOOKUP($F$269:$F$288,SL!$C$3:$Q$351,15,0)</f>
        <v>87832</v>
      </c>
      <c r="X277" s="121"/>
    </row>
    <row r="278" spans="1:24" ht="15.75" x14ac:dyDescent="0.25">
      <c r="A278" s="11">
        <v>7</v>
      </c>
      <c r="B278" s="29" t="s">
        <v>39</v>
      </c>
      <c r="C278" s="29" t="s">
        <v>40</v>
      </c>
      <c r="D278" s="29"/>
      <c r="E278" s="29" t="s">
        <v>226</v>
      </c>
      <c r="F278" s="11" t="s">
        <v>528</v>
      </c>
      <c r="G278" s="11" t="str">
        <f>VLOOKUP($F$269:$F$288,SL!$C$3:$Q$351,2,0)</f>
        <v>NORMAL</v>
      </c>
      <c r="H278" s="11">
        <f>VLOOKUP($F$269:$F$288,SL!$C$3:$Q$351,3,0)</f>
        <v>290</v>
      </c>
      <c r="I278" s="11">
        <f>VLOOKUP($F$269:$F$288,SL!$C$3:$Q$351,4,0)</f>
        <v>63670.26</v>
      </c>
      <c r="J278" s="11">
        <f>VLOOKUP($F$269:$F$288,SL!$C$3:$Q$351,5,0)</f>
        <v>14711.74</v>
      </c>
      <c r="K278" s="11">
        <f>VLOOKUP($F$269:$F$288,SL!$C$3:$Q$351,6,0)</f>
        <v>78382</v>
      </c>
      <c r="L278" s="11">
        <f>VLOOKUP($F$269:$F$288,SL!$C$3:$Q$351,7,0)</f>
        <v>3750.92</v>
      </c>
      <c r="M278" s="11">
        <f>VLOOKUP($F$269:$F$288,SL!$C$3:$Q$351,8,0)</f>
        <v>1044.08</v>
      </c>
      <c r="N278" s="11">
        <f>VLOOKUP($F$269:$F$288,SL!$C$3:$Q$351,9,0)</f>
        <v>4795</v>
      </c>
      <c r="O278" s="11">
        <f t="shared" si="38"/>
        <v>67421.180000000008</v>
      </c>
      <c r="P278" s="11">
        <f t="shared" si="39"/>
        <v>15755.82</v>
      </c>
      <c r="Q278" s="11">
        <f t="shared" si="40"/>
        <v>83177</v>
      </c>
      <c r="R278" s="11">
        <f>VLOOKUP($F$269:$F$288,SL!$C$3:$Q$351,10,0)</f>
        <v>0</v>
      </c>
      <c r="S278" s="11">
        <f>VLOOKUP($F$269:$F$288,SL!$C$3:$Q$351,11,0)</f>
        <v>0</v>
      </c>
      <c r="T278" s="11">
        <f>VLOOKUP($F$269:$F$288,SL!$C$3:$Q$351,12,0)</f>
        <v>0</v>
      </c>
      <c r="U278" s="11">
        <f>VLOOKUP($F$269:$F$288,SL!$C$3:$Q$351,13,0)</f>
        <v>67421.179999999993</v>
      </c>
      <c r="V278" s="11">
        <f>VLOOKUP($F$269:$F$288,SL!$C$3:$Q$351,14,0)</f>
        <v>15755.82</v>
      </c>
      <c r="W278" s="11">
        <f>VLOOKUP($F$269:$F$288,SL!$C$3:$Q$351,15,0)</f>
        <v>83177</v>
      </c>
      <c r="X278" s="121"/>
    </row>
    <row r="279" spans="1:24" ht="15.75" x14ac:dyDescent="0.25">
      <c r="A279" s="11">
        <v>8</v>
      </c>
      <c r="B279" s="29" t="s">
        <v>39</v>
      </c>
      <c r="C279" s="29" t="s">
        <v>40</v>
      </c>
      <c r="D279" s="29"/>
      <c r="E279" s="29" t="s">
        <v>226</v>
      </c>
      <c r="F279" s="11" t="s">
        <v>526</v>
      </c>
      <c r="G279" s="11" t="str">
        <f>VLOOKUP($F$269:$F$288,SL!$C$3:$Q$351,2,0)</f>
        <v>NORMAL</v>
      </c>
      <c r="H279" s="11">
        <f>VLOOKUP($F$269:$F$288,SL!$C$3:$Q$351,3,0)</f>
        <v>34</v>
      </c>
      <c r="I279" s="11">
        <f>VLOOKUP($F$269:$F$288,SL!$C$3:$Q$351,4,0)</f>
        <v>955.8</v>
      </c>
      <c r="J279" s="11">
        <f>VLOOKUP($F$269:$F$288,SL!$C$3:$Q$351,5,0)</f>
        <v>47.2</v>
      </c>
      <c r="K279" s="11">
        <f>VLOOKUP($F$269:$F$288,SL!$C$3:$Q$351,6,0)</f>
        <v>1003</v>
      </c>
      <c r="L279" s="11">
        <f>VLOOKUP($F$269:$F$288,SL!$C$3:$Q$351,7,0)</f>
        <v>459.36</v>
      </c>
      <c r="M279" s="11">
        <f>VLOOKUP($F$269:$F$288,SL!$C$3:$Q$351,8,0)</f>
        <v>29.64</v>
      </c>
      <c r="N279" s="11">
        <f>VLOOKUP($F$269:$F$288,SL!$C$3:$Q$351,9,0)</f>
        <v>489</v>
      </c>
      <c r="O279" s="11">
        <f t="shared" si="38"/>
        <v>1415.1599999999999</v>
      </c>
      <c r="P279" s="11">
        <f t="shared" si="39"/>
        <v>76.84</v>
      </c>
      <c r="Q279" s="11">
        <f t="shared" si="40"/>
        <v>1492</v>
      </c>
      <c r="R279" s="11">
        <f>VLOOKUP($F$269:$F$288,SL!$C$3:$Q$351,10,0)</f>
        <v>0</v>
      </c>
      <c r="S279" s="11">
        <f>VLOOKUP($F$269:$F$288,SL!$C$3:$Q$351,11,0)</f>
        <v>0</v>
      </c>
      <c r="T279" s="11">
        <f>VLOOKUP($F$269:$F$288,SL!$C$3:$Q$351,12,0)</f>
        <v>0</v>
      </c>
      <c r="U279" s="11">
        <f>VLOOKUP($F$269:$F$288,SL!$C$3:$Q$351,13,0)</f>
        <v>1415.16</v>
      </c>
      <c r="V279" s="11">
        <f>VLOOKUP($F$269:$F$288,SL!$C$3:$Q$351,14,0)</f>
        <v>76.84</v>
      </c>
      <c r="W279" s="11">
        <f>VLOOKUP($F$269:$F$288,SL!$C$3:$Q$351,15,0)</f>
        <v>1492</v>
      </c>
      <c r="X279" s="121"/>
    </row>
    <row r="280" spans="1:24" ht="15.75" x14ac:dyDescent="0.25">
      <c r="A280" s="11">
        <v>9</v>
      </c>
      <c r="B280" s="29" t="s">
        <v>39</v>
      </c>
      <c r="C280" s="29" t="s">
        <v>40</v>
      </c>
      <c r="D280" s="29"/>
      <c r="E280" s="29" t="s">
        <v>226</v>
      </c>
      <c r="F280" s="11" t="s">
        <v>537</v>
      </c>
      <c r="G280" s="11" t="str">
        <f>VLOOKUP($F$269:$F$288,SL!$C$3:$Q$351,2,0)</f>
        <v>NORMAL</v>
      </c>
      <c r="H280" s="11">
        <f>VLOOKUP($F$269:$F$288,SL!$C$3:$Q$351,3,0)</f>
        <v>282</v>
      </c>
      <c r="I280" s="11">
        <f>VLOOKUP($F$269:$F$288,SL!$C$3:$Q$351,4,0)</f>
        <v>31534.71</v>
      </c>
      <c r="J280" s="11">
        <f>VLOOKUP($F$269:$F$288,SL!$C$3:$Q$351,5,0)</f>
        <v>6446.29</v>
      </c>
      <c r="K280" s="11">
        <f>VLOOKUP($F$269:$F$288,SL!$C$3:$Q$351,6,0)</f>
        <v>37981</v>
      </c>
      <c r="L280" s="11">
        <f>VLOOKUP($F$269:$F$288,SL!$C$3:$Q$351,7,0)</f>
        <v>2529.38</v>
      </c>
      <c r="M280" s="11">
        <f>VLOOKUP($F$269:$F$288,SL!$C$3:$Q$351,8,0)</f>
        <v>521.62</v>
      </c>
      <c r="N280" s="11">
        <f>VLOOKUP($F$269:$F$288,SL!$C$3:$Q$351,9,0)</f>
        <v>3051</v>
      </c>
      <c r="O280" s="11">
        <f t="shared" si="38"/>
        <v>34064.089999999997</v>
      </c>
      <c r="P280" s="11">
        <f t="shared" si="39"/>
        <v>6967.91</v>
      </c>
      <c r="Q280" s="11">
        <f t="shared" si="40"/>
        <v>41032</v>
      </c>
      <c r="R280" s="11">
        <f>VLOOKUP($F$269:$F$288,SL!$C$3:$Q$351,10,0)</f>
        <v>0</v>
      </c>
      <c r="S280" s="11">
        <f>VLOOKUP($F$269:$F$288,SL!$C$3:$Q$351,11,0)</f>
        <v>0</v>
      </c>
      <c r="T280" s="11">
        <f>VLOOKUP($F$269:$F$288,SL!$C$3:$Q$351,12,0)</f>
        <v>0</v>
      </c>
      <c r="U280" s="11">
        <f>VLOOKUP($F$269:$F$288,SL!$C$3:$Q$351,13,0)</f>
        <v>34064.089999999997</v>
      </c>
      <c r="V280" s="11">
        <f>VLOOKUP($F$269:$F$288,SL!$C$3:$Q$351,14,0)</f>
        <v>6967.91</v>
      </c>
      <c r="W280" s="11">
        <f>VLOOKUP($F$269:$F$288,SL!$C$3:$Q$351,15,0)</f>
        <v>41032</v>
      </c>
      <c r="X280" s="121"/>
    </row>
    <row r="281" spans="1:24" ht="15.75" x14ac:dyDescent="0.25">
      <c r="A281" s="11">
        <v>10</v>
      </c>
      <c r="B281" s="29" t="s">
        <v>39</v>
      </c>
      <c r="C281" s="29" t="s">
        <v>40</v>
      </c>
      <c r="D281" s="29"/>
      <c r="E281" s="29" t="s">
        <v>226</v>
      </c>
      <c r="F281" s="11" t="s">
        <v>533</v>
      </c>
      <c r="G281" s="11" t="str">
        <f>VLOOKUP($F$269:$F$288,SL!$C$3:$Q$351,2,0)</f>
        <v>NORMAL</v>
      </c>
      <c r="H281" s="11">
        <f>VLOOKUP($F$269:$F$288,SL!$C$3:$Q$351,3,0)</f>
        <v>331</v>
      </c>
      <c r="I281" s="11">
        <f>VLOOKUP($F$269:$F$288,SL!$C$3:$Q$351,4,0)</f>
        <v>93201.58</v>
      </c>
      <c r="J281" s="11">
        <f>VLOOKUP($F$269:$F$288,SL!$C$3:$Q$351,5,0)</f>
        <v>2197.42</v>
      </c>
      <c r="K281" s="11">
        <f>VLOOKUP($F$269:$F$288,SL!$C$3:$Q$351,6,0)</f>
        <v>95399</v>
      </c>
      <c r="L281" s="11">
        <f>VLOOKUP($F$269:$F$288,SL!$C$3:$Q$351,7,0)</f>
        <v>3157.54</v>
      </c>
      <c r="M281" s="11">
        <f>VLOOKUP($F$269:$F$288,SL!$C$3:$Q$351,8,0)</f>
        <v>1169.46</v>
      </c>
      <c r="N281" s="11">
        <f>VLOOKUP($F$269:$F$288,SL!$C$3:$Q$351,9,0)</f>
        <v>4327</v>
      </c>
      <c r="O281" s="11">
        <f t="shared" si="38"/>
        <v>96359.12</v>
      </c>
      <c r="P281" s="11">
        <f t="shared" si="39"/>
        <v>3366.88</v>
      </c>
      <c r="Q281" s="11">
        <f t="shared" si="40"/>
        <v>99726</v>
      </c>
      <c r="R281" s="11">
        <f>VLOOKUP($F$269:$F$288,SL!$C$3:$Q$351,10,0)</f>
        <v>0</v>
      </c>
      <c r="S281" s="11">
        <f>VLOOKUP($F$269:$F$288,SL!$C$3:$Q$351,11,0)</f>
        <v>0</v>
      </c>
      <c r="T281" s="11">
        <f>VLOOKUP($F$269:$F$288,SL!$C$3:$Q$351,12,0)</f>
        <v>0</v>
      </c>
      <c r="U281" s="11">
        <f>VLOOKUP($F$269:$F$288,SL!$C$3:$Q$351,13,0)</f>
        <v>96359.12</v>
      </c>
      <c r="V281" s="11">
        <f>VLOOKUP($F$269:$F$288,SL!$C$3:$Q$351,14,0)</f>
        <v>3366.88</v>
      </c>
      <c r="W281" s="11">
        <f>VLOOKUP($F$269:$F$288,SL!$C$3:$Q$351,15,0)</f>
        <v>99726</v>
      </c>
      <c r="X281" s="121"/>
    </row>
    <row r="282" spans="1:24" ht="15.75" x14ac:dyDescent="0.25">
      <c r="A282" s="11">
        <v>11</v>
      </c>
      <c r="B282" s="29" t="s">
        <v>39</v>
      </c>
      <c r="C282" s="29" t="s">
        <v>40</v>
      </c>
      <c r="D282" s="29"/>
      <c r="E282" s="29" t="s">
        <v>226</v>
      </c>
      <c r="F282" s="11" t="s">
        <v>532</v>
      </c>
      <c r="G282" s="11" t="str">
        <f>VLOOKUP($F$269:$F$288,SL!$C$3:$Q$351,2,0)</f>
        <v>NORMAL</v>
      </c>
      <c r="H282" s="11">
        <f>VLOOKUP($F$269:$F$288,SL!$C$3:$Q$351,3,0)</f>
        <v>74</v>
      </c>
      <c r="I282" s="11">
        <f>VLOOKUP($F$269:$F$288,SL!$C$3:$Q$351,4,0)</f>
        <v>15618.82</v>
      </c>
      <c r="J282" s="11">
        <f>VLOOKUP($F$269:$F$288,SL!$C$3:$Q$351,5,0)</f>
        <v>542.18000000000006</v>
      </c>
      <c r="K282" s="11">
        <f>VLOOKUP($F$269:$F$288,SL!$C$3:$Q$351,6,0)</f>
        <v>16161</v>
      </c>
      <c r="L282" s="11">
        <f>VLOOKUP($F$269:$F$288,SL!$C$3:$Q$351,7,0)</f>
        <v>793.28</v>
      </c>
      <c r="M282" s="11">
        <f>VLOOKUP($F$269:$F$288,SL!$C$3:$Q$351,8,0)</f>
        <v>206.72</v>
      </c>
      <c r="N282" s="11">
        <f>VLOOKUP($F$269:$F$288,SL!$C$3:$Q$351,9,0)</f>
        <v>1000</v>
      </c>
      <c r="O282" s="11">
        <f t="shared" si="38"/>
        <v>16412.099999999999</v>
      </c>
      <c r="P282" s="11">
        <f t="shared" si="39"/>
        <v>748.90000000000009</v>
      </c>
      <c r="Q282" s="11">
        <f t="shared" si="40"/>
        <v>17161</v>
      </c>
      <c r="R282" s="11">
        <f>VLOOKUP($F$269:$F$288,SL!$C$3:$Q$351,10,0)</f>
        <v>0</v>
      </c>
      <c r="S282" s="11">
        <f>VLOOKUP($F$269:$F$288,SL!$C$3:$Q$351,11,0)</f>
        <v>0</v>
      </c>
      <c r="T282" s="11">
        <f>VLOOKUP($F$269:$F$288,SL!$C$3:$Q$351,12,0)</f>
        <v>0</v>
      </c>
      <c r="U282" s="11">
        <f>VLOOKUP($F$269:$F$288,SL!$C$3:$Q$351,13,0)</f>
        <v>16412.099999999999</v>
      </c>
      <c r="V282" s="11">
        <f>VLOOKUP($F$269:$F$288,SL!$C$3:$Q$351,14,0)</f>
        <v>748.9</v>
      </c>
      <c r="W282" s="11">
        <f>VLOOKUP($F$269:$F$288,SL!$C$3:$Q$351,15,0)</f>
        <v>17161</v>
      </c>
      <c r="X282" s="121"/>
    </row>
    <row r="283" spans="1:24" ht="15.75" x14ac:dyDescent="0.25">
      <c r="A283" s="11">
        <v>12</v>
      </c>
      <c r="B283" s="29" t="s">
        <v>39</v>
      </c>
      <c r="C283" s="29" t="s">
        <v>40</v>
      </c>
      <c r="D283" s="29"/>
      <c r="E283" s="29" t="s">
        <v>226</v>
      </c>
      <c r="F283" s="11" t="s">
        <v>529</v>
      </c>
      <c r="G283" s="11" t="str">
        <f>VLOOKUP($F$269:$F$288,SL!$C$3:$Q$351,2,0)</f>
        <v>NORMAL</v>
      </c>
      <c r="H283" s="11">
        <f>VLOOKUP($F$269:$F$288,SL!$C$3:$Q$351,3,0)</f>
        <v>33</v>
      </c>
      <c r="I283" s="11">
        <f>VLOOKUP($F$269:$F$288,SL!$C$3:$Q$351,4,0)</f>
        <v>644.82000000000005</v>
      </c>
      <c r="J283" s="11">
        <f>VLOOKUP($F$269:$F$288,SL!$C$3:$Q$351,5,0)</f>
        <v>13.18</v>
      </c>
      <c r="K283" s="11">
        <f>VLOOKUP($F$269:$F$288,SL!$C$3:$Q$351,6,0)</f>
        <v>658</v>
      </c>
      <c r="L283" s="11">
        <f>VLOOKUP($F$269:$F$288,SL!$C$3:$Q$351,7,0)</f>
        <v>493.97</v>
      </c>
      <c r="M283" s="11">
        <f>VLOOKUP($F$269:$F$288,SL!$C$3:$Q$351,8,0)</f>
        <v>26.03</v>
      </c>
      <c r="N283" s="11">
        <f>VLOOKUP($F$269:$F$288,SL!$C$3:$Q$351,9,0)</f>
        <v>520</v>
      </c>
      <c r="O283" s="11">
        <f t="shared" si="38"/>
        <v>1138.79</v>
      </c>
      <c r="P283" s="11">
        <f t="shared" si="39"/>
        <v>39.21</v>
      </c>
      <c r="Q283" s="11">
        <f t="shared" si="40"/>
        <v>1178</v>
      </c>
      <c r="R283" s="11">
        <f>VLOOKUP($F$269:$F$288,SL!$C$3:$Q$351,10,0)</f>
        <v>0</v>
      </c>
      <c r="S283" s="11">
        <f>VLOOKUP($F$269:$F$288,SL!$C$3:$Q$351,11,0)</f>
        <v>0</v>
      </c>
      <c r="T283" s="11">
        <f>VLOOKUP($F$269:$F$288,SL!$C$3:$Q$351,12,0)</f>
        <v>0</v>
      </c>
      <c r="U283" s="11">
        <f>VLOOKUP($F$269:$F$288,SL!$C$3:$Q$351,13,0)</f>
        <v>1138.79</v>
      </c>
      <c r="V283" s="11">
        <f>VLOOKUP($F$269:$F$288,SL!$C$3:$Q$351,14,0)</f>
        <v>39.21</v>
      </c>
      <c r="W283" s="11">
        <f>VLOOKUP($F$269:$F$288,SL!$C$3:$Q$351,15,0)</f>
        <v>1178</v>
      </c>
      <c r="X283" s="121"/>
    </row>
    <row r="284" spans="1:24" ht="15.75" x14ac:dyDescent="0.25">
      <c r="A284" s="11">
        <v>13</v>
      </c>
      <c r="B284" s="29" t="s">
        <v>39</v>
      </c>
      <c r="C284" s="29" t="s">
        <v>40</v>
      </c>
      <c r="D284" s="29"/>
      <c r="E284" s="29" t="s">
        <v>226</v>
      </c>
      <c r="F284" s="11" t="s">
        <v>530</v>
      </c>
      <c r="G284" s="11" t="str">
        <f>VLOOKUP($F$269:$F$288,SL!$C$3:$Q$351,2,0)</f>
        <v>NORMAL</v>
      </c>
      <c r="H284" s="11">
        <f>VLOOKUP($F$269:$F$288,SL!$C$3:$Q$351,3,0)</f>
        <v>258</v>
      </c>
      <c r="I284" s="11">
        <f>VLOOKUP($F$269:$F$288,SL!$C$3:$Q$351,4,0)</f>
        <v>62730.69</v>
      </c>
      <c r="J284" s="11">
        <f>VLOOKUP($F$269:$F$288,SL!$C$3:$Q$351,5,0)</f>
        <v>14445.310000000001</v>
      </c>
      <c r="K284" s="11">
        <f>VLOOKUP($F$269:$F$288,SL!$C$3:$Q$351,6,0)</f>
        <v>77176</v>
      </c>
      <c r="L284" s="11">
        <f>VLOOKUP($F$269:$F$288,SL!$C$3:$Q$351,7,0)</f>
        <v>2416.63</v>
      </c>
      <c r="M284" s="11">
        <f>VLOOKUP($F$269:$F$288,SL!$C$3:$Q$351,8,0)</f>
        <v>850.37</v>
      </c>
      <c r="N284" s="11">
        <f>VLOOKUP($F$269:$F$288,SL!$C$3:$Q$351,9,0)</f>
        <v>3267</v>
      </c>
      <c r="O284" s="11">
        <f t="shared" si="38"/>
        <v>65147.32</v>
      </c>
      <c r="P284" s="11">
        <f t="shared" si="39"/>
        <v>15295.680000000002</v>
      </c>
      <c r="Q284" s="11">
        <f t="shared" si="40"/>
        <v>80443</v>
      </c>
      <c r="R284" s="11">
        <f>VLOOKUP($F$269:$F$288,SL!$C$3:$Q$351,10,0)</f>
        <v>0</v>
      </c>
      <c r="S284" s="11">
        <f>VLOOKUP($F$269:$F$288,SL!$C$3:$Q$351,11,0)</f>
        <v>0</v>
      </c>
      <c r="T284" s="11">
        <f>VLOOKUP($F$269:$F$288,SL!$C$3:$Q$351,12,0)</f>
        <v>0</v>
      </c>
      <c r="U284" s="11">
        <f>VLOOKUP($F$269:$F$288,SL!$C$3:$Q$351,13,0)</f>
        <v>65147.32</v>
      </c>
      <c r="V284" s="11">
        <f>VLOOKUP($F$269:$F$288,SL!$C$3:$Q$351,14,0)</f>
        <v>15295.68</v>
      </c>
      <c r="W284" s="11">
        <f>VLOOKUP($F$269:$F$288,SL!$C$3:$Q$351,15,0)</f>
        <v>80443</v>
      </c>
      <c r="X284" s="121"/>
    </row>
    <row r="285" spans="1:24" ht="15.75" x14ac:dyDescent="0.25">
      <c r="A285" s="11">
        <v>14</v>
      </c>
      <c r="B285" s="29" t="s">
        <v>39</v>
      </c>
      <c r="C285" s="29" t="s">
        <v>40</v>
      </c>
      <c r="D285" s="29"/>
      <c r="E285" s="29" t="s">
        <v>226</v>
      </c>
      <c r="F285" s="11" t="s">
        <v>527</v>
      </c>
      <c r="G285" s="11" t="str">
        <f>VLOOKUP($F$269:$F$288,SL!$C$3:$Q$351,2,0)</f>
        <v>NORMAL</v>
      </c>
      <c r="H285" s="11">
        <f>VLOOKUP($F$269:$F$288,SL!$C$3:$Q$351,3,0)</f>
        <v>100</v>
      </c>
      <c r="I285" s="11">
        <f>VLOOKUP($F$269:$F$288,SL!$C$3:$Q$351,4,0)</f>
        <v>42158.48</v>
      </c>
      <c r="J285" s="11">
        <f>VLOOKUP($F$269:$F$288,SL!$C$3:$Q$351,5,0)</f>
        <v>8325.52</v>
      </c>
      <c r="K285" s="11">
        <f>VLOOKUP($F$269:$F$288,SL!$C$3:$Q$351,6,0)</f>
        <v>50484</v>
      </c>
      <c r="L285" s="11">
        <f>VLOOKUP($F$269:$F$288,SL!$C$3:$Q$351,7,0)</f>
        <v>1010.43</v>
      </c>
      <c r="M285" s="11">
        <f>VLOOKUP($F$269:$F$288,SL!$C$3:$Q$351,8,0)</f>
        <v>526.56999999999994</v>
      </c>
      <c r="N285" s="11">
        <f>VLOOKUP($F$269:$F$288,SL!$C$3:$Q$351,9,0)</f>
        <v>1537</v>
      </c>
      <c r="O285" s="11">
        <f t="shared" si="38"/>
        <v>43168.91</v>
      </c>
      <c r="P285" s="11">
        <f t="shared" si="39"/>
        <v>8852.09</v>
      </c>
      <c r="Q285" s="11">
        <f t="shared" si="40"/>
        <v>52021</v>
      </c>
      <c r="R285" s="11">
        <f>VLOOKUP($F$269:$F$288,SL!$C$3:$Q$351,10,0)</f>
        <v>0</v>
      </c>
      <c r="S285" s="11">
        <f>VLOOKUP($F$269:$F$288,SL!$C$3:$Q$351,11,0)</f>
        <v>0</v>
      </c>
      <c r="T285" s="11">
        <f>VLOOKUP($F$269:$F$288,SL!$C$3:$Q$351,12,0)</f>
        <v>0</v>
      </c>
      <c r="U285" s="11">
        <f>VLOOKUP($F$269:$F$288,SL!$C$3:$Q$351,13,0)</f>
        <v>43168.91</v>
      </c>
      <c r="V285" s="11">
        <f>VLOOKUP($F$269:$F$288,SL!$C$3:$Q$351,14,0)</f>
        <v>8852.09</v>
      </c>
      <c r="W285" s="11">
        <f>VLOOKUP($F$269:$F$288,SL!$C$3:$Q$351,15,0)</f>
        <v>52021</v>
      </c>
      <c r="X285" s="121"/>
    </row>
    <row r="286" spans="1:24" ht="15.75" x14ac:dyDescent="0.25">
      <c r="A286" s="11">
        <v>15</v>
      </c>
      <c r="B286" s="29" t="s">
        <v>39</v>
      </c>
      <c r="C286" s="29" t="s">
        <v>40</v>
      </c>
      <c r="D286" s="29"/>
      <c r="E286" s="29" t="s">
        <v>226</v>
      </c>
      <c r="F286" s="11" t="s">
        <v>525</v>
      </c>
      <c r="G286" s="11" t="str">
        <f>VLOOKUP($F$269:$F$288,SL!$C$3:$Q$351,2,0)</f>
        <v>NORMAL</v>
      </c>
      <c r="H286" s="11">
        <f>VLOOKUP($F$269:$F$288,SL!$C$3:$Q$351,3,0)</f>
        <v>29</v>
      </c>
      <c r="I286" s="11">
        <f>VLOOKUP($F$269:$F$288,SL!$C$3:$Q$351,4,0)</f>
        <v>78107.73</v>
      </c>
      <c r="J286" s="11">
        <f>VLOOKUP($F$269:$F$288,SL!$C$3:$Q$351,5,0)</f>
        <v>14894.27</v>
      </c>
      <c r="K286" s="11">
        <f>VLOOKUP($F$269:$F$288,SL!$C$3:$Q$351,6,0)</f>
        <v>93002</v>
      </c>
      <c r="L286" s="11">
        <f>VLOOKUP($F$269:$F$288,SL!$C$3:$Q$351,7,0)</f>
        <v>1117.03</v>
      </c>
      <c r="M286" s="11">
        <f>VLOOKUP($F$269:$F$288,SL!$C$3:$Q$351,8,0)</f>
        <v>873.97</v>
      </c>
      <c r="N286" s="11">
        <f>VLOOKUP($F$269:$F$288,SL!$C$3:$Q$351,9,0)</f>
        <v>1991</v>
      </c>
      <c r="O286" s="11">
        <f t="shared" si="38"/>
        <v>79224.759999999995</v>
      </c>
      <c r="P286" s="11">
        <f t="shared" si="39"/>
        <v>15768.24</v>
      </c>
      <c r="Q286" s="11">
        <f t="shared" si="40"/>
        <v>94993</v>
      </c>
      <c r="R286" s="11">
        <f>VLOOKUP($F$269:$F$288,SL!$C$3:$Q$351,10,0)</f>
        <v>0</v>
      </c>
      <c r="S286" s="11">
        <f>VLOOKUP($F$269:$F$288,SL!$C$3:$Q$351,11,0)</f>
        <v>0</v>
      </c>
      <c r="T286" s="11">
        <f>VLOOKUP($F$269:$F$288,SL!$C$3:$Q$351,12,0)</f>
        <v>0</v>
      </c>
      <c r="U286" s="11">
        <f>VLOOKUP($F$269:$F$288,SL!$C$3:$Q$351,13,0)</f>
        <v>79224.759999999995</v>
      </c>
      <c r="V286" s="11">
        <f>VLOOKUP($F$269:$F$288,SL!$C$3:$Q$351,14,0)</f>
        <v>15768.239999999998</v>
      </c>
      <c r="W286" s="11">
        <f>VLOOKUP($F$269:$F$288,SL!$C$3:$Q$351,15,0)</f>
        <v>94993</v>
      </c>
      <c r="X286" s="121"/>
    </row>
    <row r="287" spans="1:24" ht="15.75" x14ac:dyDescent="0.25">
      <c r="A287" s="11">
        <v>16</v>
      </c>
      <c r="B287" s="29" t="s">
        <v>39</v>
      </c>
      <c r="C287" s="29" t="s">
        <v>40</v>
      </c>
      <c r="D287" s="29"/>
      <c r="E287" s="29" t="s">
        <v>226</v>
      </c>
      <c r="F287" s="11" t="s">
        <v>535</v>
      </c>
      <c r="G287" s="11" t="str">
        <f>VLOOKUP($F$269:$F$288,SL!$C$3:$Q$351,2,0)</f>
        <v>NORMAL</v>
      </c>
      <c r="H287" s="11">
        <f>VLOOKUP($F$269:$F$288,SL!$C$3:$Q$351,3,0)</f>
        <v>62</v>
      </c>
      <c r="I287" s="11">
        <f>VLOOKUP($F$269:$F$288,SL!$C$3:$Q$351,4,0)</f>
        <v>20729.14</v>
      </c>
      <c r="J287" s="11">
        <f>VLOOKUP($F$269:$F$288,SL!$C$3:$Q$351,5,0)</f>
        <v>4384.8600000000006</v>
      </c>
      <c r="K287" s="11">
        <f>VLOOKUP($F$269:$F$288,SL!$C$3:$Q$351,6,0)</f>
        <v>25114</v>
      </c>
      <c r="L287" s="11">
        <f>VLOOKUP($F$269:$F$288,SL!$C$3:$Q$351,7,0)</f>
        <v>736.37</v>
      </c>
      <c r="M287" s="11">
        <f>VLOOKUP($F$269:$F$288,SL!$C$3:$Q$351,8,0)</f>
        <v>263.63</v>
      </c>
      <c r="N287" s="11">
        <f>VLOOKUP($F$269:$F$288,SL!$C$3:$Q$351,9,0)</f>
        <v>1000</v>
      </c>
      <c r="O287" s="11">
        <f t="shared" si="38"/>
        <v>21465.51</v>
      </c>
      <c r="P287" s="11">
        <f t="shared" si="39"/>
        <v>4648.4900000000007</v>
      </c>
      <c r="Q287" s="11">
        <f t="shared" si="40"/>
        <v>26114</v>
      </c>
      <c r="R287" s="11">
        <f>VLOOKUP($F$269:$F$288,SL!$C$3:$Q$351,10,0)</f>
        <v>0</v>
      </c>
      <c r="S287" s="11">
        <f>VLOOKUP($F$269:$F$288,SL!$C$3:$Q$351,11,0)</f>
        <v>0</v>
      </c>
      <c r="T287" s="11">
        <f>VLOOKUP($F$269:$F$288,SL!$C$3:$Q$351,12,0)</f>
        <v>0</v>
      </c>
      <c r="U287" s="11">
        <f>VLOOKUP($F$269:$F$288,SL!$C$3:$Q$351,13,0)</f>
        <v>21465.51</v>
      </c>
      <c r="V287" s="11">
        <f>VLOOKUP($F$269:$F$288,SL!$C$3:$Q$351,14,0)</f>
        <v>4648.49</v>
      </c>
      <c r="W287" s="11">
        <f>VLOOKUP($F$269:$F$288,SL!$C$3:$Q$351,15,0)</f>
        <v>26114</v>
      </c>
      <c r="X287" s="121"/>
    </row>
    <row r="288" spans="1:24" ht="15.75" x14ac:dyDescent="0.25">
      <c r="A288" s="11">
        <v>17</v>
      </c>
      <c r="B288" s="118"/>
      <c r="C288" s="118"/>
      <c r="D288" s="118"/>
      <c r="E288" s="118" t="s">
        <v>226</v>
      </c>
      <c r="F288" s="11" t="s">
        <v>534</v>
      </c>
      <c r="G288" s="11" t="str">
        <f>VLOOKUP($F$269:$F$288,SL!$C$3:$Q$351,2,0)</f>
        <v>NORMAL</v>
      </c>
      <c r="H288" s="11">
        <f>VLOOKUP($F$269:$F$288,SL!$C$3:$Q$351,3,0)</f>
        <v>165</v>
      </c>
      <c r="I288" s="11">
        <f>VLOOKUP($F$269:$F$288,SL!$C$3:$Q$351,4,0)</f>
        <v>36318.25</v>
      </c>
      <c r="J288" s="11">
        <f>VLOOKUP($F$269:$F$288,SL!$C$3:$Q$351,5,0)</f>
        <v>7381.75</v>
      </c>
      <c r="K288" s="11">
        <f>VLOOKUP($F$269:$F$288,SL!$C$3:$Q$351,6,0)</f>
        <v>43700</v>
      </c>
      <c r="L288" s="11">
        <f>VLOOKUP($F$269:$F$288,SL!$C$3:$Q$351,7,0)</f>
        <v>1552.29</v>
      </c>
      <c r="M288" s="11">
        <f>VLOOKUP($F$269:$F$288,SL!$C$3:$Q$351,8,0)</f>
        <v>496.71</v>
      </c>
      <c r="N288" s="11">
        <f>VLOOKUP($F$269:$F$288,SL!$C$3:$Q$351,9,0)</f>
        <v>2049</v>
      </c>
      <c r="O288" s="11">
        <f>+I288+L288</f>
        <v>37870.54</v>
      </c>
      <c r="P288" s="11">
        <f>+J288+M288</f>
        <v>7878.46</v>
      </c>
      <c r="Q288" s="11">
        <f>+K288+N288</f>
        <v>45749</v>
      </c>
      <c r="R288" s="11">
        <f>VLOOKUP($F$269:$F$288,SL!$C$3:$Q$351,10,0)</f>
        <v>0</v>
      </c>
      <c r="S288" s="11">
        <f>VLOOKUP($F$269:$F$288,SL!$C$3:$Q$351,11,0)</f>
        <v>0</v>
      </c>
      <c r="T288" s="11">
        <f>VLOOKUP($F$269:$F$288,SL!$C$3:$Q$351,12,0)</f>
        <v>0</v>
      </c>
      <c r="U288" s="11">
        <f>VLOOKUP($F$269:$F$288,SL!$C$3:$Q$351,13,0)</f>
        <v>37870.54</v>
      </c>
      <c r="V288" s="11">
        <f>VLOOKUP($F$269:$F$288,SL!$C$3:$Q$351,14,0)</f>
        <v>7878.46</v>
      </c>
      <c r="W288" s="11">
        <f>VLOOKUP($F$269:$F$288,SL!$C$3:$Q$351,15,0)</f>
        <v>45749</v>
      </c>
      <c r="X288" s="121"/>
    </row>
    <row r="289" spans="1:24" ht="15.75" x14ac:dyDescent="0.25">
      <c r="A289" s="147" t="s">
        <v>78</v>
      </c>
      <c r="B289" s="147"/>
      <c r="C289" s="147"/>
      <c r="D289" s="147"/>
      <c r="E289" s="147"/>
      <c r="F289" s="147"/>
      <c r="G289" s="11"/>
      <c r="H289" s="13">
        <f>SUM(H272:H288)</f>
        <v>2974</v>
      </c>
      <c r="I289" s="13">
        <f t="shared" ref="I289:W289" si="41">SUM(I272:I288)</f>
        <v>1035886.59</v>
      </c>
      <c r="J289" s="13">
        <f t="shared" si="41"/>
        <v>224040.40999999997</v>
      </c>
      <c r="K289" s="13">
        <f t="shared" si="41"/>
        <v>1259927</v>
      </c>
      <c r="L289" s="13">
        <f t="shared" si="41"/>
        <v>30522.230000000003</v>
      </c>
      <c r="M289" s="13">
        <f t="shared" si="41"/>
        <v>13671.769999999999</v>
      </c>
      <c r="N289" s="13">
        <f t="shared" si="41"/>
        <v>44194</v>
      </c>
      <c r="O289" s="13">
        <f t="shared" si="41"/>
        <v>1066408.82</v>
      </c>
      <c r="P289" s="13">
        <f t="shared" si="41"/>
        <v>237712.17999999996</v>
      </c>
      <c r="Q289" s="13">
        <f t="shared" si="41"/>
        <v>1304121</v>
      </c>
      <c r="R289" s="13">
        <f t="shared" si="41"/>
        <v>1229.55</v>
      </c>
      <c r="S289" s="13">
        <f t="shared" si="41"/>
        <v>480.45000000000005</v>
      </c>
      <c r="T289" s="13">
        <f t="shared" si="41"/>
        <v>1710</v>
      </c>
      <c r="U289" s="13">
        <f t="shared" si="41"/>
        <v>1065179.27</v>
      </c>
      <c r="V289" s="13">
        <f t="shared" si="41"/>
        <v>237231.72999999995</v>
      </c>
      <c r="W289" s="13">
        <f t="shared" si="41"/>
        <v>1302411</v>
      </c>
      <c r="X289" s="121"/>
    </row>
    <row r="290" spans="1:24" ht="15.75" x14ac:dyDescent="0.25">
      <c r="A290" s="26"/>
      <c r="B290" s="26"/>
      <c r="C290" s="26"/>
      <c r="D290" s="26"/>
      <c r="E290" s="26"/>
      <c r="F290" s="26"/>
      <c r="G290" s="26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171"/>
    </row>
    <row r="291" spans="1:24" ht="15.75" x14ac:dyDescent="0.25">
      <c r="A291" s="26"/>
      <c r="B291" s="26"/>
      <c r="C291" s="26"/>
      <c r="D291" s="26"/>
      <c r="E291" s="26"/>
      <c r="F291" s="26"/>
      <c r="G291" s="26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166"/>
    </row>
    <row r="292" spans="1:24" ht="15.75" x14ac:dyDescent="0.25">
      <c r="A292" s="30"/>
      <c r="B292" s="30"/>
      <c r="C292" s="30"/>
      <c r="D292" s="142" t="s">
        <v>79</v>
      </c>
      <c r="E292" s="142"/>
      <c r="F292" s="142"/>
      <c r="G292" s="142"/>
      <c r="H292" s="142"/>
      <c r="I292" s="7"/>
      <c r="J292" s="14"/>
      <c r="K292" s="7"/>
      <c r="L292" s="7"/>
      <c r="M292" s="7"/>
      <c r="N292" s="7"/>
      <c r="O292" s="7"/>
      <c r="P292" s="7"/>
      <c r="Q292" s="7"/>
      <c r="R292" s="7"/>
      <c r="S292" s="7"/>
      <c r="T292" s="108" t="s">
        <v>80</v>
      </c>
      <c r="U292" s="108"/>
      <c r="V292" s="108"/>
      <c r="W292" s="108"/>
      <c r="X292" s="166"/>
    </row>
    <row r="293" spans="1:24" ht="15.75" x14ac:dyDescent="0.25">
      <c r="A293" s="30"/>
      <c r="B293" s="30"/>
      <c r="C293" s="30"/>
      <c r="D293" s="142" t="s">
        <v>81</v>
      </c>
      <c r="E293" s="142"/>
      <c r="F293" s="142"/>
      <c r="G293" s="142"/>
      <c r="H293" s="142"/>
      <c r="I293" s="7"/>
      <c r="J293" s="14"/>
      <c r="K293" s="7"/>
      <c r="L293" s="7"/>
      <c r="M293" s="7"/>
      <c r="N293" s="7"/>
      <c r="O293" s="7"/>
      <c r="P293" s="7"/>
      <c r="Q293" s="7"/>
      <c r="R293" s="7"/>
      <c r="S293" s="7"/>
      <c r="T293" s="108" t="s">
        <v>81</v>
      </c>
      <c r="U293" s="108"/>
      <c r="V293" s="108"/>
      <c r="W293" s="108"/>
      <c r="X293" s="166"/>
    </row>
    <row r="294" spans="1:24" ht="16.5" thickBot="1" x14ac:dyDescent="0.3">
      <c r="A294" s="30"/>
      <c r="B294" s="30"/>
      <c r="C294" s="30"/>
      <c r="D294" s="25"/>
      <c r="E294" s="25"/>
      <c r="F294" s="25"/>
      <c r="G294" s="25"/>
      <c r="H294" s="25"/>
      <c r="I294" s="7"/>
      <c r="J294" s="14"/>
      <c r="K294" s="7"/>
      <c r="L294" s="7"/>
      <c r="M294" s="7"/>
      <c r="N294" s="7"/>
      <c r="O294" s="7"/>
      <c r="P294" s="7"/>
      <c r="Q294" s="7"/>
      <c r="R294" s="7"/>
      <c r="S294" s="7"/>
      <c r="T294" s="26"/>
      <c r="U294" s="26"/>
      <c r="V294" s="26"/>
      <c r="W294" s="26"/>
      <c r="X294" s="166"/>
    </row>
    <row r="295" spans="1:24" ht="24" thickBot="1" x14ac:dyDescent="0.4">
      <c r="A295" s="148" t="s">
        <v>1</v>
      </c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  <c r="T295" s="149"/>
      <c r="U295" s="149"/>
      <c r="V295" s="149"/>
      <c r="W295" s="149"/>
      <c r="X295" s="150"/>
    </row>
    <row r="296" spans="1:24" ht="18" x14ac:dyDescent="0.25">
      <c r="A296" s="170" t="s">
        <v>819</v>
      </c>
      <c r="B296" s="170"/>
      <c r="C296" s="170"/>
      <c r="D296" s="170"/>
      <c r="E296" s="170"/>
      <c r="F296" s="170"/>
      <c r="G296" s="170"/>
      <c r="H296" s="170"/>
      <c r="I296" s="170"/>
      <c r="J296" s="170"/>
      <c r="K296" s="170"/>
      <c r="L296" s="170"/>
      <c r="M296" s="170"/>
      <c r="N296" s="170"/>
      <c r="O296" s="170"/>
      <c r="P296" s="170"/>
      <c r="Q296" s="170"/>
      <c r="R296" s="170"/>
      <c r="S296" s="170"/>
      <c r="T296" s="170"/>
      <c r="U296" s="170"/>
      <c r="V296" s="170"/>
      <c r="W296" s="170"/>
      <c r="X296" s="170"/>
    </row>
    <row r="297" spans="1:24" ht="36.75" customHeight="1" x14ac:dyDescent="0.25">
      <c r="A297" s="172" t="s">
        <v>5</v>
      </c>
      <c r="B297" s="172" t="s">
        <v>6</v>
      </c>
      <c r="C297" s="172" t="s">
        <v>7</v>
      </c>
      <c r="D297" s="172" t="s">
        <v>8</v>
      </c>
      <c r="E297" s="172" t="s">
        <v>9</v>
      </c>
      <c r="F297" s="172" t="s">
        <v>383</v>
      </c>
      <c r="G297" s="172" t="s">
        <v>11</v>
      </c>
      <c r="H297" s="172" t="s">
        <v>12</v>
      </c>
      <c r="I297" s="172" t="s">
        <v>815</v>
      </c>
      <c r="J297" s="172"/>
      <c r="K297" s="172"/>
      <c r="L297" s="172" t="s">
        <v>816</v>
      </c>
      <c r="M297" s="172"/>
      <c r="N297" s="172"/>
      <c r="O297" s="172" t="s">
        <v>13</v>
      </c>
      <c r="P297" s="172"/>
      <c r="Q297" s="172"/>
      <c r="R297" s="172" t="s">
        <v>817</v>
      </c>
      <c r="S297" s="172"/>
      <c r="T297" s="172"/>
      <c r="U297" s="172" t="s">
        <v>818</v>
      </c>
      <c r="V297" s="172"/>
      <c r="W297" s="172"/>
      <c r="X297" s="9" t="s">
        <v>14</v>
      </c>
    </row>
    <row r="298" spans="1:24" ht="15.75" x14ac:dyDescent="0.25">
      <c r="A298" s="172"/>
      <c r="B298" s="172"/>
      <c r="C298" s="172"/>
      <c r="D298" s="172"/>
      <c r="E298" s="172"/>
      <c r="F298" s="172"/>
      <c r="G298" s="172"/>
      <c r="H298" s="172"/>
      <c r="I298" s="9" t="s">
        <v>15</v>
      </c>
      <c r="J298" s="9" t="s">
        <v>16</v>
      </c>
      <c r="K298" s="10" t="s">
        <v>17</v>
      </c>
      <c r="L298" s="9" t="s">
        <v>15</v>
      </c>
      <c r="M298" s="9" t="s">
        <v>16</v>
      </c>
      <c r="N298" s="10" t="s">
        <v>17</v>
      </c>
      <c r="O298" s="9" t="s">
        <v>15</v>
      </c>
      <c r="P298" s="9" t="s">
        <v>16</v>
      </c>
      <c r="Q298" s="9" t="s">
        <v>17</v>
      </c>
      <c r="R298" s="9" t="s">
        <v>15</v>
      </c>
      <c r="S298" s="9" t="s">
        <v>16</v>
      </c>
      <c r="T298" s="9" t="s">
        <v>17</v>
      </c>
      <c r="U298" s="9" t="s">
        <v>15</v>
      </c>
      <c r="V298" s="9" t="s">
        <v>16</v>
      </c>
      <c r="W298" s="10" t="s">
        <v>17</v>
      </c>
      <c r="X298" s="9"/>
    </row>
    <row r="299" spans="1:24" ht="15.75" x14ac:dyDescent="0.25">
      <c r="A299" s="9" t="s">
        <v>18</v>
      </c>
      <c r="B299" s="9" t="s">
        <v>19</v>
      </c>
      <c r="C299" s="9" t="s">
        <v>20</v>
      </c>
      <c r="D299" s="9" t="s">
        <v>21</v>
      </c>
      <c r="E299" s="9" t="s">
        <v>22</v>
      </c>
      <c r="F299" s="21" t="s">
        <v>23</v>
      </c>
      <c r="G299" s="21"/>
      <c r="H299" s="9"/>
      <c r="I299" s="9" t="s">
        <v>24</v>
      </c>
      <c r="J299" s="9" t="s">
        <v>25</v>
      </c>
      <c r="K299" s="10" t="s">
        <v>26</v>
      </c>
      <c r="L299" s="9" t="s">
        <v>27</v>
      </c>
      <c r="M299" s="9" t="s">
        <v>28</v>
      </c>
      <c r="N299" s="10" t="s">
        <v>29</v>
      </c>
      <c r="O299" s="9" t="s">
        <v>30</v>
      </c>
      <c r="P299" s="9" t="s">
        <v>31</v>
      </c>
      <c r="Q299" s="9" t="s">
        <v>32</v>
      </c>
      <c r="R299" s="9" t="s">
        <v>33</v>
      </c>
      <c r="S299" s="9" t="s">
        <v>34</v>
      </c>
      <c r="T299" s="9" t="s">
        <v>35</v>
      </c>
      <c r="U299" s="9" t="s">
        <v>36</v>
      </c>
      <c r="V299" s="9" t="s">
        <v>37</v>
      </c>
      <c r="W299" s="10" t="s">
        <v>38</v>
      </c>
      <c r="X299" s="11"/>
    </row>
    <row r="300" spans="1:24" ht="15.75" x14ac:dyDescent="0.25">
      <c r="A300" s="11">
        <v>1</v>
      </c>
      <c r="B300" s="29" t="s">
        <v>39</v>
      </c>
      <c r="C300" s="29" t="s">
        <v>40</v>
      </c>
      <c r="D300" s="29">
        <v>50</v>
      </c>
      <c r="E300" s="29" t="s">
        <v>252</v>
      </c>
      <c r="F300" s="11" t="s">
        <v>778</v>
      </c>
      <c r="G300" s="11" t="str">
        <f>VLOOKUP($F$297:$F$325,SL!$C$3:$Q$351,2,0)</f>
        <v>NORMAL</v>
      </c>
      <c r="H300" s="11">
        <f>VLOOKUP($F$297:$F$325,SL!$C$3:$Q$351,3,0)</f>
        <v>0</v>
      </c>
      <c r="I300" s="11">
        <f>VLOOKUP($F$297:$F$325,SL!$C$3:$Q$351,4,0)</f>
        <v>0</v>
      </c>
      <c r="J300" s="11">
        <f>VLOOKUP($F$297:$F$325,SL!$C$3:$Q$351,5,0)</f>
        <v>0</v>
      </c>
      <c r="K300" s="11">
        <f>VLOOKUP($F$297:$F$325,SL!$C$3:$Q$351,6,0)</f>
        <v>0</v>
      </c>
      <c r="L300" s="11">
        <f>VLOOKUP($F$297:$F$325,SL!$C$3:$Q$351,7,0)</f>
        <v>205</v>
      </c>
      <c r="M300" s="11">
        <f>VLOOKUP($F$297:$F$325,SL!$C$3:$Q$351,8,0)</f>
        <v>0</v>
      </c>
      <c r="N300" s="11">
        <f>VLOOKUP($F$297:$F$325,SL!$C$3:$Q$351,9,0)</f>
        <v>205</v>
      </c>
      <c r="O300" s="11">
        <f>+I300+L300</f>
        <v>205</v>
      </c>
      <c r="P300" s="11">
        <f>+J300+M300</f>
        <v>0</v>
      </c>
      <c r="Q300" s="11">
        <f>+K300+N300</f>
        <v>205</v>
      </c>
      <c r="R300" s="11">
        <f>VLOOKUP($F$297:$F$325,SL!$C$3:$Q$351,10,0)</f>
        <v>0</v>
      </c>
      <c r="S300" s="11">
        <f>VLOOKUP($F$297:$F$325,SL!$C$3:$Q$351,11,0)</f>
        <v>0</v>
      </c>
      <c r="T300" s="11">
        <f>VLOOKUP($F$297:$F$325,SL!$C$3:$Q$351,12,0)</f>
        <v>0</v>
      </c>
      <c r="U300" s="11">
        <f>VLOOKUP($F$297:$F$325,SL!$C$3:$Q$351,13,0)</f>
        <v>205</v>
      </c>
      <c r="V300" s="11">
        <f>VLOOKUP($F$297:$F$325,SL!$C$3:$Q$351,14,0)</f>
        <v>0</v>
      </c>
      <c r="W300" s="11">
        <f>VLOOKUP($F$297:$F$325,SL!$C$3:$Q$351,15,0)</f>
        <v>205</v>
      </c>
      <c r="X300" s="11"/>
    </row>
    <row r="301" spans="1:24" ht="15.75" x14ac:dyDescent="0.25">
      <c r="A301" s="11">
        <v>2</v>
      </c>
      <c r="B301" s="29" t="s">
        <v>39</v>
      </c>
      <c r="C301" s="29" t="s">
        <v>40</v>
      </c>
      <c r="D301" s="29">
        <v>50</v>
      </c>
      <c r="E301" s="29" t="s">
        <v>252</v>
      </c>
      <c r="F301" s="11" t="s">
        <v>779</v>
      </c>
      <c r="G301" s="11" t="str">
        <f>VLOOKUP($F$297:$F$325,SL!$C$3:$Q$351,2,0)</f>
        <v>NORMAL</v>
      </c>
      <c r="H301" s="11">
        <f>VLOOKUP($F$297:$F$325,SL!$C$3:$Q$351,3,0)</f>
        <v>0</v>
      </c>
      <c r="I301" s="11">
        <f>VLOOKUP($F$297:$F$325,SL!$C$3:$Q$351,4,0)</f>
        <v>0</v>
      </c>
      <c r="J301" s="11">
        <f>VLOOKUP($F$297:$F$325,SL!$C$3:$Q$351,5,0)</f>
        <v>0</v>
      </c>
      <c r="K301" s="11">
        <f>VLOOKUP($F$297:$F$325,SL!$C$3:$Q$351,6,0)</f>
        <v>0</v>
      </c>
      <c r="L301" s="11">
        <f>VLOOKUP($F$297:$F$325,SL!$C$3:$Q$351,7,0)</f>
        <v>205</v>
      </c>
      <c r="M301" s="11">
        <f>VLOOKUP($F$297:$F$325,SL!$C$3:$Q$351,8,0)</f>
        <v>0</v>
      </c>
      <c r="N301" s="11">
        <f>VLOOKUP($F$297:$F$325,SL!$C$3:$Q$351,9,0)</f>
        <v>205</v>
      </c>
      <c r="O301" s="11">
        <f t="shared" ref="O301:O325" si="42">+I301+L301</f>
        <v>205</v>
      </c>
      <c r="P301" s="11">
        <f t="shared" ref="P301:P325" si="43">+J301+M301</f>
        <v>0</v>
      </c>
      <c r="Q301" s="11">
        <f t="shared" ref="Q301:Q325" si="44">+K301+N301</f>
        <v>205</v>
      </c>
      <c r="R301" s="11">
        <f>VLOOKUP($F$297:$F$325,SL!$C$3:$Q$351,10,0)</f>
        <v>0</v>
      </c>
      <c r="S301" s="11">
        <f>VLOOKUP($F$297:$F$325,SL!$C$3:$Q$351,11,0)</f>
        <v>0</v>
      </c>
      <c r="T301" s="11">
        <f>VLOOKUP($F$297:$F$325,SL!$C$3:$Q$351,12,0)</f>
        <v>0</v>
      </c>
      <c r="U301" s="11">
        <f>VLOOKUP($F$297:$F$325,SL!$C$3:$Q$351,13,0)</f>
        <v>205</v>
      </c>
      <c r="V301" s="11">
        <f>VLOOKUP($F$297:$F$325,SL!$C$3:$Q$351,14,0)</f>
        <v>0</v>
      </c>
      <c r="W301" s="11">
        <f>VLOOKUP($F$297:$F$325,SL!$C$3:$Q$351,15,0)</f>
        <v>205</v>
      </c>
      <c r="X301" s="11"/>
    </row>
    <row r="302" spans="1:24" ht="15.75" x14ac:dyDescent="0.25">
      <c r="A302" s="11">
        <v>3</v>
      </c>
      <c r="B302" s="29" t="s">
        <v>39</v>
      </c>
      <c r="C302" s="29" t="s">
        <v>40</v>
      </c>
      <c r="D302" s="29">
        <v>50</v>
      </c>
      <c r="E302" s="29" t="s">
        <v>252</v>
      </c>
      <c r="F302" s="11" t="s">
        <v>568</v>
      </c>
      <c r="G302" s="11" t="str">
        <f>VLOOKUP($F$297:$F$325,SL!$C$3:$Q$351,2,0)</f>
        <v>NORMAL</v>
      </c>
      <c r="H302" s="11">
        <f>VLOOKUP($F$297:$F$325,SL!$C$3:$Q$351,3,0)</f>
        <v>54</v>
      </c>
      <c r="I302" s="11">
        <f>VLOOKUP($F$297:$F$325,SL!$C$3:$Q$351,4,0)</f>
        <v>0</v>
      </c>
      <c r="J302" s="11">
        <f>VLOOKUP($F$297:$F$325,SL!$C$3:$Q$351,5,0)</f>
        <v>0</v>
      </c>
      <c r="K302" s="11">
        <f>VLOOKUP($F$297:$F$325,SL!$C$3:$Q$351,6,0)</f>
        <v>0</v>
      </c>
      <c r="L302" s="11">
        <f>VLOOKUP($F$297:$F$325,SL!$C$3:$Q$351,7,0)</f>
        <v>652.98</v>
      </c>
      <c r="M302" s="11">
        <f>VLOOKUP($F$297:$F$325,SL!$C$3:$Q$351,8,0)</f>
        <v>34.020000000000003</v>
      </c>
      <c r="N302" s="11">
        <f>VLOOKUP($F$297:$F$325,SL!$C$3:$Q$351,9,0)</f>
        <v>687</v>
      </c>
      <c r="O302" s="11">
        <f t="shared" si="42"/>
        <v>652.98</v>
      </c>
      <c r="P302" s="11">
        <f t="shared" si="43"/>
        <v>34.020000000000003</v>
      </c>
      <c r="Q302" s="11">
        <f t="shared" si="44"/>
        <v>687</v>
      </c>
      <c r="R302" s="11">
        <f>VLOOKUP($F$297:$F$325,SL!$C$3:$Q$351,10,0)</f>
        <v>652.98</v>
      </c>
      <c r="S302" s="11">
        <f>VLOOKUP($F$297:$F$325,SL!$C$3:$Q$351,11,0)</f>
        <v>34.020000000000003</v>
      </c>
      <c r="T302" s="11">
        <f>VLOOKUP($F$297:$F$325,SL!$C$3:$Q$351,12,0)</f>
        <v>687</v>
      </c>
      <c r="U302" s="11">
        <f>VLOOKUP($F$297:$F$325,SL!$C$3:$Q$351,13,0)</f>
        <v>0</v>
      </c>
      <c r="V302" s="11">
        <f>VLOOKUP($F$297:$F$325,SL!$C$3:$Q$351,14,0)</f>
        <v>0</v>
      </c>
      <c r="W302" s="11">
        <f>VLOOKUP($F$297:$F$325,SL!$C$3:$Q$351,15,0)</f>
        <v>0</v>
      </c>
      <c r="X302" s="11"/>
    </row>
    <row r="303" spans="1:24" ht="15.75" x14ac:dyDescent="0.25">
      <c r="A303" s="11">
        <v>4</v>
      </c>
      <c r="B303" s="29" t="s">
        <v>39</v>
      </c>
      <c r="C303" s="29" t="s">
        <v>40</v>
      </c>
      <c r="D303" s="29">
        <v>50</v>
      </c>
      <c r="E303" s="29" t="s">
        <v>252</v>
      </c>
      <c r="F303" s="11" t="s">
        <v>567</v>
      </c>
      <c r="G303" s="11" t="str">
        <f>VLOOKUP($F$297:$F$325,SL!$C$3:$Q$351,2,0)</f>
        <v>NORMAL</v>
      </c>
      <c r="H303" s="11">
        <f>VLOOKUP($F$297:$F$325,SL!$C$3:$Q$351,3,0)</f>
        <v>104</v>
      </c>
      <c r="I303" s="11">
        <f>VLOOKUP($F$297:$F$325,SL!$C$3:$Q$351,4,0)</f>
        <v>0</v>
      </c>
      <c r="J303" s="11">
        <f>VLOOKUP($F$297:$F$325,SL!$C$3:$Q$351,5,0)</f>
        <v>0</v>
      </c>
      <c r="K303" s="11">
        <f>VLOOKUP($F$297:$F$325,SL!$C$3:$Q$351,6,0)</f>
        <v>0</v>
      </c>
      <c r="L303" s="11">
        <f>VLOOKUP($F$297:$F$325,SL!$C$3:$Q$351,7,0)</f>
        <v>1068.48</v>
      </c>
      <c r="M303" s="11">
        <f>VLOOKUP($F$297:$F$325,SL!$C$3:$Q$351,8,0)</f>
        <v>65.52</v>
      </c>
      <c r="N303" s="11">
        <f>VLOOKUP($F$297:$F$325,SL!$C$3:$Q$351,9,0)</f>
        <v>1134</v>
      </c>
      <c r="O303" s="11">
        <f t="shared" si="42"/>
        <v>1068.48</v>
      </c>
      <c r="P303" s="11">
        <f t="shared" si="43"/>
        <v>65.52</v>
      </c>
      <c r="Q303" s="11">
        <f t="shared" si="44"/>
        <v>1134</v>
      </c>
      <c r="R303" s="11">
        <f>VLOOKUP($F$297:$F$325,SL!$C$3:$Q$351,10,0)</f>
        <v>1068.48</v>
      </c>
      <c r="S303" s="11">
        <f>VLOOKUP($F$297:$F$325,SL!$C$3:$Q$351,11,0)</f>
        <v>65.52</v>
      </c>
      <c r="T303" s="11">
        <f>VLOOKUP($F$297:$F$325,SL!$C$3:$Q$351,12,0)</f>
        <v>1134</v>
      </c>
      <c r="U303" s="11">
        <f>VLOOKUP($F$297:$F$325,SL!$C$3:$Q$351,13,0)</f>
        <v>0</v>
      </c>
      <c r="V303" s="11">
        <f>VLOOKUP($F$297:$F$325,SL!$C$3:$Q$351,14,0)</f>
        <v>0</v>
      </c>
      <c r="W303" s="11">
        <f>VLOOKUP($F$297:$F$325,SL!$C$3:$Q$351,15,0)</f>
        <v>0</v>
      </c>
      <c r="X303" s="11"/>
    </row>
    <row r="304" spans="1:24" ht="15.75" x14ac:dyDescent="0.25">
      <c r="A304" s="11">
        <v>5</v>
      </c>
      <c r="B304" s="29" t="s">
        <v>39</v>
      </c>
      <c r="C304" s="29" t="s">
        <v>40</v>
      </c>
      <c r="D304" s="29">
        <v>50</v>
      </c>
      <c r="E304" s="29" t="s">
        <v>252</v>
      </c>
      <c r="F304" s="11" t="s">
        <v>569</v>
      </c>
      <c r="G304" s="11" t="str">
        <f>VLOOKUP($F$297:$F$325,SL!$C$3:$Q$351,2,0)</f>
        <v>NORMAL</v>
      </c>
      <c r="H304" s="11">
        <f>VLOOKUP($F$297:$F$325,SL!$C$3:$Q$351,3,0)</f>
        <v>107</v>
      </c>
      <c r="I304" s="11">
        <f>VLOOKUP($F$297:$F$325,SL!$C$3:$Q$351,4,0)</f>
        <v>0</v>
      </c>
      <c r="J304" s="11">
        <f>VLOOKUP($F$297:$F$325,SL!$C$3:$Q$351,5,0)</f>
        <v>0</v>
      </c>
      <c r="K304" s="11">
        <f>VLOOKUP($F$297:$F$325,SL!$C$3:$Q$351,6,0)</f>
        <v>0</v>
      </c>
      <c r="L304" s="11">
        <f>VLOOKUP($F$297:$F$325,SL!$C$3:$Q$351,7,0)</f>
        <v>1093.5899999999999</v>
      </c>
      <c r="M304" s="11">
        <f>VLOOKUP($F$297:$F$325,SL!$C$3:$Q$351,8,0)</f>
        <v>67.41</v>
      </c>
      <c r="N304" s="11">
        <f>VLOOKUP($F$297:$F$325,SL!$C$3:$Q$351,9,0)</f>
        <v>1161</v>
      </c>
      <c r="O304" s="11">
        <f t="shared" si="42"/>
        <v>1093.5899999999999</v>
      </c>
      <c r="P304" s="11">
        <f t="shared" si="43"/>
        <v>67.41</v>
      </c>
      <c r="Q304" s="11">
        <f t="shared" si="44"/>
        <v>1161</v>
      </c>
      <c r="R304" s="11">
        <f>VLOOKUP($F$297:$F$325,SL!$C$3:$Q$351,10,0)</f>
        <v>1093.5899999999999</v>
      </c>
      <c r="S304" s="11">
        <f>VLOOKUP($F$297:$F$325,SL!$C$3:$Q$351,11,0)</f>
        <v>67.41</v>
      </c>
      <c r="T304" s="11">
        <f>VLOOKUP($F$297:$F$325,SL!$C$3:$Q$351,12,0)</f>
        <v>1161</v>
      </c>
      <c r="U304" s="11">
        <f>VLOOKUP($F$297:$F$325,SL!$C$3:$Q$351,13,0)</f>
        <v>0</v>
      </c>
      <c r="V304" s="11">
        <f>VLOOKUP($F$297:$F$325,SL!$C$3:$Q$351,14,0)</f>
        <v>0</v>
      </c>
      <c r="W304" s="11">
        <f>VLOOKUP($F$297:$F$325,SL!$C$3:$Q$351,15,0)</f>
        <v>0</v>
      </c>
      <c r="X304" s="11"/>
    </row>
    <row r="305" spans="1:24" ht="15.75" x14ac:dyDescent="0.25">
      <c r="A305" s="11">
        <v>6</v>
      </c>
      <c r="B305" s="29" t="s">
        <v>39</v>
      </c>
      <c r="C305" s="29" t="s">
        <v>40</v>
      </c>
      <c r="D305" s="29">
        <v>50</v>
      </c>
      <c r="E305" s="29" t="s">
        <v>252</v>
      </c>
      <c r="F305" s="11" t="s">
        <v>570</v>
      </c>
      <c r="G305" s="11" t="str">
        <f>VLOOKUP($F$297:$F$325,SL!$C$3:$Q$351,2,0)</f>
        <v>IDLE/VACANT</v>
      </c>
      <c r="H305" s="11">
        <f>VLOOKUP($F$297:$F$325,SL!$C$3:$Q$351,3,0)</f>
        <v>0</v>
      </c>
      <c r="I305" s="11">
        <f>VLOOKUP($F$297:$F$325,SL!$C$3:$Q$351,4,0)</f>
        <v>8101.6</v>
      </c>
      <c r="J305" s="11">
        <f>VLOOKUP($F$297:$F$325,SL!$C$3:$Q$351,5,0)</f>
        <v>1070.4000000000001</v>
      </c>
      <c r="K305" s="11">
        <f>VLOOKUP($F$297:$F$325,SL!$C$3:$Q$351,6,0)</f>
        <v>9172</v>
      </c>
      <c r="L305" s="11">
        <f>VLOOKUP($F$297:$F$325,SL!$C$3:$Q$351,7,0)</f>
        <v>204.39</v>
      </c>
      <c r="M305" s="11">
        <f>VLOOKUP($F$297:$F$325,SL!$C$3:$Q$351,8,0)</f>
        <v>101.61</v>
      </c>
      <c r="N305" s="11">
        <f>VLOOKUP($F$297:$F$325,SL!$C$3:$Q$351,9,0)</f>
        <v>306</v>
      </c>
      <c r="O305" s="11">
        <f t="shared" si="42"/>
        <v>8305.99</v>
      </c>
      <c r="P305" s="11">
        <f t="shared" si="43"/>
        <v>1172.01</v>
      </c>
      <c r="Q305" s="11">
        <f t="shared" si="44"/>
        <v>9478</v>
      </c>
      <c r="R305" s="11">
        <f>VLOOKUP($F$297:$F$325,SL!$C$3:$Q$351,10,0)</f>
        <v>8305.99</v>
      </c>
      <c r="S305" s="11">
        <f>VLOOKUP($F$297:$F$325,SL!$C$3:$Q$351,11,0)</f>
        <v>1172.01</v>
      </c>
      <c r="T305" s="11">
        <f>VLOOKUP($F$297:$F$325,SL!$C$3:$Q$351,12,0)</f>
        <v>9478</v>
      </c>
      <c r="U305" s="11">
        <f>VLOOKUP($F$297:$F$325,SL!$C$3:$Q$351,13,0)</f>
        <v>0</v>
      </c>
      <c r="V305" s="11">
        <f>VLOOKUP($F$297:$F$325,SL!$C$3:$Q$351,14,0)</f>
        <v>0</v>
      </c>
      <c r="W305" s="11">
        <f>VLOOKUP($F$297:$F$325,SL!$C$3:$Q$351,15,0)</f>
        <v>0</v>
      </c>
      <c r="X305" s="11"/>
    </row>
    <row r="306" spans="1:24" ht="15.75" x14ac:dyDescent="0.25">
      <c r="A306" s="11">
        <v>7</v>
      </c>
      <c r="B306" s="29" t="s">
        <v>39</v>
      </c>
      <c r="C306" s="29" t="s">
        <v>40</v>
      </c>
      <c r="D306" s="29">
        <v>50</v>
      </c>
      <c r="E306" s="29" t="s">
        <v>252</v>
      </c>
      <c r="F306" s="11" t="s">
        <v>571</v>
      </c>
      <c r="G306" s="11" t="str">
        <f>VLOOKUP($F$297:$F$325,SL!$C$3:$Q$351,2,0)</f>
        <v>NORMAL</v>
      </c>
      <c r="H306" s="11">
        <f>VLOOKUP($F$297:$F$325,SL!$C$3:$Q$351,3,0)</f>
        <v>83</v>
      </c>
      <c r="I306" s="11">
        <f>VLOOKUP($F$297:$F$325,SL!$C$3:$Q$351,4,0)</f>
        <v>0</v>
      </c>
      <c r="J306" s="11">
        <f>VLOOKUP($F$297:$F$325,SL!$C$3:$Q$351,5,0)</f>
        <v>0</v>
      </c>
      <c r="K306" s="11">
        <f>VLOOKUP($F$297:$F$325,SL!$C$3:$Q$351,6,0)</f>
        <v>0</v>
      </c>
      <c r="L306" s="11">
        <f>VLOOKUP($F$297:$F$325,SL!$C$3:$Q$351,7,0)</f>
        <v>0</v>
      </c>
      <c r="M306" s="11">
        <f>VLOOKUP($F$297:$F$325,SL!$C$3:$Q$351,8,0)</f>
        <v>0</v>
      </c>
      <c r="N306" s="11">
        <f>VLOOKUP($F$297:$F$325,SL!$C$3:$Q$351,9,0)</f>
        <v>0</v>
      </c>
      <c r="O306" s="11">
        <f t="shared" si="42"/>
        <v>0</v>
      </c>
      <c r="P306" s="11">
        <f t="shared" si="43"/>
        <v>0</v>
      </c>
      <c r="Q306" s="11">
        <f t="shared" si="44"/>
        <v>0</v>
      </c>
      <c r="R306" s="11">
        <f>VLOOKUP($F$297:$F$325,SL!$C$3:$Q$351,10,0)</f>
        <v>894</v>
      </c>
      <c r="S306" s="11">
        <f>VLOOKUP($F$297:$F$325,SL!$C$3:$Q$351,11,0)</f>
        <v>0</v>
      </c>
      <c r="T306" s="11">
        <f>VLOOKUP($F$297:$F$325,SL!$C$3:$Q$351,12,0)</f>
        <v>894</v>
      </c>
      <c r="U306" s="11">
        <f>VLOOKUP($F$297:$F$325,SL!$C$3:$Q$351,13,0)</f>
        <v>0</v>
      </c>
      <c r="V306" s="11">
        <f>VLOOKUP($F$297:$F$325,SL!$C$3:$Q$351,14,0)</f>
        <v>0</v>
      </c>
      <c r="W306" s="11">
        <f>VLOOKUP($F$297:$F$325,SL!$C$3:$Q$351,15,0)</f>
        <v>0</v>
      </c>
      <c r="X306" s="11"/>
    </row>
    <row r="307" spans="1:24" ht="15.75" x14ac:dyDescent="0.25">
      <c r="A307" s="11">
        <v>8</v>
      </c>
      <c r="B307" s="29" t="s">
        <v>39</v>
      </c>
      <c r="C307" s="29" t="s">
        <v>40</v>
      </c>
      <c r="D307" s="29">
        <v>50</v>
      </c>
      <c r="E307" s="29" t="s">
        <v>252</v>
      </c>
      <c r="F307" s="11" t="s">
        <v>561</v>
      </c>
      <c r="G307" s="11" t="str">
        <f>VLOOKUP($F$297:$F$325,SL!$C$3:$Q$351,2,0)</f>
        <v>NORMAL</v>
      </c>
      <c r="H307" s="11">
        <f>VLOOKUP($F$297:$F$325,SL!$C$3:$Q$351,3,0)</f>
        <v>216</v>
      </c>
      <c r="I307" s="11">
        <f>VLOOKUP($F$297:$F$325,SL!$C$3:$Q$351,4,0)</f>
        <v>80949.039999999994</v>
      </c>
      <c r="J307" s="11">
        <f>VLOOKUP($F$297:$F$325,SL!$C$3:$Q$351,5,0)</f>
        <v>1167.9599999999998</v>
      </c>
      <c r="K307" s="11">
        <f>VLOOKUP($F$297:$F$325,SL!$C$3:$Q$351,6,0)</f>
        <v>82117</v>
      </c>
      <c r="L307" s="11">
        <f>VLOOKUP($F$297:$F$325,SL!$C$3:$Q$351,7,0)</f>
        <v>2503.9499999999998</v>
      </c>
      <c r="M307" s="11">
        <f>VLOOKUP($F$297:$F$325,SL!$C$3:$Q$351,8,0)</f>
        <v>514.05000000000007</v>
      </c>
      <c r="N307" s="11">
        <f>VLOOKUP($F$297:$F$325,SL!$C$3:$Q$351,9,0)</f>
        <v>3018</v>
      </c>
      <c r="O307" s="11">
        <f t="shared" si="42"/>
        <v>83452.989999999991</v>
      </c>
      <c r="P307" s="11">
        <f t="shared" si="43"/>
        <v>1682.0099999999998</v>
      </c>
      <c r="Q307" s="11">
        <f t="shared" si="44"/>
        <v>85135</v>
      </c>
      <c r="R307" s="11">
        <f>VLOOKUP($F$297:$F$325,SL!$C$3:$Q$351,10,0)</f>
        <v>63061.04</v>
      </c>
      <c r="S307" s="11">
        <f>VLOOKUP($F$297:$F$325,SL!$C$3:$Q$351,11,0)</f>
        <v>1167.9599999999998</v>
      </c>
      <c r="T307" s="11">
        <f>VLOOKUP($F$297:$F$325,SL!$C$3:$Q$351,12,0)</f>
        <v>64229</v>
      </c>
      <c r="U307" s="11">
        <f>VLOOKUP($F$297:$F$325,SL!$C$3:$Q$351,13,0)</f>
        <v>20391.95</v>
      </c>
      <c r="V307" s="11">
        <f>VLOOKUP($F$297:$F$325,SL!$C$3:$Q$351,14,0)</f>
        <v>514.05000000000007</v>
      </c>
      <c r="W307" s="11">
        <f>VLOOKUP($F$297:$F$325,SL!$C$3:$Q$351,15,0)</f>
        <v>20906</v>
      </c>
      <c r="X307" s="11"/>
    </row>
    <row r="308" spans="1:24" ht="15.75" x14ac:dyDescent="0.25">
      <c r="A308" s="11">
        <v>9</v>
      </c>
      <c r="B308" s="29" t="s">
        <v>39</v>
      </c>
      <c r="C308" s="29" t="s">
        <v>40</v>
      </c>
      <c r="D308" s="29">
        <v>50</v>
      </c>
      <c r="E308" s="29" t="s">
        <v>252</v>
      </c>
      <c r="F308" s="11" t="s">
        <v>558</v>
      </c>
      <c r="G308" s="11" t="str">
        <f>VLOOKUP($F$297:$F$325,SL!$C$3:$Q$351,2,0)</f>
        <v>NORMAL</v>
      </c>
      <c r="H308" s="11">
        <f>VLOOKUP($F$297:$F$325,SL!$C$3:$Q$351,3,0)</f>
        <v>34</v>
      </c>
      <c r="I308" s="11">
        <f>VLOOKUP($F$297:$F$325,SL!$C$3:$Q$351,4,0)</f>
        <v>2560.3200000000002</v>
      </c>
      <c r="J308" s="11">
        <f>VLOOKUP($F$297:$F$325,SL!$C$3:$Q$351,5,0)</f>
        <v>164.68</v>
      </c>
      <c r="K308" s="11">
        <f>VLOOKUP($F$297:$F$325,SL!$C$3:$Q$351,6,0)</f>
        <v>2725</v>
      </c>
      <c r="L308" s="11">
        <f>VLOOKUP($F$297:$F$325,SL!$C$3:$Q$351,7,0)</f>
        <v>538.07000000000005</v>
      </c>
      <c r="M308" s="11">
        <f>VLOOKUP($F$297:$F$325,SL!$C$3:$Q$351,8,0)</f>
        <v>50.930000000000007</v>
      </c>
      <c r="N308" s="11">
        <f>VLOOKUP($F$297:$F$325,SL!$C$3:$Q$351,9,0)</f>
        <v>589</v>
      </c>
      <c r="O308" s="11">
        <f t="shared" si="42"/>
        <v>3098.3900000000003</v>
      </c>
      <c r="P308" s="11">
        <f t="shared" si="43"/>
        <v>215.61</v>
      </c>
      <c r="Q308" s="11">
        <f t="shared" si="44"/>
        <v>3314</v>
      </c>
      <c r="R308" s="11">
        <f>VLOOKUP($F$297:$F$325,SL!$C$3:$Q$351,10,0)</f>
        <v>3098.39</v>
      </c>
      <c r="S308" s="11">
        <f>VLOOKUP($F$297:$F$325,SL!$C$3:$Q$351,11,0)</f>
        <v>215.61</v>
      </c>
      <c r="T308" s="11">
        <f>VLOOKUP($F$297:$F$325,SL!$C$3:$Q$351,12,0)</f>
        <v>3314</v>
      </c>
      <c r="U308" s="11">
        <f>VLOOKUP($F$297:$F$325,SL!$C$3:$Q$351,13,0)</f>
        <v>0</v>
      </c>
      <c r="V308" s="11">
        <f>VLOOKUP($F$297:$F$325,SL!$C$3:$Q$351,14,0)</f>
        <v>0</v>
      </c>
      <c r="W308" s="11">
        <f>VLOOKUP($F$297:$F$325,SL!$C$3:$Q$351,15,0)</f>
        <v>0</v>
      </c>
      <c r="X308" s="11"/>
    </row>
    <row r="309" spans="1:24" ht="15.75" x14ac:dyDescent="0.25">
      <c r="A309" s="11">
        <v>10</v>
      </c>
      <c r="B309" s="29" t="s">
        <v>39</v>
      </c>
      <c r="C309" s="29" t="s">
        <v>40</v>
      </c>
      <c r="D309" s="29">
        <v>50</v>
      </c>
      <c r="E309" s="29" t="s">
        <v>252</v>
      </c>
      <c r="F309" s="11" t="s">
        <v>552</v>
      </c>
      <c r="G309" s="11" t="str">
        <f>VLOOKUP($F$297:$F$325,SL!$C$3:$Q$351,2,0)</f>
        <v>NORMAL</v>
      </c>
      <c r="H309" s="11">
        <f>VLOOKUP($F$297:$F$325,SL!$C$3:$Q$351,3,0)</f>
        <v>147</v>
      </c>
      <c r="I309" s="11">
        <f>VLOOKUP($F$297:$F$325,SL!$C$3:$Q$351,4,0)</f>
        <v>5572.03</v>
      </c>
      <c r="J309" s="11">
        <f>VLOOKUP($F$297:$F$325,SL!$C$3:$Q$351,5,0)</f>
        <v>396.96999999999997</v>
      </c>
      <c r="K309" s="11">
        <f>VLOOKUP($F$297:$F$325,SL!$C$3:$Q$351,6,0)</f>
        <v>5969</v>
      </c>
      <c r="L309" s="11">
        <f>VLOOKUP($F$297:$F$325,SL!$C$3:$Q$351,7,0)</f>
        <v>1630.85</v>
      </c>
      <c r="M309" s="11">
        <f>VLOOKUP($F$297:$F$325,SL!$C$3:$Q$351,8,0)</f>
        <v>155.15</v>
      </c>
      <c r="N309" s="11">
        <f>VLOOKUP($F$297:$F$325,SL!$C$3:$Q$351,9,0)</f>
        <v>1786</v>
      </c>
      <c r="O309" s="11">
        <f t="shared" si="42"/>
        <v>7202.8799999999992</v>
      </c>
      <c r="P309" s="11">
        <f t="shared" si="43"/>
        <v>552.12</v>
      </c>
      <c r="Q309" s="11">
        <f t="shared" si="44"/>
        <v>7755</v>
      </c>
      <c r="R309" s="11">
        <f>VLOOKUP($F$297:$F$325,SL!$C$3:$Q$351,10,0)</f>
        <v>7202.88</v>
      </c>
      <c r="S309" s="11">
        <f>VLOOKUP($F$297:$F$325,SL!$C$3:$Q$351,11,0)</f>
        <v>552.12</v>
      </c>
      <c r="T309" s="11">
        <f>VLOOKUP($F$297:$F$325,SL!$C$3:$Q$351,12,0)</f>
        <v>7755</v>
      </c>
      <c r="U309" s="11">
        <f>VLOOKUP($F$297:$F$325,SL!$C$3:$Q$351,13,0)</f>
        <v>0</v>
      </c>
      <c r="V309" s="11">
        <f>VLOOKUP($F$297:$F$325,SL!$C$3:$Q$351,14,0)</f>
        <v>0</v>
      </c>
      <c r="W309" s="11">
        <f>VLOOKUP($F$297:$F$325,SL!$C$3:$Q$351,15,0)</f>
        <v>0</v>
      </c>
      <c r="X309" s="11"/>
    </row>
    <row r="310" spans="1:24" ht="15.75" x14ac:dyDescent="0.25">
      <c r="A310" s="11">
        <v>11</v>
      </c>
      <c r="B310" s="29" t="s">
        <v>39</v>
      </c>
      <c r="C310" s="29" t="s">
        <v>40</v>
      </c>
      <c r="D310" s="29">
        <v>50</v>
      </c>
      <c r="E310" s="29" t="s">
        <v>252</v>
      </c>
      <c r="F310" s="11" t="s">
        <v>562</v>
      </c>
      <c r="G310" s="11" t="str">
        <f>VLOOKUP($F$297:$F$325,SL!$C$3:$Q$351,2,0)</f>
        <v>NORMAL</v>
      </c>
      <c r="H310" s="11">
        <f>VLOOKUP($F$297:$F$325,SL!$C$3:$Q$351,3,0)</f>
        <v>174</v>
      </c>
      <c r="I310" s="11">
        <f>VLOOKUP($F$297:$F$325,SL!$C$3:$Q$351,4,0)</f>
        <v>61706.63</v>
      </c>
      <c r="J310" s="11">
        <f>VLOOKUP($F$297:$F$325,SL!$C$3:$Q$351,5,0)</f>
        <v>5398.37</v>
      </c>
      <c r="K310" s="11">
        <f>VLOOKUP($F$297:$F$325,SL!$C$3:$Q$351,6,0)</f>
        <v>67105</v>
      </c>
      <c r="L310" s="11">
        <f>VLOOKUP($F$297:$F$325,SL!$C$3:$Q$351,7,0)</f>
        <v>9521.7900000000009</v>
      </c>
      <c r="M310" s="11">
        <f>VLOOKUP($F$297:$F$325,SL!$C$3:$Q$351,8,0)</f>
        <v>850.21</v>
      </c>
      <c r="N310" s="11">
        <f>VLOOKUP($F$297:$F$325,SL!$C$3:$Q$351,9,0)</f>
        <v>10372</v>
      </c>
      <c r="O310" s="11">
        <f t="shared" si="42"/>
        <v>71228.42</v>
      </c>
      <c r="P310" s="11">
        <f t="shared" si="43"/>
        <v>6248.58</v>
      </c>
      <c r="Q310" s="11">
        <f t="shared" si="44"/>
        <v>77477</v>
      </c>
      <c r="R310" s="11">
        <f>VLOOKUP($F$297:$F$325,SL!$C$3:$Q$351,10,0)</f>
        <v>2473.63</v>
      </c>
      <c r="S310" s="11">
        <f>VLOOKUP($F$297:$F$325,SL!$C$3:$Q$351,11,0)</f>
        <v>5398.37</v>
      </c>
      <c r="T310" s="11">
        <f>VLOOKUP($F$297:$F$325,SL!$C$3:$Q$351,12,0)</f>
        <v>7872</v>
      </c>
      <c r="U310" s="11">
        <f>VLOOKUP($F$297:$F$325,SL!$C$3:$Q$351,13,0)</f>
        <v>68754.789999999994</v>
      </c>
      <c r="V310" s="11">
        <f>VLOOKUP($F$297:$F$325,SL!$C$3:$Q$351,14,0)</f>
        <v>850.21</v>
      </c>
      <c r="W310" s="11">
        <f>VLOOKUP($F$297:$F$325,SL!$C$3:$Q$351,15,0)</f>
        <v>69605</v>
      </c>
      <c r="X310" s="11"/>
    </row>
    <row r="311" spans="1:24" ht="15.75" x14ac:dyDescent="0.25">
      <c r="A311" s="11">
        <v>12</v>
      </c>
      <c r="B311" s="29" t="s">
        <v>39</v>
      </c>
      <c r="C311" s="29" t="s">
        <v>40</v>
      </c>
      <c r="D311" s="29">
        <v>50</v>
      </c>
      <c r="E311" s="29" t="s">
        <v>252</v>
      </c>
      <c r="F311" s="11" t="s">
        <v>563</v>
      </c>
      <c r="G311" s="11" t="str">
        <f>VLOOKUP($F$297:$F$325,SL!$C$3:$Q$351,2,0)</f>
        <v>NORMAL</v>
      </c>
      <c r="H311" s="11">
        <f>VLOOKUP($F$297:$F$325,SL!$C$3:$Q$351,3,0)</f>
        <v>113</v>
      </c>
      <c r="I311" s="11">
        <f>VLOOKUP($F$297:$F$325,SL!$C$3:$Q$351,4,0)</f>
        <v>51611.6</v>
      </c>
      <c r="J311" s="11">
        <f>VLOOKUP($F$297:$F$325,SL!$C$3:$Q$351,5,0)</f>
        <v>980.40000000000009</v>
      </c>
      <c r="K311" s="11">
        <f>VLOOKUP($F$297:$F$325,SL!$C$3:$Q$351,6,0)</f>
        <v>52592</v>
      </c>
      <c r="L311" s="11">
        <f>VLOOKUP($F$297:$F$325,SL!$C$3:$Q$351,7,0)</f>
        <v>1310.23</v>
      </c>
      <c r="M311" s="11">
        <f>VLOOKUP($F$297:$F$325,SL!$C$3:$Q$351,8,0)</f>
        <v>253.77</v>
      </c>
      <c r="N311" s="11">
        <f>VLOOKUP($F$297:$F$325,SL!$C$3:$Q$351,9,0)</f>
        <v>1564</v>
      </c>
      <c r="O311" s="11">
        <f t="shared" si="42"/>
        <v>52921.83</v>
      </c>
      <c r="P311" s="11">
        <f t="shared" si="43"/>
        <v>1234.17</v>
      </c>
      <c r="Q311" s="11">
        <f t="shared" si="44"/>
        <v>54156</v>
      </c>
      <c r="R311" s="11">
        <f>VLOOKUP($F$297:$F$325,SL!$C$3:$Q$351,10,0)</f>
        <v>0</v>
      </c>
      <c r="S311" s="11">
        <f>VLOOKUP($F$297:$F$325,SL!$C$3:$Q$351,11,0)</f>
        <v>0</v>
      </c>
      <c r="T311" s="11">
        <f>VLOOKUP($F$297:$F$325,SL!$C$3:$Q$351,12,0)</f>
        <v>0</v>
      </c>
      <c r="U311" s="11">
        <f>VLOOKUP($F$297:$F$325,SL!$C$3:$Q$351,13,0)</f>
        <v>52921.83</v>
      </c>
      <c r="V311" s="11">
        <f>VLOOKUP($F$297:$F$325,SL!$C$3:$Q$351,14,0)</f>
        <v>1234.17</v>
      </c>
      <c r="W311" s="11">
        <f>VLOOKUP($F$297:$F$325,SL!$C$3:$Q$351,15,0)</f>
        <v>54156</v>
      </c>
      <c r="X311" s="11"/>
    </row>
    <row r="312" spans="1:24" ht="15.75" x14ac:dyDescent="0.25">
      <c r="A312" s="11">
        <v>13</v>
      </c>
      <c r="B312" s="29" t="s">
        <v>39</v>
      </c>
      <c r="C312" s="29" t="s">
        <v>40</v>
      </c>
      <c r="D312" s="29">
        <v>50</v>
      </c>
      <c r="E312" s="29" t="s">
        <v>252</v>
      </c>
      <c r="F312" s="11" t="s">
        <v>565</v>
      </c>
      <c r="G312" s="11" t="str">
        <f>VLOOKUP($F$297:$F$325,SL!$C$3:$Q$351,2,0)</f>
        <v>NORMAL</v>
      </c>
      <c r="H312" s="11">
        <f>VLOOKUP($F$297:$F$325,SL!$C$3:$Q$351,3,0)</f>
        <v>60</v>
      </c>
      <c r="I312" s="11">
        <f>VLOOKUP($F$297:$F$325,SL!$C$3:$Q$351,4,0)</f>
        <v>62042.03</v>
      </c>
      <c r="J312" s="11">
        <f>VLOOKUP($F$297:$F$325,SL!$C$3:$Q$351,5,0)</f>
        <v>5455.9699999999993</v>
      </c>
      <c r="K312" s="11">
        <f>VLOOKUP($F$297:$F$325,SL!$C$3:$Q$351,6,0)</f>
        <v>67498</v>
      </c>
      <c r="L312" s="11">
        <f>VLOOKUP($F$297:$F$325,SL!$C$3:$Q$351,7,0)</f>
        <v>10666.91</v>
      </c>
      <c r="M312" s="11">
        <f>VLOOKUP($F$297:$F$325,SL!$C$3:$Q$351,8,0)</f>
        <v>784.08999999999992</v>
      </c>
      <c r="N312" s="11">
        <f>VLOOKUP($F$297:$F$325,SL!$C$3:$Q$351,9,0)</f>
        <v>11451</v>
      </c>
      <c r="O312" s="11">
        <f t="shared" si="42"/>
        <v>72708.94</v>
      </c>
      <c r="P312" s="11">
        <f t="shared" si="43"/>
        <v>6240.0599999999995</v>
      </c>
      <c r="Q312" s="11">
        <f t="shared" si="44"/>
        <v>78949</v>
      </c>
      <c r="R312" s="11">
        <f>VLOOKUP($F$297:$F$325,SL!$C$3:$Q$351,10,0)</f>
        <v>4047.03</v>
      </c>
      <c r="S312" s="11">
        <f>VLOOKUP($F$297:$F$325,SL!$C$3:$Q$351,11,0)</f>
        <v>5455.9699999999993</v>
      </c>
      <c r="T312" s="11">
        <f>VLOOKUP($F$297:$F$325,SL!$C$3:$Q$351,12,0)</f>
        <v>9503</v>
      </c>
      <c r="U312" s="11">
        <f>VLOOKUP($F$297:$F$325,SL!$C$3:$Q$351,13,0)</f>
        <v>68661.91</v>
      </c>
      <c r="V312" s="11">
        <f>VLOOKUP($F$297:$F$325,SL!$C$3:$Q$351,14,0)</f>
        <v>784.08999999999992</v>
      </c>
      <c r="W312" s="11">
        <f>VLOOKUP($F$297:$F$325,SL!$C$3:$Q$351,15,0)</f>
        <v>69446</v>
      </c>
      <c r="X312" s="11"/>
    </row>
    <row r="313" spans="1:24" ht="15.75" x14ac:dyDescent="0.25">
      <c r="A313" s="11">
        <v>14</v>
      </c>
      <c r="B313" s="29" t="s">
        <v>39</v>
      </c>
      <c r="C313" s="29" t="s">
        <v>40</v>
      </c>
      <c r="D313" s="29">
        <v>50</v>
      </c>
      <c r="E313" s="29" t="s">
        <v>252</v>
      </c>
      <c r="F313" s="11" t="s">
        <v>555</v>
      </c>
      <c r="G313" s="11" t="str">
        <f>VLOOKUP($F$297:$F$325,SL!$C$3:$Q$351,2,0)</f>
        <v>NORMAL</v>
      </c>
      <c r="H313" s="11">
        <f>VLOOKUP($F$297:$F$325,SL!$C$3:$Q$351,3,0)</f>
        <v>136</v>
      </c>
      <c r="I313" s="11">
        <f>VLOOKUP($F$297:$F$325,SL!$C$3:$Q$351,4,0)</f>
        <v>92187.16</v>
      </c>
      <c r="J313" s="11">
        <f>VLOOKUP($F$297:$F$325,SL!$C$3:$Q$351,5,0)</f>
        <v>25853.84</v>
      </c>
      <c r="K313" s="11">
        <f>VLOOKUP($F$297:$F$325,SL!$C$3:$Q$351,6,0)</f>
        <v>118041</v>
      </c>
      <c r="L313" s="11">
        <f>VLOOKUP($F$297:$F$325,SL!$C$3:$Q$351,7,0)</f>
        <v>1590.75</v>
      </c>
      <c r="M313" s="11">
        <f>VLOOKUP($F$297:$F$325,SL!$C$3:$Q$351,8,0)</f>
        <v>1187.25</v>
      </c>
      <c r="N313" s="11">
        <f>VLOOKUP($F$297:$F$325,SL!$C$3:$Q$351,9,0)</f>
        <v>2778</v>
      </c>
      <c r="O313" s="11">
        <f t="shared" si="42"/>
        <v>93777.91</v>
      </c>
      <c r="P313" s="11">
        <f t="shared" si="43"/>
        <v>27041.09</v>
      </c>
      <c r="Q313" s="11">
        <f t="shared" si="44"/>
        <v>120819</v>
      </c>
      <c r="R313" s="11">
        <f>VLOOKUP($F$297:$F$325,SL!$C$3:$Q$351,10,0)</f>
        <v>0</v>
      </c>
      <c r="S313" s="11">
        <f>VLOOKUP($F$297:$F$325,SL!$C$3:$Q$351,11,0)</f>
        <v>0</v>
      </c>
      <c r="T313" s="11">
        <f>VLOOKUP($F$297:$F$325,SL!$C$3:$Q$351,12,0)</f>
        <v>0</v>
      </c>
      <c r="U313" s="11">
        <f>VLOOKUP($F$297:$F$325,SL!$C$3:$Q$351,13,0)</f>
        <v>93777.91</v>
      </c>
      <c r="V313" s="11">
        <f>VLOOKUP($F$297:$F$325,SL!$C$3:$Q$351,14,0)</f>
        <v>27041.090000000004</v>
      </c>
      <c r="W313" s="11">
        <f>VLOOKUP($F$297:$F$325,SL!$C$3:$Q$351,15,0)</f>
        <v>120819</v>
      </c>
      <c r="X313" s="11"/>
    </row>
    <row r="314" spans="1:24" ht="15.75" x14ac:dyDescent="0.25">
      <c r="A314" s="11">
        <v>15</v>
      </c>
      <c r="B314" s="29" t="s">
        <v>39</v>
      </c>
      <c r="C314" s="29" t="s">
        <v>40</v>
      </c>
      <c r="D314" s="29">
        <v>50</v>
      </c>
      <c r="E314" s="29" t="s">
        <v>252</v>
      </c>
      <c r="F314" s="11" t="s">
        <v>553</v>
      </c>
      <c r="G314" s="11" t="str">
        <f>VLOOKUP($F$297:$F$325,SL!$C$3:$Q$351,2,0)</f>
        <v>NORMAL</v>
      </c>
      <c r="H314" s="11">
        <f>VLOOKUP($F$297:$F$325,SL!$C$3:$Q$351,3,0)</f>
        <v>75</v>
      </c>
      <c r="I314" s="11">
        <f>VLOOKUP($F$297:$F$325,SL!$C$3:$Q$351,4,0)</f>
        <v>68923.17</v>
      </c>
      <c r="J314" s="11">
        <f>VLOOKUP($F$297:$F$325,SL!$C$3:$Q$351,5,0)</f>
        <v>8480.83</v>
      </c>
      <c r="K314" s="11">
        <f>VLOOKUP($F$297:$F$325,SL!$C$3:$Q$351,6,0)</f>
        <v>77404</v>
      </c>
      <c r="L314" s="11">
        <f>VLOOKUP($F$297:$F$325,SL!$C$3:$Q$351,7,0)</f>
        <v>1441.88</v>
      </c>
      <c r="M314" s="11">
        <f>VLOOKUP($F$297:$F$325,SL!$C$3:$Q$351,8,0)</f>
        <v>874.12</v>
      </c>
      <c r="N314" s="11">
        <f>VLOOKUP($F$297:$F$325,SL!$C$3:$Q$351,9,0)</f>
        <v>2316</v>
      </c>
      <c r="O314" s="11">
        <f t="shared" si="42"/>
        <v>70365.05</v>
      </c>
      <c r="P314" s="11">
        <f t="shared" si="43"/>
        <v>9354.9500000000007</v>
      </c>
      <c r="Q314" s="11">
        <f t="shared" si="44"/>
        <v>79720</v>
      </c>
      <c r="R314" s="11">
        <f>VLOOKUP($F$297:$F$325,SL!$C$3:$Q$351,10,0)</f>
        <v>0</v>
      </c>
      <c r="S314" s="11">
        <f>VLOOKUP($F$297:$F$325,SL!$C$3:$Q$351,11,0)</f>
        <v>0</v>
      </c>
      <c r="T314" s="11">
        <f>VLOOKUP($F$297:$F$325,SL!$C$3:$Q$351,12,0)</f>
        <v>0</v>
      </c>
      <c r="U314" s="11">
        <f>VLOOKUP($F$297:$F$325,SL!$C$3:$Q$351,13,0)</f>
        <v>70365.05</v>
      </c>
      <c r="V314" s="11">
        <f>VLOOKUP($F$297:$F$325,SL!$C$3:$Q$351,14,0)</f>
        <v>9354.9499999999989</v>
      </c>
      <c r="W314" s="11">
        <f>VLOOKUP($F$297:$F$325,SL!$C$3:$Q$351,15,0)</f>
        <v>79720</v>
      </c>
      <c r="X314" s="11"/>
    </row>
    <row r="315" spans="1:24" ht="15.75" x14ac:dyDescent="0.25">
      <c r="A315" s="11">
        <v>16</v>
      </c>
      <c r="B315" s="29" t="s">
        <v>39</v>
      </c>
      <c r="C315" s="29" t="s">
        <v>40</v>
      </c>
      <c r="D315" s="29">
        <v>50</v>
      </c>
      <c r="E315" s="29" t="s">
        <v>252</v>
      </c>
      <c r="F315" s="11" t="s">
        <v>564</v>
      </c>
      <c r="G315" s="11" t="str">
        <f>VLOOKUP($F$297:$F$325,SL!$C$3:$Q$351,2,0)</f>
        <v>NORMAL</v>
      </c>
      <c r="H315" s="11">
        <f>VLOOKUP($F$297:$F$325,SL!$C$3:$Q$351,3,0)</f>
        <v>192</v>
      </c>
      <c r="I315" s="11">
        <f>VLOOKUP($F$297:$F$325,SL!$C$3:$Q$351,4,0)</f>
        <v>98758.2</v>
      </c>
      <c r="J315" s="11">
        <f>VLOOKUP($F$297:$F$325,SL!$C$3:$Q$351,5,0)</f>
        <v>1099.8</v>
      </c>
      <c r="K315" s="11">
        <f>VLOOKUP($F$297:$F$325,SL!$C$3:$Q$351,6,0)</f>
        <v>99858</v>
      </c>
      <c r="L315" s="11">
        <f>VLOOKUP($F$297:$F$325,SL!$C$3:$Q$351,7,0)</f>
        <v>2362.2199999999998</v>
      </c>
      <c r="M315" s="11">
        <f>VLOOKUP($F$297:$F$325,SL!$C$3:$Q$351,8,0)</f>
        <v>395.78</v>
      </c>
      <c r="N315" s="11">
        <f>VLOOKUP($F$297:$F$325,SL!$C$3:$Q$351,9,0)</f>
        <v>2758</v>
      </c>
      <c r="O315" s="11">
        <f t="shared" si="42"/>
        <v>101120.42</v>
      </c>
      <c r="P315" s="11">
        <f t="shared" si="43"/>
        <v>1495.58</v>
      </c>
      <c r="Q315" s="11">
        <f t="shared" si="44"/>
        <v>102616</v>
      </c>
      <c r="R315" s="11">
        <f>VLOOKUP($F$297:$F$325,SL!$C$3:$Q$351,10,0)</f>
        <v>0</v>
      </c>
      <c r="S315" s="11">
        <f>VLOOKUP($F$297:$F$325,SL!$C$3:$Q$351,11,0)</f>
        <v>0</v>
      </c>
      <c r="T315" s="11">
        <f>VLOOKUP($F$297:$F$325,SL!$C$3:$Q$351,12,0)</f>
        <v>0</v>
      </c>
      <c r="U315" s="11">
        <f>VLOOKUP($F$297:$F$325,SL!$C$3:$Q$351,13,0)</f>
        <v>101120.42</v>
      </c>
      <c r="V315" s="11">
        <f>VLOOKUP($F$297:$F$325,SL!$C$3:$Q$351,14,0)</f>
        <v>1495.58</v>
      </c>
      <c r="W315" s="11">
        <f>VLOOKUP($F$297:$F$325,SL!$C$3:$Q$351,15,0)</f>
        <v>102616</v>
      </c>
      <c r="X315" s="11"/>
    </row>
    <row r="316" spans="1:24" ht="15.75" x14ac:dyDescent="0.25">
      <c r="A316" s="11">
        <v>17</v>
      </c>
      <c r="B316" s="29" t="s">
        <v>39</v>
      </c>
      <c r="C316" s="29" t="s">
        <v>40</v>
      </c>
      <c r="D316" s="29">
        <v>50</v>
      </c>
      <c r="E316" s="29" t="s">
        <v>252</v>
      </c>
      <c r="F316" s="11" t="s">
        <v>548</v>
      </c>
      <c r="G316" s="11" t="str">
        <f>VLOOKUP($F$297:$F$325,SL!$C$3:$Q$351,2,0)</f>
        <v>NORMAL</v>
      </c>
      <c r="H316" s="11">
        <f>VLOOKUP($F$297:$F$325,SL!$C$3:$Q$351,3,0)</f>
        <v>138</v>
      </c>
      <c r="I316" s="11">
        <f>VLOOKUP($F$297:$F$325,SL!$C$3:$Q$351,4,0)</f>
        <v>8278.83</v>
      </c>
      <c r="J316" s="11">
        <f>VLOOKUP($F$297:$F$325,SL!$C$3:$Q$351,5,0)</f>
        <v>615.16999999999996</v>
      </c>
      <c r="K316" s="11">
        <f>VLOOKUP($F$297:$F$325,SL!$C$3:$Q$351,6,0)</f>
        <v>8894</v>
      </c>
      <c r="L316" s="11">
        <f>VLOOKUP($F$297:$F$325,SL!$C$3:$Q$351,7,0)</f>
        <v>1657.86</v>
      </c>
      <c r="M316" s="11">
        <f>VLOOKUP($F$297:$F$325,SL!$C$3:$Q$351,8,0)</f>
        <v>183.14</v>
      </c>
      <c r="N316" s="11">
        <f>VLOOKUP($F$297:$F$325,SL!$C$3:$Q$351,9,0)</f>
        <v>1841</v>
      </c>
      <c r="O316" s="11">
        <f t="shared" si="42"/>
        <v>9936.69</v>
      </c>
      <c r="P316" s="11">
        <f t="shared" si="43"/>
        <v>798.31</v>
      </c>
      <c r="Q316" s="11">
        <f t="shared" si="44"/>
        <v>10735</v>
      </c>
      <c r="R316" s="11">
        <f>VLOOKUP($F$297:$F$325,SL!$C$3:$Q$351,10,0)</f>
        <v>9936.69</v>
      </c>
      <c r="S316" s="11">
        <f>VLOOKUP($F$297:$F$325,SL!$C$3:$Q$351,11,0)</f>
        <v>798.31</v>
      </c>
      <c r="T316" s="11">
        <f>VLOOKUP($F$297:$F$325,SL!$C$3:$Q$351,12,0)</f>
        <v>10735</v>
      </c>
      <c r="U316" s="11">
        <f>VLOOKUP($F$297:$F$325,SL!$C$3:$Q$351,13,0)</f>
        <v>0</v>
      </c>
      <c r="V316" s="11">
        <f>VLOOKUP($F$297:$F$325,SL!$C$3:$Q$351,14,0)</f>
        <v>0</v>
      </c>
      <c r="W316" s="11">
        <f>VLOOKUP($F$297:$F$325,SL!$C$3:$Q$351,15,0)</f>
        <v>0</v>
      </c>
      <c r="X316" s="11"/>
    </row>
    <row r="317" spans="1:24" ht="15.75" x14ac:dyDescent="0.25">
      <c r="A317" s="11">
        <v>18</v>
      </c>
      <c r="B317" s="29" t="s">
        <v>39</v>
      </c>
      <c r="C317" s="29" t="s">
        <v>40</v>
      </c>
      <c r="D317" s="29">
        <v>50</v>
      </c>
      <c r="E317" s="29" t="s">
        <v>252</v>
      </c>
      <c r="F317" s="11" t="s">
        <v>554</v>
      </c>
      <c r="G317" s="11" t="str">
        <f>VLOOKUP($F$297:$F$325,SL!$C$3:$Q$351,2,0)</f>
        <v>NORMAL</v>
      </c>
      <c r="H317" s="11">
        <f>VLOOKUP($F$297:$F$325,SL!$C$3:$Q$351,3,0)</f>
        <v>56</v>
      </c>
      <c r="I317" s="11">
        <f>VLOOKUP($F$297:$F$325,SL!$C$3:$Q$351,4,0)</f>
        <v>3444.54</v>
      </c>
      <c r="J317" s="11">
        <f>VLOOKUP($F$297:$F$325,SL!$C$3:$Q$351,5,0)</f>
        <v>226.46</v>
      </c>
      <c r="K317" s="11">
        <f>VLOOKUP($F$297:$F$325,SL!$C$3:$Q$351,6,0)</f>
        <v>3671</v>
      </c>
      <c r="L317" s="11">
        <f>VLOOKUP($F$297:$F$325,SL!$C$3:$Q$351,7,0)</f>
        <v>772.25</v>
      </c>
      <c r="M317" s="11">
        <f>VLOOKUP($F$297:$F$325,SL!$C$3:$Q$351,8,0)</f>
        <v>74.75</v>
      </c>
      <c r="N317" s="11">
        <f>VLOOKUP($F$297:$F$325,SL!$C$3:$Q$351,9,0)</f>
        <v>847</v>
      </c>
      <c r="O317" s="11">
        <f t="shared" si="42"/>
        <v>4216.79</v>
      </c>
      <c r="P317" s="11">
        <f t="shared" si="43"/>
        <v>301.21000000000004</v>
      </c>
      <c r="Q317" s="11">
        <f t="shared" si="44"/>
        <v>4518</v>
      </c>
      <c r="R317" s="11">
        <f>VLOOKUP($F$297:$F$325,SL!$C$3:$Q$351,10,0)</f>
        <v>4216.79</v>
      </c>
      <c r="S317" s="11">
        <f>VLOOKUP($F$297:$F$325,SL!$C$3:$Q$351,11,0)</f>
        <v>301.21000000000004</v>
      </c>
      <c r="T317" s="11">
        <f>VLOOKUP($F$297:$F$325,SL!$C$3:$Q$351,12,0)</f>
        <v>4518</v>
      </c>
      <c r="U317" s="11">
        <f>VLOOKUP($F$297:$F$325,SL!$C$3:$Q$351,13,0)</f>
        <v>0</v>
      </c>
      <c r="V317" s="11">
        <f>VLOOKUP($F$297:$F$325,SL!$C$3:$Q$351,14,0)</f>
        <v>0</v>
      </c>
      <c r="W317" s="11">
        <f>VLOOKUP($F$297:$F$325,SL!$C$3:$Q$351,15,0)</f>
        <v>0</v>
      </c>
      <c r="X317" s="11"/>
    </row>
    <row r="318" spans="1:24" ht="15.75" x14ac:dyDescent="0.25">
      <c r="A318" s="11">
        <v>19</v>
      </c>
      <c r="B318" s="29" t="s">
        <v>39</v>
      </c>
      <c r="C318" s="29" t="s">
        <v>40</v>
      </c>
      <c r="D318" s="29">
        <v>50</v>
      </c>
      <c r="E318" s="29" t="s">
        <v>252</v>
      </c>
      <c r="F318" s="11" t="s">
        <v>557</v>
      </c>
      <c r="G318" s="11" t="str">
        <f>VLOOKUP($F$297:$F$325,SL!$C$3:$Q$351,2,0)</f>
        <v>NORMAL</v>
      </c>
      <c r="H318" s="11">
        <f>VLOOKUP($F$297:$F$325,SL!$C$3:$Q$351,3,0)</f>
        <v>168</v>
      </c>
      <c r="I318" s="11">
        <f>VLOOKUP($F$297:$F$325,SL!$C$3:$Q$351,4,0)</f>
        <v>111805.8</v>
      </c>
      <c r="J318" s="11">
        <f>VLOOKUP($F$297:$F$325,SL!$C$3:$Q$351,5,0)</f>
        <v>16244.199999999999</v>
      </c>
      <c r="K318" s="11">
        <f>VLOOKUP($F$297:$F$325,SL!$C$3:$Q$351,6,0)</f>
        <v>128050</v>
      </c>
      <c r="L318" s="11">
        <f>VLOOKUP($F$297:$F$325,SL!$C$3:$Q$351,7,0)</f>
        <v>2010.17</v>
      </c>
      <c r="M318" s="11">
        <f>VLOOKUP($F$297:$F$325,SL!$C$3:$Q$351,8,0)</f>
        <v>604.83000000000004</v>
      </c>
      <c r="N318" s="11">
        <f>VLOOKUP($F$297:$F$325,SL!$C$3:$Q$351,9,0)</f>
        <v>2615</v>
      </c>
      <c r="O318" s="11">
        <f t="shared" si="42"/>
        <v>113815.97</v>
      </c>
      <c r="P318" s="11">
        <f t="shared" si="43"/>
        <v>16849.03</v>
      </c>
      <c r="Q318" s="11">
        <f t="shared" si="44"/>
        <v>130665</v>
      </c>
      <c r="R318" s="11">
        <f>VLOOKUP($F$297:$F$325,SL!$C$3:$Q$351,10,0)</f>
        <v>0</v>
      </c>
      <c r="S318" s="11">
        <f>VLOOKUP($F$297:$F$325,SL!$C$3:$Q$351,11,0)</f>
        <v>0</v>
      </c>
      <c r="T318" s="11">
        <f>VLOOKUP($F$297:$F$325,SL!$C$3:$Q$351,12,0)</f>
        <v>0</v>
      </c>
      <c r="U318" s="11">
        <f>VLOOKUP($F$297:$F$325,SL!$C$3:$Q$351,13,0)</f>
        <v>113815.97</v>
      </c>
      <c r="V318" s="11">
        <f>VLOOKUP($F$297:$F$325,SL!$C$3:$Q$351,14,0)</f>
        <v>16849.03</v>
      </c>
      <c r="W318" s="11">
        <f>VLOOKUP($F$297:$F$325,SL!$C$3:$Q$351,15,0)</f>
        <v>130665</v>
      </c>
      <c r="X318" s="11"/>
    </row>
    <row r="319" spans="1:24" ht="15.75" x14ac:dyDescent="0.25">
      <c r="A319" s="11">
        <v>20</v>
      </c>
      <c r="B319" s="29" t="s">
        <v>39</v>
      </c>
      <c r="C319" s="29" t="s">
        <v>40</v>
      </c>
      <c r="D319" s="29">
        <v>50</v>
      </c>
      <c r="E319" s="29" t="s">
        <v>252</v>
      </c>
      <c r="F319" s="11" t="s">
        <v>551</v>
      </c>
      <c r="G319" s="11" t="str">
        <f>VLOOKUP($F$297:$F$325,SL!$C$3:$Q$351,2,0)</f>
        <v>NORMAL</v>
      </c>
      <c r="H319" s="11">
        <f>VLOOKUP($F$297:$F$325,SL!$C$3:$Q$351,3,0)</f>
        <v>74</v>
      </c>
      <c r="I319" s="11">
        <f>VLOOKUP($F$297:$F$325,SL!$C$3:$Q$351,4,0)</f>
        <v>89351.91</v>
      </c>
      <c r="J319" s="11">
        <f>VLOOKUP($F$297:$F$325,SL!$C$3:$Q$351,5,0)</f>
        <v>17492.09</v>
      </c>
      <c r="K319" s="11">
        <f>VLOOKUP($F$297:$F$325,SL!$C$3:$Q$351,6,0)</f>
        <v>106844</v>
      </c>
      <c r="L319" s="11">
        <f>VLOOKUP($F$297:$F$325,SL!$C$3:$Q$351,7,0)</f>
        <v>1331.39</v>
      </c>
      <c r="M319" s="11">
        <f>VLOOKUP($F$297:$F$325,SL!$C$3:$Q$351,8,0)</f>
        <v>1124.6099999999999</v>
      </c>
      <c r="N319" s="11">
        <f>VLOOKUP($F$297:$F$325,SL!$C$3:$Q$351,9,0)</f>
        <v>2456</v>
      </c>
      <c r="O319" s="11">
        <f t="shared" si="42"/>
        <v>90683.3</v>
      </c>
      <c r="P319" s="11">
        <f t="shared" si="43"/>
        <v>18616.7</v>
      </c>
      <c r="Q319" s="11">
        <f t="shared" si="44"/>
        <v>109300</v>
      </c>
      <c r="R319" s="11">
        <f>VLOOKUP($F$297:$F$325,SL!$C$3:$Q$351,10,0)</f>
        <v>22507.91</v>
      </c>
      <c r="S319" s="11">
        <f>VLOOKUP($F$297:$F$325,SL!$C$3:$Q$351,11,0)</f>
        <v>17492.09</v>
      </c>
      <c r="T319" s="11">
        <f>VLOOKUP($F$297:$F$325,SL!$C$3:$Q$351,12,0)</f>
        <v>40000</v>
      </c>
      <c r="U319" s="11">
        <f>VLOOKUP($F$297:$F$325,SL!$C$3:$Q$351,13,0)</f>
        <v>68175.39</v>
      </c>
      <c r="V319" s="11">
        <f>VLOOKUP($F$297:$F$325,SL!$C$3:$Q$351,14,0)</f>
        <v>1124.6099999999999</v>
      </c>
      <c r="W319" s="11">
        <f>VLOOKUP($F$297:$F$325,SL!$C$3:$Q$351,15,0)</f>
        <v>69300</v>
      </c>
      <c r="X319" s="11"/>
    </row>
    <row r="320" spans="1:24" ht="15.75" x14ac:dyDescent="0.25">
      <c r="A320" s="11">
        <v>21</v>
      </c>
      <c r="B320" s="29" t="s">
        <v>39</v>
      </c>
      <c r="C320" s="29" t="s">
        <v>40</v>
      </c>
      <c r="D320" s="29">
        <v>50</v>
      </c>
      <c r="E320" s="29" t="s">
        <v>252</v>
      </c>
      <c r="F320" s="11" t="s">
        <v>549</v>
      </c>
      <c r="G320" s="11" t="str">
        <f>VLOOKUP($F$297:$F$325,SL!$C$3:$Q$351,2,0)</f>
        <v>DISS</v>
      </c>
      <c r="H320" s="11">
        <f>VLOOKUP($F$297:$F$325,SL!$C$3:$Q$351,3,0)</f>
        <v>0</v>
      </c>
      <c r="I320" s="11">
        <f>VLOOKUP($F$297:$F$325,SL!$C$3:$Q$351,4,0)</f>
        <v>3185.5</v>
      </c>
      <c r="J320" s="11">
        <f>VLOOKUP($F$297:$F$325,SL!$C$3:$Q$351,5,0)</f>
        <v>68.5</v>
      </c>
      <c r="K320" s="11">
        <f>VLOOKUP($F$297:$F$325,SL!$C$3:$Q$351,6,0)</f>
        <v>3254</v>
      </c>
      <c r="L320" s="11">
        <f>VLOOKUP($F$297:$F$325,SL!$C$3:$Q$351,7,0)</f>
        <v>819.13</v>
      </c>
      <c r="M320" s="11">
        <f>VLOOKUP($F$297:$F$325,SL!$C$3:$Q$351,8,0)</f>
        <v>14.87</v>
      </c>
      <c r="N320" s="11">
        <f>VLOOKUP($F$297:$F$325,SL!$C$3:$Q$351,9,0)</f>
        <v>834</v>
      </c>
      <c r="O320" s="11">
        <f t="shared" si="42"/>
        <v>4004.63</v>
      </c>
      <c r="P320" s="11">
        <f t="shared" si="43"/>
        <v>83.37</v>
      </c>
      <c r="Q320" s="11">
        <f t="shared" si="44"/>
        <v>4088</v>
      </c>
      <c r="R320" s="11">
        <f>VLOOKUP($F$297:$F$325,SL!$C$3:$Q$351,10,0)</f>
        <v>4004.63</v>
      </c>
      <c r="S320" s="11">
        <f>VLOOKUP($F$297:$F$325,SL!$C$3:$Q$351,11,0)</f>
        <v>83.37</v>
      </c>
      <c r="T320" s="11">
        <f>VLOOKUP($F$297:$F$325,SL!$C$3:$Q$351,12,0)</f>
        <v>4088</v>
      </c>
      <c r="U320" s="11">
        <f>VLOOKUP($F$297:$F$325,SL!$C$3:$Q$351,13,0)</f>
        <v>0</v>
      </c>
      <c r="V320" s="11">
        <f>VLOOKUP($F$297:$F$325,SL!$C$3:$Q$351,14,0)</f>
        <v>0</v>
      </c>
      <c r="W320" s="11">
        <f>VLOOKUP($F$297:$F$325,SL!$C$3:$Q$351,15,0)</f>
        <v>0</v>
      </c>
      <c r="X320" s="11"/>
    </row>
    <row r="321" spans="1:24" ht="15.75" x14ac:dyDescent="0.25">
      <c r="A321" s="11">
        <v>22</v>
      </c>
      <c r="B321" s="29" t="s">
        <v>39</v>
      </c>
      <c r="C321" s="29" t="s">
        <v>40</v>
      </c>
      <c r="D321" s="29">
        <v>50</v>
      </c>
      <c r="E321" s="29" t="s">
        <v>252</v>
      </c>
      <c r="F321" s="11" t="s">
        <v>560</v>
      </c>
      <c r="G321" s="11" t="str">
        <f>VLOOKUP($F$297:$F$325,SL!$C$3:$Q$351,2,0)</f>
        <v>NORMAL</v>
      </c>
      <c r="H321" s="11">
        <f>VLOOKUP($F$297:$F$325,SL!$C$3:$Q$351,3,0)</f>
        <v>65</v>
      </c>
      <c r="I321" s="11">
        <f>VLOOKUP($F$297:$F$325,SL!$C$3:$Q$351,4,0)</f>
        <v>48077.87</v>
      </c>
      <c r="J321" s="11">
        <f>VLOOKUP($F$297:$F$325,SL!$C$3:$Q$351,5,0)</f>
        <v>14681.130000000001</v>
      </c>
      <c r="K321" s="11">
        <f>VLOOKUP($F$297:$F$325,SL!$C$3:$Q$351,6,0)</f>
        <v>62759</v>
      </c>
      <c r="L321" s="11">
        <f>VLOOKUP($F$297:$F$325,SL!$C$3:$Q$351,7,0)</f>
        <v>846.82</v>
      </c>
      <c r="M321" s="11">
        <f>VLOOKUP($F$297:$F$325,SL!$C$3:$Q$351,8,0)</f>
        <v>623.18000000000006</v>
      </c>
      <c r="N321" s="11">
        <f>VLOOKUP($F$297:$F$325,SL!$C$3:$Q$351,9,0)</f>
        <v>1470</v>
      </c>
      <c r="O321" s="11">
        <f t="shared" si="42"/>
        <v>48924.69</v>
      </c>
      <c r="P321" s="11">
        <f t="shared" si="43"/>
        <v>15304.310000000001</v>
      </c>
      <c r="Q321" s="11">
        <f t="shared" si="44"/>
        <v>64229</v>
      </c>
      <c r="R321" s="11">
        <f>VLOOKUP($F$297:$F$325,SL!$C$3:$Q$351,10,0)</f>
        <v>0</v>
      </c>
      <c r="S321" s="11">
        <f>VLOOKUP($F$297:$F$325,SL!$C$3:$Q$351,11,0)</f>
        <v>0</v>
      </c>
      <c r="T321" s="11">
        <f>VLOOKUP($F$297:$F$325,SL!$C$3:$Q$351,12,0)</f>
        <v>0</v>
      </c>
      <c r="U321" s="11">
        <f>VLOOKUP($F$297:$F$325,SL!$C$3:$Q$351,13,0)</f>
        <v>48924.69</v>
      </c>
      <c r="V321" s="11">
        <f>VLOOKUP($F$297:$F$325,SL!$C$3:$Q$351,14,0)</f>
        <v>15304.31</v>
      </c>
      <c r="W321" s="11">
        <f>VLOOKUP($F$297:$F$325,SL!$C$3:$Q$351,15,0)</f>
        <v>64229</v>
      </c>
      <c r="X321" s="11"/>
    </row>
    <row r="322" spans="1:24" ht="15.75" x14ac:dyDescent="0.25">
      <c r="A322" s="11">
        <v>23</v>
      </c>
      <c r="B322" s="29" t="s">
        <v>39</v>
      </c>
      <c r="C322" s="29" t="s">
        <v>40</v>
      </c>
      <c r="D322" s="29">
        <v>50</v>
      </c>
      <c r="E322" s="29" t="s">
        <v>252</v>
      </c>
      <c r="F322" s="11" t="s">
        <v>550</v>
      </c>
      <c r="G322" s="11" t="str">
        <f>VLOOKUP($F$297:$F$325,SL!$C$3:$Q$351,2,0)</f>
        <v>NORMAL</v>
      </c>
      <c r="H322" s="11">
        <f>VLOOKUP($F$297:$F$325,SL!$C$3:$Q$351,3,0)</f>
        <v>60</v>
      </c>
      <c r="I322" s="11">
        <f>VLOOKUP($F$297:$F$325,SL!$C$3:$Q$351,4,0)</f>
        <v>38293.03</v>
      </c>
      <c r="J322" s="11">
        <f>VLOOKUP($F$297:$F$325,SL!$C$3:$Q$351,5,0)</f>
        <v>2135.9699999999998</v>
      </c>
      <c r="K322" s="11">
        <f>VLOOKUP($F$297:$F$325,SL!$C$3:$Q$351,6,0)</f>
        <v>40429</v>
      </c>
      <c r="L322" s="11">
        <f>VLOOKUP($F$297:$F$325,SL!$C$3:$Q$351,7,0)</f>
        <v>754.29</v>
      </c>
      <c r="M322" s="11">
        <f>VLOOKUP($F$297:$F$325,SL!$C$3:$Q$351,8,0)</f>
        <v>496.71000000000004</v>
      </c>
      <c r="N322" s="11">
        <f>VLOOKUP($F$297:$F$325,SL!$C$3:$Q$351,9,0)</f>
        <v>1251</v>
      </c>
      <c r="O322" s="11">
        <f t="shared" si="42"/>
        <v>39047.32</v>
      </c>
      <c r="P322" s="11">
        <f t="shared" si="43"/>
        <v>2632.68</v>
      </c>
      <c r="Q322" s="11">
        <f t="shared" si="44"/>
        <v>41680</v>
      </c>
      <c r="R322" s="11">
        <f>VLOOKUP($F$297:$F$325,SL!$C$3:$Q$351,10,0)</f>
        <v>39047.32</v>
      </c>
      <c r="S322" s="11">
        <f>VLOOKUP($F$297:$F$325,SL!$C$3:$Q$351,11,0)</f>
        <v>2632.68</v>
      </c>
      <c r="T322" s="11">
        <f>VLOOKUP($F$297:$F$325,SL!$C$3:$Q$351,12,0)</f>
        <v>41680</v>
      </c>
      <c r="U322" s="11">
        <f>VLOOKUP($F$297:$F$325,SL!$C$3:$Q$351,13,0)</f>
        <v>0</v>
      </c>
      <c r="V322" s="11">
        <f>VLOOKUP($F$297:$F$325,SL!$C$3:$Q$351,14,0)</f>
        <v>0</v>
      </c>
      <c r="W322" s="11">
        <f>VLOOKUP($F$297:$F$325,SL!$C$3:$Q$351,15,0)</f>
        <v>0</v>
      </c>
      <c r="X322" s="11"/>
    </row>
    <row r="323" spans="1:24" ht="15.75" x14ac:dyDescent="0.25">
      <c r="A323" s="11">
        <v>24</v>
      </c>
      <c r="B323" s="118"/>
      <c r="C323" s="118"/>
      <c r="D323" s="118"/>
      <c r="E323" s="118" t="s">
        <v>252</v>
      </c>
      <c r="F323" s="11" t="s">
        <v>556</v>
      </c>
      <c r="G323" s="11" t="str">
        <f>VLOOKUP($F$297:$F$325,SL!$C$3:$Q$351,2,0)</f>
        <v>NORMAL</v>
      </c>
      <c r="H323" s="11">
        <f>VLOOKUP($F$297:$F$325,SL!$C$3:$Q$351,3,0)</f>
        <v>84</v>
      </c>
      <c r="I323" s="11">
        <f>VLOOKUP($F$297:$F$325,SL!$C$3:$Q$351,4,0)</f>
        <v>4074.47</v>
      </c>
      <c r="J323" s="11">
        <f>VLOOKUP($F$297:$F$325,SL!$C$3:$Q$351,5,0)</f>
        <v>290.52999999999997</v>
      </c>
      <c r="K323" s="11">
        <f>VLOOKUP($F$297:$F$325,SL!$C$3:$Q$351,6,0)</f>
        <v>4365</v>
      </c>
      <c r="L323" s="11">
        <f>VLOOKUP($F$297:$F$325,SL!$C$3:$Q$351,7,0)</f>
        <v>1004.85</v>
      </c>
      <c r="M323" s="11">
        <f>VLOOKUP($F$297:$F$325,SL!$C$3:$Q$351,8,0)</f>
        <v>100.15</v>
      </c>
      <c r="N323" s="11">
        <f>VLOOKUP($F$297:$F$325,SL!$C$3:$Q$351,9,0)</f>
        <v>1105</v>
      </c>
      <c r="O323" s="11">
        <f t="shared" si="42"/>
        <v>5079.32</v>
      </c>
      <c r="P323" s="11">
        <f t="shared" si="43"/>
        <v>390.67999999999995</v>
      </c>
      <c r="Q323" s="11">
        <f t="shared" si="44"/>
        <v>5470</v>
      </c>
      <c r="R323" s="11">
        <f>VLOOKUP($F$297:$F$325,SL!$C$3:$Q$351,10,0)</f>
        <v>5079.32</v>
      </c>
      <c r="S323" s="11">
        <f>VLOOKUP($F$297:$F$325,SL!$C$3:$Q$351,11,0)</f>
        <v>390.68</v>
      </c>
      <c r="T323" s="11">
        <f>VLOOKUP($F$297:$F$325,SL!$C$3:$Q$351,12,0)</f>
        <v>5470</v>
      </c>
      <c r="U323" s="11">
        <f>VLOOKUP($F$297:$F$325,SL!$C$3:$Q$351,13,0)</f>
        <v>0</v>
      </c>
      <c r="V323" s="11">
        <f>VLOOKUP($F$297:$F$325,SL!$C$3:$Q$351,14,0)</f>
        <v>0</v>
      </c>
      <c r="W323" s="11">
        <f>VLOOKUP($F$297:$F$325,SL!$C$3:$Q$351,15,0)</f>
        <v>0</v>
      </c>
      <c r="X323" s="11"/>
    </row>
    <row r="324" spans="1:24" ht="15.75" x14ac:dyDescent="0.25">
      <c r="A324" s="11">
        <v>25</v>
      </c>
      <c r="B324" s="118"/>
      <c r="C324" s="118"/>
      <c r="D324" s="118"/>
      <c r="E324" s="118" t="s">
        <v>252</v>
      </c>
      <c r="F324" s="11" t="s">
        <v>559</v>
      </c>
      <c r="G324" s="11" t="str">
        <f>VLOOKUP($F$297:$F$325,SL!$C$3:$Q$351,2,0)</f>
        <v>NORMAL</v>
      </c>
      <c r="H324" s="11">
        <f>VLOOKUP($F$297:$F$325,SL!$C$3:$Q$351,3,0)</f>
        <v>52</v>
      </c>
      <c r="I324" s="11">
        <f>VLOOKUP($F$297:$F$325,SL!$C$3:$Q$351,4,0)</f>
        <v>3712.5</v>
      </c>
      <c r="J324" s="11">
        <f>VLOOKUP($F$297:$F$325,SL!$C$3:$Q$351,5,0)</f>
        <v>218.5</v>
      </c>
      <c r="K324" s="11">
        <f>VLOOKUP($F$297:$F$325,SL!$C$3:$Q$351,6,0)</f>
        <v>3931</v>
      </c>
      <c r="L324" s="11">
        <f>VLOOKUP($F$297:$F$325,SL!$C$3:$Q$351,7,0)</f>
        <v>841.81</v>
      </c>
      <c r="M324" s="11">
        <f>VLOOKUP($F$297:$F$325,SL!$C$3:$Q$351,8,0)</f>
        <v>75.19</v>
      </c>
      <c r="N324" s="11">
        <f>VLOOKUP($F$297:$F$325,SL!$C$3:$Q$351,9,0)</f>
        <v>917</v>
      </c>
      <c r="O324" s="11">
        <f t="shared" si="42"/>
        <v>4554.3099999999995</v>
      </c>
      <c r="P324" s="11">
        <f t="shared" si="43"/>
        <v>293.69</v>
      </c>
      <c r="Q324" s="11">
        <f t="shared" si="44"/>
        <v>4848</v>
      </c>
      <c r="R324" s="11">
        <f>VLOOKUP($F$297:$F$325,SL!$C$3:$Q$351,10,0)</f>
        <v>4554.3100000000004</v>
      </c>
      <c r="S324" s="11">
        <f>VLOOKUP($F$297:$F$325,SL!$C$3:$Q$351,11,0)</f>
        <v>293.69</v>
      </c>
      <c r="T324" s="11">
        <f>VLOOKUP($F$297:$F$325,SL!$C$3:$Q$351,12,0)</f>
        <v>4848</v>
      </c>
      <c r="U324" s="11">
        <f>VLOOKUP($F$297:$F$325,SL!$C$3:$Q$351,13,0)</f>
        <v>0</v>
      </c>
      <c r="V324" s="11">
        <f>VLOOKUP($F$297:$F$325,SL!$C$3:$Q$351,14,0)</f>
        <v>0</v>
      </c>
      <c r="W324" s="11">
        <f>VLOOKUP($F$297:$F$325,SL!$C$3:$Q$351,15,0)</f>
        <v>0</v>
      </c>
      <c r="X324" s="11"/>
    </row>
    <row r="325" spans="1:24" ht="15.75" x14ac:dyDescent="0.25">
      <c r="A325" s="11">
        <v>26</v>
      </c>
      <c r="B325" s="29" t="s">
        <v>39</v>
      </c>
      <c r="C325" s="29" t="s">
        <v>40</v>
      </c>
      <c r="D325" s="29">
        <v>50</v>
      </c>
      <c r="E325" s="29" t="s">
        <v>252</v>
      </c>
      <c r="F325" s="11" t="s">
        <v>566</v>
      </c>
      <c r="G325" s="11" t="str">
        <f>VLOOKUP($F$297:$F$325,SL!$C$3:$Q$351,2,0)</f>
        <v>DC</v>
      </c>
      <c r="H325" s="11">
        <f>VLOOKUP($F$297:$F$325,SL!$C$3:$Q$351,3,0)</f>
        <v>3564</v>
      </c>
      <c r="I325" s="11">
        <f>VLOOKUP($F$297:$F$325,SL!$C$3:$Q$351,4,0)</f>
        <v>1082647.6200000001</v>
      </c>
      <c r="J325" s="11">
        <f>VLOOKUP($F$297:$F$325,SL!$C$3:$Q$351,5,0)</f>
        <v>171454.38</v>
      </c>
      <c r="K325" s="11">
        <f>VLOOKUP($F$297:$F$325,SL!$C$3:$Q$351,6,0)</f>
        <v>1254102</v>
      </c>
      <c r="L325" s="11">
        <f>VLOOKUP($F$297:$F$325,SL!$C$3:$Q$351,7,0)</f>
        <v>201659.24</v>
      </c>
      <c r="M325" s="11">
        <f>VLOOKUP($F$297:$F$325,SL!$C$3:$Q$351,8,0)</f>
        <v>12563.76</v>
      </c>
      <c r="N325" s="11">
        <f>VLOOKUP($F$297:$F$325,SL!$C$3:$Q$351,9,0)</f>
        <v>214223</v>
      </c>
      <c r="O325" s="11">
        <f t="shared" si="42"/>
        <v>1284306.8600000001</v>
      </c>
      <c r="P325" s="11">
        <f t="shared" si="43"/>
        <v>184018.14</v>
      </c>
      <c r="Q325" s="11">
        <f t="shared" si="44"/>
        <v>1468325</v>
      </c>
      <c r="R325" s="11">
        <f>VLOOKUP($F$297:$F$325,SL!$C$3:$Q$351,10,0)</f>
        <v>0</v>
      </c>
      <c r="S325" s="11">
        <f>VLOOKUP($F$297:$F$325,SL!$C$3:$Q$351,11,0)</f>
        <v>0</v>
      </c>
      <c r="T325" s="11">
        <f>VLOOKUP($F$297:$F$325,SL!$C$3:$Q$351,12,0)</f>
        <v>0</v>
      </c>
      <c r="U325" s="11">
        <f>VLOOKUP($F$297:$F$325,SL!$C$3:$Q$351,13,0)</f>
        <v>1284306.8600000001</v>
      </c>
      <c r="V325" s="11">
        <f>VLOOKUP($F$297:$F$325,SL!$C$3:$Q$351,14,0)</f>
        <v>184018.13999999998</v>
      </c>
      <c r="W325" s="11">
        <f>VLOOKUP($F$297:$F$325,SL!$C$3:$Q$351,15,0)</f>
        <v>1468325</v>
      </c>
      <c r="X325" s="11"/>
    </row>
    <row r="326" spans="1:24" ht="15.75" x14ac:dyDescent="0.25">
      <c r="A326" s="147" t="s">
        <v>78</v>
      </c>
      <c r="B326" s="147"/>
      <c r="C326" s="147"/>
      <c r="D326" s="147"/>
      <c r="E326" s="147"/>
      <c r="F326" s="147"/>
      <c r="G326" s="11"/>
      <c r="H326" s="13">
        <f>SUM(H300:H325)</f>
        <v>5756</v>
      </c>
      <c r="I326" s="13">
        <f t="shared" ref="I326:W326" si="45">SUM(I300:I325)</f>
        <v>1925283.85</v>
      </c>
      <c r="J326" s="13">
        <f t="shared" si="45"/>
        <v>273496.15000000002</v>
      </c>
      <c r="K326" s="13">
        <f t="shared" si="45"/>
        <v>2198780</v>
      </c>
      <c r="L326" s="13">
        <f t="shared" si="45"/>
        <v>246693.89999999997</v>
      </c>
      <c r="M326" s="13">
        <f t="shared" si="45"/>
        <v>21195.1</v>
      </c>
      <c r="N326" s="13">
        <f t="shared" si="45"/>
        <v>267889</v>
      </c>
      <c r="O326" s="13">
        <f t="shared" si="45"/>
        <v>2171977.75</v>
      </c>
      <c r="P326" s="13">
        <f t="shared" si="45"/>
        <v>294691.25</v>
      </c>
      <c r="Q326" s="13">
        <f t="shared" si="45"/>
        <v>2466669</v>
      </c>
      <c r="R326" s="13">
        <f t="shared" si="45"/>
        <v>181244.98</v>
      </c>
      <c r="S326" s="13">
        <f t="shared" si="45"/>
        <v>36121.020000000004</v>
      </c>
      <c r="T326" s="13">
        <f t="shared" si="45"/>
        <v>217366</v>
      </c>
      <c r="U326" s="13">
        <f t="shared" si="45"/>
        <v>1991626.77</v>
      </c>
      <c r="V326" s="13">
        <f t="shared" si="45"/>
        <v>258570.22999999998</v>
      </c>
      <c r="W326" s="13">
        <f t="shared" si="45"/>
        <v>2250197</v>
      </c>
      <c r="X326" s="11"/>
    </row>
    <row r="327" spans="1:24" ht="15.75" x14ac:dyDescent="0.25">
      <c r="A327" s="26"/>
      <c r="B327" s="26"/>
      <c r="C327" s="26"/>
      <c r="D327" s="26"/>
      <c r="E327" s="26"/>
      <c r="F327" s="26"/>
      <c r="G327" s="26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171"/>
    </row>
    <row r="328" spans="1:24" ht="15.75" x14ac:dyDescent="0.25">
      <c r="A328" s="26"/>
      <c r="B328" s="26"/>
      <c r="C328" s="26"/>
      <c r="D328" s="26"/>
      <c r="E328" s="26"/>
      <c r="F328" s="26"/>
      <c r="G328" s="26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166"/>
    </row>
    <row r="329" spans="1:24" ht="15.75" x14ac:dyDescent="0.25">
      <c r="A329" s="30"/>
      <c r="B329" s="30"/>
      <c r="C329" s="30"/>
      <c r="D329" s="142" t="s">
        <v>79</v>
      </c>
      <c r="E329" s="142"/>
      <c r="F329" s="142"/>
      <c r="G329" s="142"/>
      <c r="H329" s="142"/>
      <c r="I329" s="7"/>
      <c r="J329" s="14"/>
      <c r="K329" s="7"/>
      <c r="L329" s="7"/>
      <c r="M329" s="7"/>
      <c r="N329" s="7"/>
      <c r="O329" s="7"/>
      <c r="P329" s="7"/>
      <c r="Q329" s="7"/>
      <c r="R329" s="7"/>
      <c r="S329" s="7"/>
      <c r="T329" s="108" t="s">
        <v>80</v>
      </c>
      <c r="U329" s="108"/>
      <c r="V329" s="108"/>
      <c r="W329" s="108"/>
      <c r="X329" s="166"/>
    </row>
    <row r="330" spans="1:24" ht="15.75" x14ac:dyDescent="0.25">
      <c r="A330" s="30"/>
      <c r="B330" s="30"/>
      <c r="C330" s="30"/>
      <c r="D330" s="142" t="s">
        <v>81</v>
      </c>
      <c r="E330" s="142"/>
      <c r="F330" s="142"/>
      <c r="G330" s="142"/>
      <c r="H330" s="142"/>
      <c r="I330" s="7"/>
      <c r="J330" s="14"/>
      <c r="K330" s="7"/>
      <c r="L330" s="7"/>
      <c r="M330" s="7"/>
      <c r="N330" s="7"/>
      <c r="O330" s="7"/>
      <c r="P330" s="7"/>
      <c r="Q330" s="7"/>
      <c r="R330" s="7"/>
      <c r="S330" s="7"/>
      <c r="T330" s="108" t="s">
        <v>81</v>
      </c>
      <c r="U330" s="108"/>
      <c r="V330" s="108"/>
      <c r="W330" s="108"/>
      <c r="X330" s="166"/>
    </row>
    <row r="331" spans="1:24" ht="16.5" thickBot="1" x14ac:dyDescent="0.3">
      <c r="A331" s="30"/>
      <c r="B331" s="30"/>
      <c r="C331" s="30"/>
      <c r="D331" s="25"/>
      <c r="E331" s="25"/>
      <c r="F331" s="25"/>
      <c r="G331" s="25"/>
      <c r="H331" s="25"/>
      <c r="I331" s="7"/>
      <c r="J331" s="14"/>
      <c r="K331" s="7"/>
      <c r="L331" s="7"/>
      <c r="M331" s="7"/>
      <c r="N331" s="7"/>
      <c r="O331" s="7"/>
      <c r="P331" s="7"/>
      <c r="Q331" s="7"/>
      <c r="R331" s="7"/>
      <c r="S331" s="7"/>
      <c r="T331" s="26"/>
      <c r="U331" s="26"/>
      <c r="V331" s="26"/>
      <c r="W331" s="26"/>
      <c r="X331" s="166"/>
    </row>
    <row r="332" spans="1:24" ht="24" thickBot="1" x14ac:dyDescent="0.4">
      <c r="A332" s="148" t="s">
        <v>1</v>
      </c>
      <c r="B332" s="149"/>
      <c r="C332" s="149"/>
      <c r="D332" s="149"/>
      <c r="E332" s="149"/>
      <c r="F332" s="149"/>
      <c r="G332" s="149"/>
      <c r="H332" s="149"/>
      <c r="I332" s="149"/>
      <c r="J332" s="149"/>
      <c r="K332" s="149"/>
      <c r="L332" s="149"/>
      <c r="M332" s="149"/>
      <c r="N332" s="149"/>
      <c r="O332" s="149"/>
      <c r="P332" s="149"/>
      <c r="Q332" s="149"/>
      <c r="R332" s="149"/>
      <c r="S332" s="149"/>
      <c r="T332" s="149"/>
      <c r="U332" s="149"/>
      <c r="V332" s="149"/>
      <c r="W332" s="149"/>
      <c r="X332" s="150"/>
    </row>
    <row r="333" spans="1:24" ht="18" x14ac:dyDescent="0.25">
      <c r="A333" s="170" t="s">
        <v>819</v>
      </c>
      <c r="B333" s="170"/>
      <c r="C333" s="170"/>
      <c r="D333" s="170"/>
      <c r="E333" s="170"/>
      <c r="F333" s="170"/>
      <c r="G333" s="170"/>
      <c r="H333" s="170"/>
      <c r="I333" s="170"/>
      <c r="J333" s="170"/>
      <c r="K333" s="170"/>
      <c r="L333" s="170"/>
      <c r="M333" s="170"/>
      <c r="N333" s="170"/>
      <c r="O333" s="170"/>
      <c r="P333" s="170"/>
      <c r="Q333" s="170"/>
      <c r="R333" s="170"/>
      <c r="S333" s="170"/>
      <c r="T333" s="170"/>
      <c r="U333" s="170"/>
      <c r="V333" s="170"/>
      <c r="W333" s="170"/>
      <c r="X333" s="170"/>
    </row>
    <row r="334" spans="1:24" ht="46.5" customHeight="1" x14ac:dyDescent="0.25">
      <c r="A334" s="172" t="s">
        <v>5</v>
      </c>
      <c r="B334" s="172" t="s">
        <v>6</v>
      </c>
      <c r="C334" s="172" t="s">
        <v>7</v>
      </c>
      <c r="D334" s="172" t="s">
        <v>8</v>
      </c>
      <c r="E334" s="172" t="s">
        <v>9</v>
      </c>
      <c r="F334" s="172" t="s">
        <v>383</v>
      </c>
      <c r="G334" s="172" t="s">
        <v>11</v>
      </c>
      <c r="H334" s="172" t="s">
        <v>12</v>
      </c>
      <c r="I334" s="172" t="s">
        <v>815</v>
      </c>
      <c r="J334" s="172"/>
      <c r="K334" s="172"/>
      <c r="L334" s="172" t="s">
        <v>816</v>
      </c>
      <c r="M334" s="172"/>
      <c r="N334" s="172"/>
      <c r="O334" s="172" t="s">
        <v>13</v>
      </c>
      <c r="P334" s="172"/>
      <c r="Q334" s="172"/>
      <c r="R334" s="172" t="s">
        <v>817</v>
      </c>
      <c r="S334" s="172"/>
      <c r="T334" s="172"/>
      <c r="U334" s="172" t="s">
        <v>818</v>
      </c>
      <c r="V334" s="172"/>
      <c r="W334" s="172"/>
      <c r="X334" s="9" t="s">
        <v>14</v>
      </c>
    </row>
    <row r="335" spans="1:24" ht="15.75" x14ac:dyDescent="0.25">
      <c r="A335" s="172"/>
      <c r="B335" s="172"/>
      <c r="C335" s="172"/>
      <c r="D335" s="172"/>
      <c r="E335" s="172"/>
      <c r="F335" s="172"/>
      <c r="G335" s="172"/>
      <c r="H335" s="172"/>
      <c r="I335" s="9" t="s">
        <v>15</v>
      </c>
      <c r="J335" s="9" t="s">
        <v>16</v>
      </c>
      <c r="K335" s="10" t="s">
        <v>17</v>
      </c>
      <c r="L335" s="9" t="s">
        <v>15</v>
      </c>
      <c r="M335" s="9" t="s">
        <v>16</v>
      </c>
      <c r="N335" s="10" t="s">
        <v>17</v>
      </c>
      <c r="O335" s="9" t="s">
        <v>15</v>
      </c>
      <c r="P335" s="9" t="s">
        <v>16</v>
      </c>
      <c r="Q335" s="9" t="s">
        <v>17</v>
      </c>
      <c r="R335" s="9" t="s">
        <v>15</v>
      </c>
      <c r="S335" s="9" t="s">
        <v>16</v>
      </c>
      <c r="T335" s="9" t="s">
        <v>17</v>
      </c>
      <c r="U335" s="9" t="s">
        <v>15</v>
      </c>
      <c r="V335" s="9" t="s">
        <v>16</v>
      </c>
      <c r="W335" s="10" t="s">
        <v>17</v>
      </c>
      <c r="X335" s="9"/>
    </row>
    <row r="336" spans="1:24" ht="15.75" x14ac:dyDescent="0.25">
      <c r="A336" s="9" t="s">
        <v>18</v>
      </c>
      <c r="B336" s="9" t="s">
        <v>19</v>
      </c>
      <c r="C336" s="9" t="s">
        <v>20</v>
      </c>
      <c r="D336" s="9" t="s">
        <v>21</v>
      </c>
      <c r="E336" s="9" t="s">
        <v>22</v>
      </c>
      <c r="F336" s="21" t="s">
        <v>23</v>
      </c>
      <c r="G336" s="21"/>
      <c r="H336" s="9"/>
      <c r="I336" s="9" t="s">
        <v>24</v>
      </c>
      <c r="J336" s="9" t="s">
        <v>25</v>
      </c>
      <c r="K336" s="10" t="s">
        <v>26</v>
      </c>
      <c r="L336" s="9" t="s">
        <v>27</v>
      </c>
      <c r="M336" s="9" t="s">
        <v>28</v>
      </c>
      <c r="N336" s="10" t="s">
        <v>29</v>
      </c>
      <c r="O336" s="9" t="s">
        <v>30</v>
      </c>
      <c r="P336" s="9" t="s">
        <v>31</v>
      </c>
      <c r="Q336" s="9" t="s">
        <v>32</v>
      </c>
      <c r="R336" s="9" t="s">
        <v>33</v>
      </c>
      <c r="S336" s="9" t="s">
        <v>34</v>
      </c>
      <c r="T336" s="9" t="s">
        <v>35</v>
      </c>
      <c r="U336" s="9" t="s">
        <v>36</v>
      </c>
      <c r="V336" s="9" t="s">
        <v>37</v>
      </c>
      <c r="W336" s="10" t="s">
        <v>38</v>
      </c>
      <c r="X336" s="11"/>
    </row>
    <row r="337" spans="1:24" ht="15.75" x14ac:dyDescent="0.25">
      <c r="A337" s="11">
        <v>1</v>
      </c>
      <c r="B337" s="29" t="s">
        <v>39</v>
      </c>
      <c r="C337" s="29" t="s">
        <v>40</v>
      </c>
      <c r="D337" s="29">
        <v>54</v>
      </c>
      <c r="E337" s="29" t="s">
        <v>277</v>
      </c>
      <c r="F337" s="11" t="s">
        <v>599</v>
      </c>
      <c r="G337" s="11" t="str">
        <f>VLOOKUP($F$334:$F$431,SL!$C$3:$Q$351,2,0)</f>
        <v>NORMAL</v>
      </c>
      <c r="H337" s="11">
        <f>VLOOKUP($F$334:$F$431,SL!$C$3:$Q$351,3,0)</f>
        <v>179</v>
      </c>
      <c r="I337" s="11">
        <f>VLOOKUP($F$334:$F$431,SL!$C$3:$Q$351,4,0)</f>
        <v>4796.2</v>
      </c>
      <c r="J337" s="11">
        <f>VLOOKUP($F$334:$F$431,SL!$C$3:$Q$351,5,0)</f>
        <v>461.79999999999995</v>
      </c>
      <c r="K337" s="11">
        <f>VLOOKUP($F$334:$F$431,SL!$C$3:$Q$351,6,0)</f>
        <v>5258</v>
      </c>
      <c r="L337" s="11">
        <f>VLOOKUP($F$334:$F$431,SL!$C$3:$Q$351,7,0)</f>
        <v>1669.9</v>
      </c>
      <c r="M337" s="11">
        <f>VLOOKUP($F$334:$F$431,SL!$C$3:$Q$351,8,0)</f>
        <v>159.1</v>
      </c>
      <c r="N337" s="11">
        <f>VLOOKUP($F$334:$F$431,SL!$C$3:$Q$351,9,0)</f>
        <v>1829</v>
      </c>
      <c r="O337" s="11">
        <f>+I337+L337</f>
        <v>6466.1</v>
      </c>
      <c r="P337" s="11">
        <f>+J337+M337</f>
        <v>620.9</v>
      </c>
      <c r="Q337" s="11">
        <f>+K337+N337</f>
        <v>7087</v>
      </c>
      <c r="R337" s="11">
        <f>VLOOKUP($F$334:$F$431,SL!$C$3:$Q$351,10,0)</f>
        <v>0</v>
      </c>
      <c r="S337" s="11">
        <f>VLOOKUP($F$334:$F$431,SL!$C$3:$Q$351,11,0)</f>
        <v>0</v>
      </c>
      <c r="T337" s="11">
        <f>VLOOKUP($F$334:$F$431,SL!$C$3:$Q$351,12,0)</f>
        <v>0</v>
      </c>
      <c r="U337" s="11">
        <f>VLOOKUP($F$334:$F$431,SL!$C$3:$Q$351,13,0)</f>
        <v>6466.1</v>
      </c>
      <c r="V337" s="11">
        <f>VLOOKUP($F$334:$F$431,SL!$C$3:$Q$351,14,0)</f>
        <v>620.9</v>
      </c>
      <c r="W337" s="11">
        <f>VLOOKUP($F$334:$F$431,SL!$C$3:$Q$351,15,0)</f>
        <v>7087</v>
      </c>
      <c r="X337" s="11"/>
    </row>
    <row r="338" spans="1:24" ht="15.75" x14ac:dyDescent="0.25">
      <c r="A338" s="11">
        <v>2</v>
      </c>
      <c r="B338" s="29" t="s">
        <v>39</v>
      </c>
      <c r="C338" s="29" t="s">
        <v>40</v>
      </c>
      <c r="D338" s="29">
        <v>54</v>
      </c>
      <c r="E338" s="29" t="s">
        <v>277</v>
      </c>
      <c r="F338" s="11" t="s">
        <v>600</v>
      </c>
      <c r="G338" s="11" t="str">
        <f>VLOOKUP($F$334:$F$431,SL!$C$3:$Q$351,2,0)</f>
        <v>NORMAL</v>
      </c>
      <c r="H338" s="11">
        <f>VLOOKUP($F$334:$F$431,SL!$C$3:$Q$351,3,0)</f>
        <v>19</v>
      </c>
      <c r="I338" s="11">
        <f>VLOOKUP($F$334:$F$431,SL!$C$3:$Q$351,4,0)</f>
        <v>1144.05</v>
      </c>
      <c r="J338" s="11">
        <f>VLOOKUP($F$334:$F$431,SL!$C$3:$Q$351,5,0)</f>
        <v>179.95</v>
      </c>
      <c r="K338" s="11">
        <f>VLOOKUP($F$334:$F$431,SL!$C$3:$Q$351,6,0)</f>
        <v>1324</v>
      </c>
      <c r="L338" s="11">
        <f>VLOOKUP($F$334:$F$431,SL!$C$3:$Q$351,7,0)</f>
        <v>333.44</v>
      </c>
      <c r="M338" s="11">
        <f>VLOOKUP($F$334:$F$431,SL!$C$3:$Q$351,8,0)</f>
        <v>22.560000000000002</v>
      </c>
      <c r="N338" s="11">
        <f>VLOOKUP($F$334:$F$431,SL!$C$3:$Q$351,9,0)</f>
        <v>356</v>
      </c>
      <c r="O338" s="11">
        <f t="shared" ref="O338:O401" si="46">+I338+L338</f>
        <v>1477.49</v>
      </c>
      <c r="P338" s="11">
        <f t="shared" ref="P338:P401" si="47">+J338+M338</f>
        <v>202.51</v>
      </c>
      <c r="Q338" s="11">
        <f t="shared" ref="Q338:Q401" si="48">+K338+N338</f>
        <v>1680</v>
      </c>
      <c r="R338" s="11">
        <f>VLOOKUP($F$334:$F$431,SL!$C$3:$Q$351,10,0)</f>
        <v>0</v>
      </c>
      <c r="S338" s="11">
        <f>VLOOKUP($F$334:$F$431,SL!$C$3:$Q$351,11,0)</f>
        <v>0</v>
      </c>
      <c r="T338" s="11">
        <f>VLOOKUP($F$334:$F$431,SL!$C$3:$Q$351,12,0)</f>
        <v>0</v>
      </c>
      <c r="U338" s="11">
        <f>VLOOKUP($F$334:$F$431,SL!$C$3:$Q$351,13,0)</f>
        <v>1477.49</v>
      </c>
      <c r="V338" s="11">
        <f>VLOOKUP($F$334:$F$431,SL!$C$3:$Q$351,14,0)</f>
        <v>202.51</v>
      </c>
      <c r="W338" s="11">
        <f>VLOOKUP($F$334:$F$431,SL!$C$3:$Q$351,15,0)</f>
        <v>1680</v>
      </c>
      <c r="X338" s="11"/>
    </row>
    <row r="339" spans="1:24" ht="15.75" x14ac:dyDescent="0.25">
      <c r="A339" s="11">
        <v>3</v>
      </c>
      <c r="B339" s="29" t="s">
        <v>39</v>
      </c>
      <c r="C339" s="29" t="s">
        <v>40</v>
      </c>
      <c r="D339" s="29">
        <v>54</v>
      </c>
      <c r="E339" s="29" t="s">
        <v>277</v>
      </c>
      <c r="F339" s="11" t="s">
        <v>601</v>
      </c>
      <c r="G339" s="11" t="str">
        <f>VLOOKUP($F$334:$F$431,SL!$C$3:$Q$351,2,0)</f>
        <v>NORMAL</v>
      </c>
      <c r="H339" s="11">
        <f>VLOOKUP($F$334:$F$431,SL!$C$3:$Q$351,3,0)</f>
        <v>178</v>
      </c>
      <c r="I339" s="11">
        <f>VLOOKUP($F$334:$F$431,SL!$C$3:$Q$351,4,0)</f>
        <v>8825.5499999999993</v>
      </c>
      <c r="J339" s="11">
        <f>VLOOKUP($F$334:$F$431,SL!$C$3:$Q$351,5,0)</f>
        <v>786.45</v>
      </c>
      <c r="K339" s="11">
        <f>VLOOKUP($F$334:$F$431,SL!$C$3:$Q$351,6,0)</f>
        <v>9612</v>
      </c>
      <c r="L339" s="11">
        <f>VLOOKUP($F$334:$F$431,SL!$C$3:$Q$351,7,0)</f>
        <v>1660.9</v>
      </c>
      <c r="M339" s="11">
        <f>VLOOKUP($F$334:$F$431,SL!$C$3:$Q$351,8,0)</f>
        <v>201.1</v>
      </c>
      <c r="N339" s="11">
        <f>VLOOKUP($F$334:$F$431,SL!$C$3:$Q$351,9,0)</f>
        <v>1862</v>
      </c>
      <c r="O339" s="11">
        <f t="shared" si="46"/>
        <v>10486.449999999999</v>
      </c>
      <c r="P339" s="11">
        <f t="shared" si="47"/>
        <v>987.55000000000007</v>
      </c>
      <c r="Q339" s="11">
        <f t="shared" si="48"/>
        <v>11474</v>
      </c>
      <c r="R339" s="11">
        <f>VLOOKUP($F$334:$F$431,SL!$C$3:$Q$351,10,0)</f>
        <v>0</v>
      </c>
      <c r="S339" s="11">
        <f>VLOOKUP($F$334:$F$431,SL!$C$3:$Q$351,11,0)</f>
        <v>0</v>
      </c>
      <c r="T339" s="11">
        <f>VLOOKUP($F$334:$F$431,SL!$C$3:$Q$351,12,0)</f>
        <v>0</v>
      </c>
      <c r="U339" s="11">
        <f>VLOOKUP($F$334:$F$431,SL!$C$3:$Q$351,13,0)</f>
        <v>10486.45</v>
      </c>
      <c r="V339" s="11">
        <f>VLOOKUP($F$334:$F$431,SL!$C$3:$Q$351,14,0)</f>
        <v>987.55</v>
      </c>
      <c r="W339" s="11">
        <f>VLOOKUP($F$334:$F$431,SL!$C$3:$Q$351,15,0)</f>
        <v>11474</v>
      </c>
      <c r="X339" s="11"/>
    </row>
    <row r="340" spans="1:24" ht="15.75" x14ac:dyDescent="0.25">
      <c r="A340" s="11">
        <v>4</v>
      </c>
      <c r="B340" s="29" t="s">
        <v>39</v>
      </c>
      <c r="C340" s="29" t="s">
        <v>40</v>
      </c>
      <c r="D340" s="29">
        <v>54</v>
      </c>
      <c r="E340" s="29" t="s">
        <v>277</v>
      </c>
      <c r="F340" s="11" t="s">
        <v>602</v>
      </c>
      <c r="G340" s="11" t="str">
        <f>VLOOKUP($F$334:$F$431,SL!$C$3:$Q$351,2,0)</f>
        <v>NORMAL</v>
      </c>
      <c r="H340" s="11">
        <f>VLOOKUP($F$334:$F$431,SL!$C$3:$Q$351,3,0)</f>
        <v>115</v>
      </c>
      <c r="I340" s="11">
        <f>VLOOKUP($F$334:$F$431,SL!$C$3:$Q$351,4,0)</f>
        <v>96697.08</v>
      </c>
      <c r="J340" s="11">
        <f>VLOOKUP($F$334:$F$431,SL!$C$3:$Q$351,5,0)</f>
        <v>30631.920000000002</v>
      </c>
      <c r="K340" s="11">
        <f>VLOOKUP($F$334:$F$431,SL!$C$3:$Q$351,6,0)</f>
        <v>127329</v>
      </c>
      <c r="L340" s="11">
        <f>VLOOKUP($F$334:$F$431,SL!$C$3:$Q$351,7,0)</f>
        <v>1135.6300000000001</v>
      </c>
      <c r="M340" s="11">
        <f>VLOOKUP($F$334:$F$431,SL!$C$3:$Q$351,8,0)</f>
        <v>1103.3700000000001</v>
      </c>
      <c r="N340" s="11">
        <f>VLOOKUP($F$334:$F$431,SL!$C$3:$Q$351,9,0)</f>
        <v>2239</v>
      </c>
      <c r="O340" s="11">
        <f t="shared" si="46"/>
        <v>97832.71</v>
      </c>
      <c r="P340" s="11">
        <f t="shared" si="47"/>
        <v>31735.29</v>
      </c>
      <c r="Q340" s="11">
        <f t="shared" si="48"/>
        <v>129568</v>
      </c>
      <c r="R340" s="11">
        <f>VLOOKUP($F$334:$F$431,SL!$C$3:$Q$351,10,0)</f>
        <v>0</v>
      </c>
      <c r="S340" s="11">
        <f>VLOOKUP($F$334:$F$431,SL!$C$3:$Q$351,11,0)</f>
        <v>0</v>
      </c>
      <c r="T340" s="11">
        <f>VLOOKUP($F$334:$F$431,SL!$C$3:$Q$351,12,0)</f>
        <v>0</v>
      </c>
      <c r="U340" s="11">
        <f>VLOOKUP($F$334:$F$431,SL!$C$3:$Q$351,13,0)</f>
        <v>97832.71</v>
      </c>
      <c r="V340" s="11">
        <f>VLOOKUP($F$334:$F$431,SL!$C$3:$Q$351,14,0)</f>
        <v>31735.29</v>
      </c>
      <c r="W340" s="11">
        <f>VLOOKUP($F$334:$F$431,SL!$C$3:$Q$351,15,0)</f>
        <v>129568</v>
      </c>
      <c r="X340" s="11"/>
    </row>
    <row r="341" spans="1:24" ht="15.75" x14ac:dyDescent="0.25">
      <c r="A341" s="11">
        <v>5</v>
      </c>
      <c r="B341" s="29" t="s">
        <v>39</v>
      </c>
      <c r="C341" s="29" t="s">
        <v>40</v>
      </c>
      <c r="D341" s="29">
        <v>54</v>
      </c>
      <c r="E341" s="29" t="s">
        <v>277</v>
      </c>
      <c r="F341" s="11" t="s">
        <v>603</v>
      </c>
      <c r="G341" s="11" t="str">
        <f>VLOOKUP($F$334:$F$431,SL!$C$3:$Q$351,2,0)</f>
        <v>NORMAL</v>
      </c>
      <c r="H341" s="11">
        <f>VLOOKUP($F$334:$F$431,SL!$C$3:$Q$351,3,0)</f>
        <v>88</v>
      </c>
      <c r="I341" s="11">
        <f>VLOOKUP($F$334:$F$431,SL!$C$3:$Q$351,4,0)</f>
        <v>76020.63</v>
      </c>
      <c r="J341" s="11">
        <f>VLOOKUP($F$334:$F$431,SL!$C$3:$Q$351,5,0)</f>
        <v>20459.37</v>
      </c>
      <c r="K341" s="11">
        <f>VLOOKUP($F$334:$F$431,SL!$C$3:$Q$351,6,0)</f>
        <v>96480</v>
      </c>
      <c r="L341" s="11">
        <f>VLOOKUP($F$334:$F$431,SL!$C$3:$Q$351,7,0)</f>
        <v>909.46</v>
      </c>
      <c r="M341" s="11">
        <f>VLOOKUP($F$334:$F$431,SL!$C$3:$Q$351,8,0)</f>
        <v>854.54</v>
      </c>
      <c r="N341" s="11">
        <f>VLOOKUP($F$334:$F$431,SL!$C$3:$Q$351,9,0)</f>
        <v>1764</v>
      </c>
      <c r="O341" s="11">
        <f t="shared" si="46"/>
        <v>76930.090000000011</v>
      </c>
      <c r="P341" s="11">
        <f t="shared" si="47"/>
        <v>21313.91</v>
      </c>
      <c r="Q341" s="11">
        <f t="shared" si="48"/>
        <v>98244</v>
      </c>
      <c r="R341" s="11">
        <f>VLOOKUP($F$334:$F$431,SL!$C$3:$Q$351,10,0)</f>
        <v>0</v>
      </c>
      <c r="S341" s="11">
        <f>VLOOKUP($F$334:$F$431,SL!$C$3:$Q$351,11,0)</f>
        <v>0</v>
      </c>
      <c r="T341" s="11">
        <f>VLOOKUP($F$334:$F$431,SL!$C$3:$Q$351,12,0)</f>
        <v>0</v>
      </c>
      <c r="U341" s="11">
        <f>VLOOKUP($F$334:$F$431,SL!$C$3:$Q$351,13,0)</f>
        <v>76930.09</v>
      </c>
      <c r="V341" s="11">
        <f>VLOOKUP($F$334:$F$431,SL!$C$3:$Q$351,14,0)</f>
        <v>21313.910000000003</v>
      </c>
      <c r="W341" s="11">
        <f>VLOOKUP($F$334:$F$431,SL!$C$3:$Q$351,15,0)</f>
        <v>98244</v>
      </c>
      <c r="X341" s="11"/>
    </row>
    <row r="342" spans="1:24" ht="15.75" x14ac:dyDescent="0.25">
      <c r="A342" s="11">
        <v>6</v>
      </c>
      <c r="B342" s="29" t="s">
        <v>39</v>
      </c>
      <c r="C342" s="29" t="s">
        <v>40</v>
      </c>
      <c r="D342" s="29">
        <v>54</v>
      </c>
      <c r="E342" s="29" t="s">
        <v>277</v>
      </c>
      <c r="F342" s="11" t="s">
        <v>605</v>
      </c>
      <c r="G342" s="11" t="str">
        <f>VLOOKUP($F$334:$F$431,SL!$C$3:$Q$351,2,0)</f>
        <v>IDLE/VACANT</v>
      </c>
      <c r="H342" s="11">
        <f>VLOOKUP($F$334:$F$431,SL!$C$3:$Q$351,3,0)</f>
        <v>0</v>
      </c>
      <c r="I342" s="11">
        <f>VLOOKUP($F$334:$F$431,SL!$C$3:$Q$351,4,0)</f>
        <v>3680.43</v>
      </c>
      <c r="J342" s="11">
        <f>VLOOKUP($F$334:$F$431,SL!$C$3:$Q$351,5,0)</f>
        <v>287.57</v>
      </c>
      <c r="K342" s="11">
        <f>VLOOKUP($F$334:$F$431,SL!$C$3:$Q$351,6,0)</f>
        <v>3968</v>
      </c>
      <c r="L342" s="11">
        <f>VLOOKUP($F$334:$F$431,SL!$C$3:$Q$351,7,0)</f>
        <v>174.79</v>
      </c>
      <c r="M342" s="11">
        <f>VLOOKUP($F$334:$F$431,SL!$C$3:$Q$351,8,0)</f>
        <v>37.21</v>
      </c>
      <c r="N342" s="11">
        <f>VLOOKUP($F$334:$F$431,SL!$C$3:$Q$351,9,0)</f>
        <v>212</v>
      </c>
      <c r="O342" s="11">
        <f t="shared" si="46"/>
        <v>3855.22</v>
      </c>
      <c r="P342" s="11">
        <f t="shared" si="47"/>
        <v>324.77999999999997</v>
      </c>
      <c r="Q342" s="11">
        <f t="shared" si="48"/>
        <v>4180</v>
      </c>
      <c r="R342" s="11">
        <f>VLOOKUP($F$334:$F$431,SL!$C$3:$Q$351,10,0)</f>
        <v>0</v>
      </c>
      <c r="S342" s="11">
        <f>VLOOKUP($F$334:$F$431,SL!$C$3:$Q$351,11,0)</f>
        <v>0</v>
      </c>
      <c r="T342" s="11">
        <f>VLOOKUP($F$334:$F$431,SL!$C$3:$Q$351,12,0)</f>
        <v>0</v>
      </c>
      <c r="U342" s="11">
        <f>VLOOKUP($F$334:$F$431,SL!$C$3:$Q$351,13,0)</f>
        <v>3855.22</v>
      </c>
      <c r="V342" s="11">
        <f>VLOOKUP($F$334:$F$431,SL!$C$3:$Q$351,14,0)</f>
        <v>324.77999999999997</v>
      </c>
      <c r="W342" s="11">
        <f>VLOOKUP($F$334:$F$431,SL!$C$3:$Q$351,15,0)</f>
        <v>4180</v>
      </c>
      <c r="X342" s="11"/>
    </row>
    <row r="343" spans="1:24" ht="15.75" x14ac:dyDescent="0.25">
      <c r="A343" s="11">
        <v>7</v>
      </c>
      <c r="B343" s="29" t="s">
        <v>39</v>
      </c>
      <c r="C343" s="29" t="s">
        <v>40</v>
      </c>
      <c r="D343" s="29">
        <v>54</v>
      </c>
      <c r="E343" s="29" t="s">
        <v>277</v>
      </c>
      <c r="F343" s="11" t="s">
        <v>772</v>
      </c>
      <c r="G343" s="11" t="str">
        <f>VLOOKUP($F$334:$F$431,SL!$C$3:$Q$351,2,0)</f>
        <v>NORMAL</v>
      </c>
      <c r="H343" s="11">
        <f>VLOOKUP($F$334:$F$431,SL!$C$3:$Q$351,3,0)</f>
        <v>273</v>
      </c>
      <c r="I343" s="11">
        <f>VLOOKUP($F$334:$F$431,SL!$C$3:$Q$351,4,0)</f>
        <v>17596.22</v>
      </c>
      <c r="J343" s="11">
        <f>VLOOKUP($F$334:$F$431,SL!$C$3:$Q$351,5,0)</f>
        <v>1805.78</v>
      </c>
      <c r="K343" s="11">
        <f>VLOOKUP($F$334:$F$431,SL!$C$3:$Q$351,6,0)</f>
        <v>19402</v>
      </c>
      <c r="L343" s="11">
        <f>VLOOKUP($F$334:$F$431,SL!$C$3:$Q$351,7,0)</f>
        <v>2454.98</v>
      </c>
      <c r="M343" s="11">
        <f>VLOOKUP($F$334:$F$431,SL!$C$3:$Q$351,8,0)</f>
        <v>356.02</v>
      </c>
      <c r="N343" s="11">
        <f>VLOOKUP($F$334:$F$431,SL!$C$3:$Q$351,9,0)</f>
        <v>2811</v>
      </c>
      <c r="O343" s="11">
        <f t="shared" si="46"/>
        <v>20051.2</v>
      </c>
      <c r="P343" s="11">
        <f t="shared" si="47"/>
        <v>2161.8000000000002</v>
      </c>
      <c r="Q343" s="11">
        <f t="shared" si="48"/>
        <v>22213</v>
      </c>
      <c r="R343" s="11">
        <f>VLOOKUP($F$334:$F$431,SL!$C$3:$Q$351,10,0)</f>
        <v>0</v>
      </c>
      <c r="S343" s="11">
        <f>VLOOKUP($F$334:$F$431,SL!$C$3:$Q$351,11,0)</f>
        <v>0</v>
      </c>
      <c r="T343" s="11">
        <f>VLOOKUP($F$334:$F$431,SL!$C$3:$Q$351,12,0)</f>
        <v>0</v>
      </c>
      <c r="U343" s="11">
        <f>VLOOKUP($F$334:$F$431,SL!$C$3:$Q$351,13,0)</f>
        <v>20051.2</v>
      </c>
      <c r="V343" s="11">
        <f>VLOOKUP($F$334:$F$431,SL!$C$3:$Q$351,14,0)</f>
        <v>2161.8000000000002</v>
      </c>
      <c r="W343" s="11">
        <f>VLOOKUP($F$334:$F$431,SL!$C$3:$Q$351,15,0)</f>
        <v>22213</v>
      </c>
      <c r="X343" s="11"/>
    </row>
    <row r="344" spans="1:24" ht="15.75" x14ac:dyDescent="0.25">
      <c r="A344" s="11">
        <v>8</v>
      </c>
      <c r="B344" s="29" t="s">
        <v>39</v>
      </c>
      <c r="C344" s="29" t="s">
        <v>40</v>
      </c>
      <c r="D344" s="29">
        <v>54</v>
      </c>
      <c r="E344" s="29" t="s">
        <v>277</v>
      </c>
      <c r="F344" s="11" t="s">
        <v>777</v>
      </c>
      <c r="G344" s="11" t="str">
        <f>VLOOKUP($F$334:$F$431,SL!$C$3:$Q$351,2,0)</f>
        <v>IDLE/VACANT</v>
      </c>
      <c r="H344" s="11">
        <f>VLOOKUP($F$334:$F$431,SL!$C$3:$Q$351,3,0)</f>
        <v>0</v>
      </c>
      <c r="I344" s="11">
        <f>VLOOKUP($F$334:$F$431,SL!$C$3:$Q$351,4,0)</f>
        <v>873.66</v>
      </c>
      <c r="J344" s="11">
        <f>VLOOKUP($F$334:$F$431,SL!$C$3:$Q$351,5,0)</f>
        <v>20.34</v>
      </c>
      <c r="K344" s="11">
        <f>VLOOKUP($F$334:$F$431,SL!$C$3:$Q$351,6,0)</f>
        <v>894</v>
      </c>
      <c r="L344" s="11">
        <f>VLOOKUP($F$334:$F$431,SL!$C$3:$Q$351,7,0)</f>
        <v>174.79</v>
      </c>
      <c r="M344" s="11">
        <f>VLOOKUP($F$334:$F$431,SL!$C$3:$Q$351,8,0)</f>
        <v>8.2100000000000009</v>
      </c>
      <c r="N344" s="11">
        <f>VLOOKUP($F$334:$F$431,SL!$C$3:$Q$351,9,0)</f>
        <v>183</v>
      </c>
      <c r="O344" s="11">
        <f t="shared" si="46"/>
        <v>1048.45</v>
      </c>
      <c r="P344" s="11">
        <f t="shared" si="47"/>
        <v>28.55</v>
      </c>
      <c r="Q344" s="11">
        <f t="shared" si="48"/>
        <v>1077</v>
      </c>
      <c r="R344" s="11">
        <f>VLOOKUP($F$334:$F$431,SL!$C$3:$Q$351,10,0)</f>
        <v>0</v>
      </c>
      <c r="S344" s="11">
        <f>VLOOKUP($F$334:$F$431,SL!$C$3:$Q$351,11,0)</f>
        <v>0</v>
      </c>
      <c r="T344" s="11">
        <f>VLOOKUP($F$334:$F$431,SL!$C$3:$Q$351,12,0)</f>
        <v>0</v>
      </c>
      <c r="U344" s="11">
        <f>VLOOKUP($F$334:$F$431,SL!$C$3:$Q$351,13,0)</f>
        <v>1048.45</v>
      </c>
      <c r="V344" s="11">
        <f>VLOOKUP($F$334:$F$431,SL!$C$3:$Q$351,14,0)</f>
        <v>28.55</v>
      </c>
      <c r="W344" s="11">
        <f>VLOOKUP($F$334:$F$431,SL!$C$3:$Q$351,15,0)</f>
        <v>1077</v>
      </c>
      <c r="X344" s="11"/>
    </row>
    <row r="345" spans="1:24" ht="15.75" x14ac:dyDescent="0.25">
      <c r="A345" s="11">
        <v>9</v>
      </c>
      <c r="B345" s="29" t="s">
        <v>39</v>
      </c>
      <c r="C345" s="29" t="s">
        <v>40</v>
      </c>
      <c r="D345" s="29">
        <v>54</v>
      </c>
      <c r="E345" s="29" t="s">
        <v>277</v>
      </c>
      <c r="F345" s="11" t="s">
        <v>774</v>
      </c>
      <c r="G345" s="11" t="str">
        <f>VLOOKUP($F$334:$F$431,SL!$C$3:$Q$351,2,0)</f>
        <v>IDLE/VACANT</v>
      </c>
      <c r="H345" s="11">
        <f>VLOOKUP($F$334:$F$431,SL!$C$3:$Q$351,3,0)</f>
        <v>0</v>
      </c>
      <c r="I345" s="11">
        <f>VLOOKUP($F$334:$F$431,SL!$C$3:$Q$351,4,0)</f>
        <v>873.66</v>
      </c>
      <c r="J345" s="11">
        <f>VLOOKUP($F$334:$F$431,SL!$C$3:$Q$351,5,0)</f>
        <v>20.34</v>
      </c>
      <c r="K345" s="11">
        <f>VLOOKUP($F$334:$F$431,SL!$C$3:$Q$351,6,0)</f>
        <v>894</v>
      </c>
      <c r="L345" s="11">
        <f>VLOOKUP($F$334:$F$431,SL!$C$3:$Q$351,7,0)</f>
        <v>174.79</v>
      </c>
      <c r="M345" s="11">
        <f>VLOOKUP($F$334:$F$431,SL!$C$3:$Q$351,8,0)</f>
        <v>8.2100000000000009</v>
      </c>
      <c r="N345" s="11">
        <f>VLOOKUP($F$334:$F$431,SL!$C$3:$Q$351,9,0)</f>
        <v>183</v>
      </c>
      <c r="O345" s="11">
        <f t="shared" si="46"/>
        <v>1048.45</v>
      </c>
      <c r="P345" s="11">
        <f t="shared" si="47"/>
        <v>28.55</v>
      </c>
      <c r="Q345" s="11">
        <f t="shared" si="48"/>
        <v>1077</v>
      </c>
      <c r="R345" s="11">
        <f>VLOOKUP($F$334:$F$431,SL!$C$3:$Q$351,10,0)</f>
        <v>0</v>
      </c>
      <c r="S345" s="11">
        <f>VLOOKUP($F$334:$F$431,SL!$C$3:$Q$351,11,0)</f>
        <v>0</v>
      </c>
      <c r="T345" s="11">
        <f>VLOOKUP($F$334:$F$431,SL!$C$3:$Q$351,12,0)</f>
        <v>0</v>
      </c>
      <c r="U345" s="11">
        <f>VLOOKUP($F$334:$F$431,SL!$C$3:$Q$351,13,0)</f>
        <v>1048.45</v>
      </c>
      <c r="V345" s="11">
        <f>VLOOKUP($F$334:$F$431,SL!$C$3:$Q$351,14,0)</f>
        <v>28.55</v>
      </c>
      <c r="W345" s="11">
        <f>VLOOKUP($F$334:$F$431,SL!$C$3:$Q$351,15,0)</f>
        <v>1077</v>
      </c>
      <c r="X345" s="11"/>
    </row>
    <row r="346" spans="1:24" ht="15.75" x14ac:dyDescent="0.25">
      <c r="A346" s="11">
        <v>10</v>
      </c>
      <c r="B346" s="29" t="s">
        <v>39</v>
      </c>
      <c r="C346" s="29" t="s">
        <v>40</v>
      </c>
      <c r="D346" s="29">
        <v>54</v>
      </c>
      <c r="E346" s="29" t="s">
        <v>277</v>
      </c>
      <c r="F346" s="11" t="s">
        <v>775</v>
      </c>
      <c r="G346" s="11" t="str">
        <f>VLOOKUP($F$334:$F$431,SL!$C$3:$Q$351,2,0)</f>
        <v>IDLE/VACANT</v>
      </c>
      <c r="H346" s="11">
        <f>VLOOKUP($F$334:$F$431,SL!$C$3:$Q$351,3,0)</f>
        <v>0</v>
      </c>
      <c r="I346" s="11">
        <f>VLOOKUP($F$334:$F$431,SL!$C$3:$Q$351,4,0)</f>
        <v>873.66</v>
      </c>
      <c r="J346" s="11">
        <f>VLOOKUP($F$334:$F$431,SL!$C$3:$Q$351,5,0)</f>
        <v>20.34</v>
      </c>
      <c r="K346" s="11">
        <f>VLOOKUP($F$334:$F$431,SL!$C$3:$Q$351,6,0)</f>
        <v>894</v>
      </c>
      <c r="L346" s="11">
        <f>VLOOKUP($F$334:$F$431,SL!$C$3:$Q$351,7,0)</f>
        <v>174.79</v>
      </c>
      <c r="M346" s="11">
        <f>VLOOKUP($F$334:$F$431,SL!$C$3:$Q$351,8,0)</f>
        <v>8.2100000000000009</v>
      </c>
      <c r="N346" s="11">
        <f>VLOOKUP($F$334:$F$431,SL!$C$3:$Q$351,9,0)</f>
        <v>183</v>
      </c>
      <c r="O346" s="11">
        <f t="shared" si="46"/>
        <v>1048.45</v>
      </c>
      <c r="P346" s="11">
        <f t="shared" si="47"/>
        <v>28.55</v>
      </c>
      <c r="Q346" s="11">
        <f t="shared" si="48"/>
        <v>1077</v>
      </c>
      <c r="R346" s="11">
        <f>VLOOKUP($F$334:$F$431,SL!$C$3:$Q$351,10,0)</f>
        <v>0</v>
      </c>
      <c r="S346" s="11">
        <f>VLOOKUP($F$334:$F$431,SL!$C$3:$Q$351,11,0)</f>
        <v>0</v>
      </c>
      <c r="T346" s="11">
        <f>VLOOKUP($F$334:$F$431,SL!$C$3:$Q$351,12,0)</f>
        <v>0</v>
      </c>
      <c r="U346" s="11">
        <f>VLOOKUP($F$334:$F$431,SL!$C$3:$Q$351,13,0)</f>
        <v>1048.45</v>
      </c>
      <c r="V346" s="11">
        <f>VLOOKUP($F$334:$F$431,SL!$C$3:$Q$351,14,0)</f>
        <v>28.55</v>
      </c>
      <c r="W346" s="11">
        <f>VLOOKUP($F$334:$F$431,SL!$C$3:$Q$351,15,0)</f>
        <v>1077</v>
      </c>
      <c r="X346" s="11"/>
    </row>
    <row r="347" spans="1:24" ht="15.75" x14ac:dyDescent="0.25">
      <c r="A347" s="11">
        <v>11</v>
      </c>
      <c r="B347" s="29" t="s">
        <v>39</v>
      </c>
      <c r="C347" s="29" t="s">
        <v>40</v>
      </c>
      <c r="D347" s="29">
        <v>54</v>
      </c>
      <c r="E347" s="29" t="s">
        <v>277</v>
      </c>
      <c r="F347" s="11" t="s">
        <v>776</v>
      </c>
      <c r="G347" s="11" t="str">
        <f>VLOOKUP($F$334:$F$431,SL!$C$3:$Q$351,2,0)</f>
        <v>IDLE/VACANT</v>
      </c>
      <c r="H347" s="11">
        <f>VLOOKUP($F$334:$F$431,SL!$C$3:$Q$351,3,0)</f>
        <v>0</v>
      </c>
      <c r="I347" s="11">
        <f>VLOOKUP($F$334:$F$431,SL!$C$3:$Q$351,4,0)</f>
        <v>873.66</v>
      </c>
      <c r="J347" s="11">
        <f>VLOOKUP($F$334:$F$431,SL!$C$3:$Q$351,5,0)</f>
        <v>20.34</v>
      </c>
      <c r="K347" s="11">
        <f>VLOOKUP($F$334:$F$431,SL!$C$3:$Q$351,6,0)</f>
        <v>894</v>
      </c>
      <c r="L347" s="11">
        <f>VLOOKUP($F$334:$F$431,SL!$C$3:$Q$351,7,0)</f>
        <v>174.79</v>
      </c>
      <c r="M347" s="11">
        <f>VLOOKUP($F$334:$F$431,SL!$C$3:$Q$351,8,0)</f>
        <v>8.2100000000000009</v>
      </c>
      <c r="N347" s="11">
        <f>VLOOKUP($F$334:$F$431,SL!$C$3:$Q$351,9,0)</f>
        <v>183</v>
      </c>
      <c r="O347" s="11">
        <f t="shared" si="46"/>
        <v>1048.45</v>
      </c>
      <c r="P347" s="11">
        <f t="shared" si="47"/>
        <v>28.55</v>
      </c>
      <c r="Q347" s="11">
        <f t="shared" si="48"/>
        <v>1077</v>
      </c>
      <c r="R347" s="11">
        <f>VLOOKUP($F$334:$F$431,SL!$C$3:$Q$351,10,0)</f>
        <v>0</v>
      </c>
      <c r="S347" s="11">
        <f>VLOOKUP($F$334:$F$431,SL!$C$3:$Q$351,11,0)</f>
        <v>0</v>
      </c>
      <c r="T347" s="11">
        <f>VLOOKUP($F$334:$F$431,SL!$C$3:$Q$351,12,0)</f>
        <v>0</v>
      </c>
      <c r="U347" s="11">
        <f>VLOOKUP($F$334:$F$431,SL!$C$3:$Q$351,13,0)</f>
        <v>1048.45</v>
      </c>
      <c r="V347" s="11">
        <f>VLOOKUP($F$334:$F$431,SL!$C$3:$Q$351,14,0)</f>
        <v>28.55</v>
      </c>
      <c r="W347" s="11">
        <f>VLOOKUP($F$334:$F$431,SL!$C$3:$Q$351,15,0)</f>
        <v>1077</v>
      </c>
      <c r="X347" s="11"/>
    </row>
    <row r="348" spans="1:24" ht="15.75" x14ac:dyDescent="0.25">
      <c r="A348" s="11">
        <v>12</v>
      </c>
      <c r="B348" s="29" t="s">
        <v>39</v>
      </c>
      <c r="C348" s="29" t="s">
        <v>40</v>
      </c>
      <c r="D348" s="29">
        <v>54</v>
      </c>
      <c r="E348" s="29" t="s">
        <v>277</v>
      </c>
      <c r="F348" s="11" t="s">
        <v>773</v>
      </c>
      <c r="G348" s="11" t="str">
        <f>VLOOKUP($F$334:$F$431,SL!$C$3:$Q$351,2,0)</f>
        <v>IDLE/VACANT</v>
      </c>
      <c r="H348" s="11">
        <f>VLOOKUP($F$334:$F$431,SL!$C$3:$Q$351,3,0)</f>
        <v>0</v>
      </c>
      <c r="I348" s="11">
        <f>VLOOKUP($F$334:$F$431,SL!$C$3:$Q$351,4,0)</f>
        <v>873.66</v>
      </c>
      <c r="J348" s="11">
        <f>VLOOKUP($F$334:$F$431,SL!$C$3:$Q$351,5,0)</f>
        <v>20.34</v>
      </c>
      <c r="K348" s="11">
        <f>VLOOKUP($F$334:$F$431,SL!$C$3:$Q$351,6,0)</f>
        <v>894</v>
      </c>
      <c r="L348" s="11">
        <f>VLOOKUP($F$334:$F$431,SL!$C$3:$Q$351,7,0)</f>
        <v>174.79</v>
      </c>
      <c r="M348" s="11">
        <f>VLOOKUP($F$334:$F$431,SL!$C$3:$Q$351,8,0)</f>
        <v>8.2100000000000009</v>
      </c>
      <c r="N348" s="11">
        <f>VLOOKUP($F$334:$F$431,SL!$C$3:$Q$351,9,0)</f>
        <v>183</v>
      </c>
      <c r="O348" s="11">
        <f t="shared" si="46"/>
        <v>1048.45</v>
      </c>
      <c r="P348" s="11">
        <f t="shared" si="47"/>
        <v>28.55</v>
      </c>
      <c r="Q348" s="11">
        <f t="shared" si="48"/>
        <v>1077</v>
      </c>
      <c r="R348" s="11">
        <f>VLOOKUP($F$334:$F$431,SL!$C$3:$Q$351,10,0)</f>
        <v>0</v>
      </c>
      <c r="S348" s="11">
        <f>VLOOKUP($F$334:$F$431,SL!$C$3:$Q$351,11,0)</f>
        <v>0</v>
      </c>
      <c r="T348" s="11">
        <f>VLOOKUP($F$334:$F$431,SL!$C$3:$Q$351,12,0)</f>
        <v>0</v>
      </c>
      <c r="U348" s="11">
        <f>VLOOKUP($F$334:$F$431,SL!$C$3:$Q$351,13,0)</f>
        <v>1048.45</v>
      </c>
      <c r="V348" s="11">
        <f>VLOOKUP($F$334:$F$431,SL!$C$3:$Q$351,14,0)</f>
        <v>28.55</v>
      </c>
      <c r="W348" s="11">
        <f>VLOOKUP($F$334:$F$431,SL!$C$3:$Q$351,15,0)</f>
        <v>1077</v>
      </c>
      <c r="X348" s="11"/>
    </row>
    <row r="349" spans="1:24" ht="15.75" x14ac:dyDescent="0.25">
      <c r="A349" s="11">
        <v>13</v>
      </c>
      <c r="B349" s="29"/>
      <c r="C349" s="29"/>
      <c r="D349" s="29"/>
      <c r="E349" s="29" t="s">
        <v>277</v>
      </c>
      <c r="F349" s="11" t="s">
        <v>606</v>
      </c>
      <c r="G349" s="11" t="str">
        <f>VLOOKUP($F$334:$F$431,SL!$C$3:$Q$351,2,0)</f>
        <v>NORMAL</v>
      </c>
      <c r="H349" s="11">
        <f>VLOOKUP($F$334:$F$431,SL!$C$3:$Q$351,3,0)</f>
        <v>32</v>
      </c>
      <c r="I349" s="11">
        <f>VLOOKUP($F$334:$F$431,SL!$C$3:$Q$351,4,0)</f>
        <v>3583.2</v>
      </c>
      <c r="J349" s="11">
        <f>VLOOKUP($F$334:$F$431,SL!$C$3:$Q$351,5,0)</f>
        <v>329.79999999999995</v>
      </c>
      <c r="K349" s="11">
        <f>VLOOKUP($F$334:$F$431,SL!$C$3:$Q$351,6,0)</f>
        <v>3913</v>
      </c>
      <c r="L349" s="11">
        <f>VLOOKUP($F$334:$F$431,SL!$C$3:$Q$351,7,0)</f>
        <v>442.57</v>
      </c>
      <c r="M349" s="11">
        <f>VLOOKUP($F$334:$F$431,SL!$C$3:$Q$351,8,0)</f>
        <v>56.430000000000007</v>
      </c>
      <c r="N349" s="11">
        <f>VLOOKUP($F$334:$F$431,SL!$C$3:$Q$351,9,0)</f>
        <v>499</v>
      </c>
      <c r="O349" s="11">
        <f t="shared" si="46"/>
        <v>4025.77</v>
      </c>
      <c r="P349" s="11">
        <f t="shared" si="47"/>
        <v>386.22999999999996</v>
      </c>
      <c r="Q349" s="11">
        <f t="shared" si="48"/>
        <v>4412</v>
      </c>
      <c r="R349" s="11">
        <f>VLOOKUP($F$334:$F$431,SL!$C$3:$Q$351,10,0)</f>
        <v>169.2</v>
      </c>
      <c r="S349" s="11">
        <f>VLOOKUP($F$334:$F$431,SL!$C$3:$Q$351,11,0)</f>
        <v>329.79999999999995</v>
      </c>
      <c r="T349" s="11">
        <f>VLOOKUP($F$334:$F$431,SL!$C$3:$Q$351,12,0)</f>
        <v>499</v>
      </c>
      <c r="U349" s="11">
        <f>VLOOKUP($F$334:$F$431,SL!$C$3:$Q$351,13,0)</f>
        <v>3856.57</v>
      </c>
      <c r="V349" s="11">
        <f>VLOOKUP($F$334:$F$431,SL!$C$3:$Q$351,14,0)</f>
        <v>56.430000000000007</v>
      </c>
      <c r="W349" s="11">
        <f>VLOOKUP($F$334:$F$431,SL!$C$3:$Q$351,15,0)</f>
        <v>3913</v>
      </c>
      <c r="X349" s="11"/>
    </row>
    <row r="350" spans="1:24" ht="15.75" x14ac:dyDescent="0.25">
      <c r="A350" s="11">
        <v>14</v>
      </c>
      <c r="B350" s="29"/>
      <c r="C350" s="29"/>
      <c r="D350" s="29"/>
      <c r="E350" s="29" t="s">
        <v>277</v>
      </c>
      <c r="F350" s="11" t="s">
        <v>607</v>
      </c>
      <c r="G350" s="11" t="str">
        <f>VLOOKUP($F$334:$F$431,SL!$C$3:$Q$351,2,0)</f>
        <v>NORMAL</v>
      </c>
      <c r="H350" s="11">
        <f>VLOOKUP($F$334:$F$431,SL!$C$3:$Q$351,3,0)</f>
        <v>22</v>
      </c>
      <c r="I350" s="11">
        <f>VLOOKUP($F$334:$F$431,SL!$C$3:$Q$351,4,0)</f>
        <v>895.17</v>
      </c>
      <c r="J350" s="11">
        <f>VLOOKUP($F$334:$F$431,SL!$C$3:$Q$351,5,0)</f>
        <v>121.83</v>
      </c>
      <c r="K350" s="11">
        <f>VLOOKUP($F$334:$F$431,SL!$C$3:$Q$351,6,0)</f>
        <v>1017</v>
      </c>
      <c r="L350" s="11">
        <f>VLOOKUP($F$334:$F$431,SL!$C$3:$Q$351,7,0)</f>
        <v>359.15</v>
      </c>
      <c r="M350" s="11">
        <f>VLOOKUP($F$334:$F$431,SL!$C$3:$Q$351,8,0)</f>
        <v>21.85</v>
      </c>
      <c r="N350" s="11">
        <f>VLOOKUP($F$334:$F$431,SL!$C$3:$Q$351,9,0)</f>
        <v>381</v>
      </c>
      <c r="O350" s="11">
        <f t="shared" si="46"/>
        <v>1254.32</v>
      </c>
      <c r="P350" s="11">
        <f t="shared" si="47"/>
        <v>143.68</v>
      </c>
      <c r="Q350" s="11">
        <f t="shared" si="48"/>
        <v>1398</v>
      </c>
      <c r="R350" s="11">
        <f>VLOOKUP($F$334:$F$431,SL!$C$3:$Q$351,10,0)</f>
        <v>259.17</v>
      </c>
      <c r="S350" s="11">
        <f>VLOOKUP($F$334:$F$431,SL!$C$3:$Q$351,11,0)</f>
        <v>121.83</v>
      </c>
      <c r="T350" s="11">
        <f>VLOOKUP($F$334:$F$431,SL!$C$3:$Q$351,12,0)</f>
        <v>381</v>
      </c>
      <c r="U350" s="11">
        <f>VLOOKUP($F$334:$F$431,SL!$C$3:$Q$351,13,0)</f>
        <v>995.15</v>
      </c>
      <c r="V350" s="11">
        <f>VLOOKUP($F$334:$F$431,SL!$C$3:$Q$351,14,0)</f>
        <v>21.85</v>
      </c>
      <c r="W350" s="11">
        <f>VLOOKUP($F$334:$F$431,SL!$C$3:$Q$351,15,0)</f>
        <v>1017</v>
      </c>
      <c r="X350" s="11"/>
    </row>
    <row r="351" spans="1:24" ht="15.75" x14ac:dyDescent="0.25">
      <c r="A351" s="11">
        <v>15</v>
      </c>
      <c r="B351" s="29"/>
      <c r="C351" s="29"/>
      <c r="D351" s="29"/>
      <c r="E351" s="29" t="s">
        <v>277</v>
      </c>
      <c r="F351" s="11" t="s">
        <v>608</v>
      </c>
      <c r="G351" s="11" t="str">
        <f>VLOOKUP($F$334:$F$431,SL!$C$3:$Q$351,2,0)</f>
        <v>NORMAL</v>
      </c>
      <c r="H351" s="11">
        <f>VLOOKUP($F$334:$F$431,SL!$C$3:$Q$351,3,0)</f>
        <v>19</v>
      </c>
      <c r="I351" s="11">
        <f>VLOOKUP($F$334:$F$431,SL!$C$3:$Q$351,4,0)</f>
        <v>7952.69</v>
      </c>
      <c r="J351" s="11">
        <f>VLOOKUP($F$334:$F$431,SL!$C$3:$Q$351,5,0)</f>
        <v>981.31</v>
      </c>
      <c r="K351" s="11">
        <f>VLOOKUP($F$334:$F$431,SL!$C$3:$Q$351,6,0)</f>
        <v>8934</v>
      </c>
      <c r="L351" s="11">
        <f>VLOOKUP($F$334:$F$431,SL!$C$3:$Q$351,7,0)</f>
        <v>333.25</v>
      </c>
      <c r="M351" s="11">
        <f>VLOOKUP($F$334:$F$431,SL!$C$3:$Q$351,8,0)</f>
        <v>95.75</v>
      </c>
      <c r="N351" s="11">
        <f>VLOOKUP($F$334:$F$431,SL!$C$3:$Q$351,9,0)</f>
        <v>429</v>
      </c>
      <c r="O351" s="11">
        <f t="shared" si="46"/>
        <v>8285.9399999999987</v>
      </c>
      <c r="P351" s="11">
        <f t="shared" si="47"/>
        <v>1077.06</v>
      </c>
      <c r="Q351" s="11">
        <f t="shared" si="48"/>
        <v>9363</v>
      </c>
      <c r="R351" s="11">
        <f>VLOOKUP($F$334:$F$431,SL!$C$3:$Q$351,10,0)</f>
        <v>0</v>
      </c>
      <c r="S351" s="11">
        <f>VLOOKUP($F$334:$F$431,SL!$C$3:$Q$351,11,0)</f>
        <v>429</v>
      </c>
      <c r="T351" s="11">
        <f>VLOOKUP($F$334:$F$431,SL!$C$3:$Q$351,12,0)</f>
        <v>429</v>
      </c>
      <c r="U351" s="11">
        <f>VLOOKUP($F$334:$F$431,SL!$C$3:$Q$351,13,0)</f>
        <v>8285.94</v>
      </c>
      <c r="V351" s="11">
        <f>VLOOKUP($F$334:$F$431,SL!$C$3:$Q$351,14,0)</f>
        <v>648.06000000000006</v>
      </c>
      <c r="W351" s="11">
        <f>VLOOKUP($F$334:$F$431,SL!$C$3:$Q$351,15,0)</f>
        <v>8934</v>
      </c>
      <c r="X351" s="11"/>
    </row>
    <row r="352" spans="1:24" ht="15.75" x14ac:dyDescent="0.25">
      <c r="A352" s="11">
        <v>16</v>
      </c>
      <c r="B352" s="29"/>
      <c r="C352" s="29"/>
      <c r="D352" s="29"/>
      <c r="E352" s="29" t="s">
        <v>277</v>
      </c>
      <c r="F352" s="11" t="s">
        <v>609</v>
      </c>
      <c r="G352" s="11" t="str">
        <f>VLOOKUP($F$334:$F$431,SL!$C$3:$Q$351,2,0)</f>
        <v>NORMAL</v>
      </c>
      <c r="H352" s="11">
        <f>VLOOKUP($F$334:$F$431,SL!$C$3:$Q$351,3,0)</f>
        <v>0</v>
      </c>
      <c r="I352" s="11">
        <f>VLOOKUP($F$334:$F$431,SL!$C$3:$Q$351,4,0)</f>
        <v>3182.74</v>
      </c>
      <c r="J352" s="11">
        <f>VLOOKUP($F$334:$F$431,SL!$C$3:$Q$351,5,0)</f>
        <v>399.26</v>
      </c>
      <c r="K352" s="11">
        <f>VLOOKUP($F$334:$F$431,SL!$C$3:$Q$351,6,0)</f>
        <v>3582</v>
      </c>
      <c r="L352" s="11">
        <f>VLOOKUP($F$334:$F$431,SL!$C$3:$Q$351,7,0)</f>
        <v>174.92</v>
      </c>
      <c r="M352" s="11">
        <f>VLOOKUP($F$334:$F$431,SL!$C$3:$Q$351,8,0)</f>
        <v>32.08</v>
      </c>
      <c r="N352" s="11">
        <f>VLOOKUP($F$334:$F$431,SL!$C$3:$Q$351,9,0)</f>
        <v>207</v>
      </c>
      <c r="O352" s="11">
        <f t="shared" si="46"/>
        <v>3357.66</v>
      </c>
      <c r="P352" s="11">
        <f t="shared" si="47"/>
        <v>431.34</v>
      </c>
      <c r="Q352" s="11">
        <f t="shared" si="48"/>
        <v>3789</v>
      </c>
      <c r="R352" s="11">
        <f>VLOOKUP($F$334:$F$431,SL!$C$3:$Q$351,10,0)</f>
        <v>0</v>
      </c>
      <c r="S352" s="11">
        <f>VLOOKUP($F$334:$F$431,SL!$C$3:$Q$351,11,0)</f>
        <v>207</v>
      </c>
      <c r="T352" s="11">
        <f>VLOOKUP($F$334:$F$431,SL!$C$3:$Q$351,12,0)</f>
        <v>207</v>
      </c>
      <c r="U352" s="11">
        <f>VLOOKUP($F$334:$F$431,SL!$C$3:$Q$351,13,0)</f>
        <v>3357.66</v>
      </c>
      <c r="V352" s="11">
        <f>VLOOKUP($F$334:$F$431,SL!$C$3:$Q$351,14,0)</f>
        <v>224.34</v>
      </c>
      <c r="W352" s="11">
        <f>VLOOKUP($F$334:$F$431,SL!$C$3:$Q$351,15,0)</f>
        <v>3582</v>
      </c>
      <c r="X352" s="11"/>
    </row>
    <row r="353" spans="1:24" ht="15.75" x14ac:dyDescent="0.25">
      <c r="A353" s="11">
        <v>17</v>
      </c>
      <c r="B353" s="29"/>
      <c r="C353" s="29"/>
      <c r="D353" s="29"/>
      <c r="E353" s="29" t="s">
        <v>277</v>
      </c>
      <c r="F353" s="11" t="s">
        <v>610</v>
      </c>
      <c r="G353" s="11" t="str">
        <f>VLOOKUP($F$334:$F$431,SL!$C$3:$Q$351,2,0)</f>
        <v>IDLE/VACANT</v>
      </c>
      <c r="H353" s="11">
        <f>VLOOKUP($F$334:$F$431,SL!$C$3:$Q$351,3,0)</f>
        <v>0</v>
      </c>
      <c r="I353" s="11">
        <f>VLOOKUP($F$334:$F$431,SL!$C$3:$Q$351,4,0)</f>
        <v>3176.42</v>
      </c>
      <c r="J353" s="11">
        <f>VLOOKUP($F$334:$F$431,SL!$C$3:$Q$351,5,0)</f>
        <v>398.58</v>
      </c>
      <c r="K353" s="11">
        <f>VLOOKUP($F$334:$F$431,SL!$C$3:$Q$351,6,0)</f>
        <v>3575</v>
      </c>
      <c r="L353" s="11">
        <f>VLOOKUP($F$334:$F$431,SL!$C$3:$Q$351,7,0)</f>
        <v>175</v>
      </c>
      <c r="M353" s="11">
        <f>VLOOKUP($F$334:$F$431,SL!$C$3:$Q$351,8,0)</f>
        <v>32</v>
      </c>
      <c r="N353" s="11">
        <f>VLOOKUP($F$334:$F$431,SL!$C$3:$Q$351,9,0)</f>
        <v>207</v>
      </c>
      <c r="O353" s="11">
        <f t="shared" si="46"/>
        <v>3351.42</v>
      </c>
      <c r="P353" s="11">
        <f t="shared" si="47"/>
        <v>430.58</v>
      </c>
      <c r="Q353" s="11">
        <f t="shared" si="48"/>
        <v>3782</v>
      </c>
      <c r="R353" s="11">
        <f>VLOOKUP($F$334:$F$431,SL!$C$3:$Q$351,10,0)</f>
        <v>3558.42</v>
      </c>
      <c r="S353" s="11">
        <f>VLOOKUP($F$334:$F$431,SL!$C$3:$Q$351,11,0)</f>
        <v>430.58</v>
      </c>
      <c r="T353" s="11">
        <f>VLOOKUP($F$334:$F$431,SL!$C$3:$Q$351,12,0)</f>
        <v>3989</v>
      </c>
      <c r="U353" s="11">
        <f>VLOOKUP($F$334:$F$431,SL!$C$3:$Q$351,13,0)</f>
        <v>-207</v>
      </c>
      <c r="V353" s="11">
        <f>VLOOKUP($F$334:$F$431,SL!$C$3:$Q$351,14,0)</f>
        <v>0</v>
      </c>
      <c r="W353" s="11">
        <f>VLOOKUP($F$334:$F$431,SL!$C$3:$Q$351,15,0)</f>
        <v>-207</v>
      </c>
      <c r="X353" s="11"/>
    </row>
    <row r="354" spans="1:24" ht="15.75" x14ac:dyDescent="0.25">
      <c r="A354" s="11">
        <v>18</v>
      </c>
      <c r="B354" s="29"/>
      <c r="C354" s="29"/>
      <c r="D354" s="29"/>
      <c r="E354" s="29" t="s">
        <v>277</v>
      </c>
      <c r="F354" s="11" t="s">
        <v>611</v>
      </c>
      <c r="G354" s="11" t="str">
        <f>VLOOKUP($F$334:$F$431,SL!$C$3:$Q$351,2,0)</f>
        <v>IDLE/VACANT</v>
      </c>
      <c r="H354" s="11">
        <f>VLOOKUP($F$334:$F$431,SL!$C$3:$Q$351,3,0)</f>
        <v>0</v>
      </c>
      <c r="I354" s="11">
        <f>VLOOKUP($F$334:$F$431,SL!$C$3:$Q$351,4,0)</f>
        <v>2461.85</v>
      </c>
      <c r="J354" s="11">
        <f>VLOOKUP($F$334:$F$431,SL!$C$3:$Q$351,5,0)</f>
        <v>231.15</v>
      </c>
      <c r="K354" s="11">
        <f>VLOOKUP($F$334:$F$431,SL!$C$3:$Q$351,6,0)</f>
        <v>2693</v>
      </c>
      <c r="L354" s="11">
        <f>VLOOKUP($F$334:$F$431,SL!$C$3:$Q$351,7,0)</f>
        <v>175.38</v>
      </c>
      <c r="M354" s="11">
        <f>VLOOKUP($F$334:$F$431,SL!$C$3:$Q$351,8,0)</f>
        <v>24.62</v>
      </c>
      <c r="N354" s="11">
        <f>VLOOKUP($F$334:$F$431,SL!$C$3:$Q$351,9,0)</f>
        <v>200</v>
      </c>
      <c r="O354" s="11">
        <f t="shared" si="46"/>
        <v>2637.23</v>
      </c>
      <c r="P354" s="11">
        <f t="shared" si="47"/>
        <v>255.77</v>
      </c>
      <c r="Q354" s="11">
        <f t="shared" si="48"/>
        <v>2893</v>
      </c>
      <c r="R354" s="11">
        <f>VLOOKUP($F$334:$F$431,SL!$C$3:$Q$351,10,0)</f>
        <v>6626.23</v>
      </c>
      <c r="S354" s="11">
        <f>VLOOKUP($F$334:$F$431,SL!$C$3:$Q$351,11,0)</f>
        <v>255.77</v>
      </c>
      <c r="T354" s="11">
        <f>VLOOKUP($F$334:$F$431,SL!$C$3:$Q$351,12,0)</f>
        <v>6882</v>
      </c>
      <c r="U354" s="11">
        <f>VLOOKUP($F$334:$F$431,SL!$C$3:$Q$351,13,0)</f>
        <v>-3989</v>
      </c>
      <c r="V354" s="11">
        <f>VLOOKUP($F$334:$F$431,SL!$C$3:$Q$351,14,0)</f>
        <v>0</v>
      </c>
      <c r="W354" s="11">
        <f>VLOOKUP($F$334:$F$431,SL!$C$3:$Q$351,15,0)</f>
        <v>-3989</v>
      </c>
      <c r="X354" s="11"/>
    </row>
    <row r="355" spans="1:24" ht="15.75" x14ac:dyDescent="0.25">
      <c r="A355" s="11">
        <v>19</v>
      </c>
      <c r="B355" s="29"/>
      <c r="C355" s="29"/>
      <c r="D355" s="29"/>
      <c r="E355" s="29" t="s">
        <v>277</v>
      </c>
      <c r="F355" s="11" t="s">
        <v>612</v>
      </c>
      <c r="G355" s="11" t="str">
        <f>VLOOKUP($F$334:$F$431,SL!$C$3:$Q$351,2,0)</f>
        <v>NORMAL</v>
      </c>
      <c r="H355" s="11">
        <f>VLOOKUP($F$334:$F$431,SL!$C$3:$Q$351,3,0)</f>
        <v>66</v>
      </c>
      <c r="I355" s="11">
        <f>VLOOKUP($F$334:$F$431,SL!$C$3:$Q$351,4,0)</f>
        <v>6166.19</v>
      </c>
      <c r="J355" s="11">
        <f>VLOOKUP($F$334:$F$431,SL!$C$3:$Q$351,5,0)</f>
        <v>907.81</v>
      </c>
      <c r="K355" s="11">
        <f>VLOOKUP($F$334:$F$431,SL!$C$3:$Q$351,6,0)</f>
        <v>7074</v>
      </c>
      <c r="L355" s="11">
        <f>VLOOKUP($F$334:$F$431,SL!$C$3:$Q$351,7,0)</f>
        <v>726.58</v>
      </c>
      <c r="M355" s="11">
        <f>VLOOKUP($F$334:$F$431,SL!$C$3:$Q$351,8,0)</f>
        <v>106.42</v>
      </c>
      <c r="N355" s="11">
        <f>VLOOKUP($F$334:$F$431,SL!$C$3:$Q$351,9,0)</f>
        <v>833</v>
      </c>
      <c r="O355" s="11">
        <f t="shared" si="46"/>
        <v>6892.7699999999995</v>
      </c>
      <c r="P355" s="11">
        <f t="shared" si="47"/>
        <v>1014.2299999999999</v>
      </c>
      <c r="Q355" s="11">
        <f t="shared" si="48"/>
        <v>7907</v>
      </c>
      <c r="R355" s="11">
        <f>VLOOKUP($F$334:$F$431,SL!$C$3:$Q$351,10,0)</f>
        <v>7725.77</v>
      </c>
      <c r="S355" s="11">
        <f>VLOOKUP($F$334:$F$431,SL!$C$3:$Q$351,11,0)</f>
        <v>1014.23</v>
      </c>
      <c r="T355" s="11">
        <f>VLOOKUP($F$334:$F$431,SL!$C$3:$Q$351,12,0)</f>
        <v>8740</v>
      </c>
      <c r="U355" s="11">
        <f>VLOOKUP($F$334:$F$431,SL!$C$3:$Q$351,13,0)</f>
        <v>-833</v>
      </c>
      <c r="V355" s="11">
        <f>VLOOKUP($F$334:$F$431,SL!$C$3:$Q$351,14,0)</f>
        <v>0</v>
      </c>
      <c r="W355" s="11">
        <f>VLOOKUP($F$334:$F$431,SL!$C$3:$Q$351,15,0)</f>
        <v>-833</v>
      </c>
      <c r="X355" s="11"/>
    </row>
    <row r="356" spans="1:24" ht="15.75" x14ac:dyDescent="0.25">
      <c r="A356" s="11">
        <v>20</v>
      </c>
      <c r="B356" s="29"/>
      <c r="C356" s="29"/>
      <c r="D356" s="29"/>
      <c r="E356" s="29" t="s">
        <v>277</v>
      </c>
      <c r="F356" s="11" t="s">
        <v>613</v>
      </c>
      <c r="G356" s="11" t="str">
        <f>VLOOKUP($F$334:$F$431,SL!$C$3:$Q$351,2,0)</f>
        <v>IDLE/VACANT</v>
      </c>
      <c r="H356" s="11">
        <f>VLOOKUP($F$334:$F$431,SL!$C$3:$Q$351,3,0)</f>
        <v>0</v>
      </c>
      <c r="I356" s="11">
        <f>VLOOKUP($F$334:$F$431,SL!$C$3:$Q$351,4,0)</f>
        <v>3392.61</v>
      </c>
      <c r="J356" s="11">
        <f>VLOOKUP($F$334:$F$431,SL!$C$3:$Q$351,5,0)</f>
        <v>456.39</v>
      </c>
      <c r="K356" s="11">
        <f>VLOOKUP($F$334:$F$431,SL!$C$3:$Q$351,6,0)</f>
        <v>3849</v>
      </c>
      <c r="L356" s="11">
        <f>VLOOKUP($F$334:$F$431,SL!$C$3:$Q$351,7,0)</f>
        <v>174.76</v>
      </c>
      <c r="M356" s="11">
        <f>VLOOKUP($F$334:$F$431,SL!$C$3:$Q$351,8,0)</f>
        <v>34.24</v>
      </c>
      <c r="N356" s="11">
        <f>VLOOKUP($F$334:$F$431,SL!$C$3:$Q$351,9,0)</f>
        <v>209</v>
      </c>
      <c r="O356" s="11">
        <f t="shared" si="46"/>
        <v>3567.37</v>
      </c>
      <c r="P356" s="11">
        <f t="shared" si="47"/>
        <v>490.63</v>
      </c>
      <c r="Q356" s="11">
        <f t="shared" si="48"/>
        <v>4058</v>
      </c>
      <c r="R356" s="11">
        <f>VLOOKUP($F$334:$F$431,SL!$C$3:$Q$351,10,0)</f>
        <v>3776.37</v>
      </c>
      <c r="S356" s="11">
        <f>VLOOKUP($F$334:$F$431,SL!$C$3:$Q$351,11,0)</f>
        <v>490.63</v>
      </c>
      <c r="T356" s="11">
        <f>VLOOKUP($F$334:$F$431,SL!$C$3:$Q$351,12,0)</f>
        <v>4267</v>
      </c>
      <c r="U356" s="11">
        <f>VLOOKUP($F$334:$F$431,SL!$C$3:$Q$351,13,0)</f>
        <v>-209</v>
      </c>
      <c r="V356" s="11">
        <f>VLOOKUP($F$334:$F$431,SL!$C$3:$Q$351,14,0)</f>
        <v>0</v>
      </c>
      <c r="W356" s="11">
        <f>VLOOKUP($F$334:$F$431,SL!$C$3:$Q$351,15,0)</f>
        <v>-209</v>
      </c>
      <c r="X356" s="11"/>
    </row>
    <row r="357" spans="1:24" ht="15.75" x14ac:dyDescent="0.25">
      <c r="A357" s="11">
        <v>21</v>
      </c>
      <c r="B357" s="29"/>
      <c r="C357" s="29"/>
      <c r="D357" s="29"/>
      <c r="E357" s="29" t="s">
        <v>277</v>
      </c>
      <c r="F357" s="11" t="s">
        <v>614</v>
      </c>
      <c r="G357" s="11" t="str">
        <f>VLOOKUP($F$334:$F$431,SL!$C$3:$Q$351,2,0)</f>
        <v>IDLE/VACANT</v>
      </c>
      <c r="H357" s="11">
        <f>VLOOKUP($F$334:$F$431,SL!$C$3:$Q$351,3,0)</f>
        <v>0</v>
      </c>
      <c r="I357" s="11">
        <f>VLOOKUP($F$334:$F$431,SL!$C$3:$Q$351,4,0)</f>
        <v>3274.32</v>
      </c>
      <c r="J357" s="11">
        <f>VLOOKUP($F$334:$F$431,SL!$C$3:$Q$351,5,0)</f>
        <v>428.68</v>
      </c>
      <c r="K357" s="11">
        <f>VLOOKUP($F$334:$F$431,SL!$C$3:$Q$351,6,0)</f>
        <v>3703</v>
      </c>
      <c r="L357" s="11">
        <f>VLOOKUP($F$334:$F$431,SL!$C$3:$Q$351,7,0)</f>
        <v>174.98</v>
      </c>
      <c r="M357" s="11">
        <f>VLOOKUP($F$334:$F$431,SL!$C$3:$Q$351,8,0)</f>
        <v>33.020000000000003</v>
      </c>
      <c r="N357" s="11">
        <f>VLOOKUP($F$334:$F$431,SL!$C$3:$Q$351,9,0)</f>
        <v>208</v>
      </c>
      <c r="O357" s="11">
        <f t="shared" si="46"/>
        <v>3449.3</v>
      </c>
      <c r="P357" s="11">
        <f t="shared" si="47"/>
        <v>461.7</v>
      </c>
      <c r="Q357" s="11">
        <f t="shared" si="48"/>
        <v>3911</v>
      </c>
      <c r="R357" s="11">
        <f>VLOOKUP($F$334:$F$431,SL!$C$3:$Q$351,10,0)</f>
        <v>3657.3</v>
      </c>
      <c r="S357" s="11">
        <f>VLOOKUP($F$334:$F$431,SL!$C$3:$Q$351,11,0)</f>
        <v>461.7</v>
      </c>
      <c r="T357" s="11">
        <f>VLOOKUP($F$334:$F$431,SL!$C$3:$Q$351,12,0)</f>
        <v>4119</v>
      </c>
      <c r="U357" s="11">
        <f>VLOOKUP($F$334:$F$431,SL!$C$3:$Q$351,13,0)</f>
        <v>-208</v>
      </c>
      <c r="V357" s="11">
        <f>VLOOKUP($F$334:$F$431,SL!$C$3:$Q$351,14,0)</f>
        <v>0</v>
      </c>
      <c r="W357" s="11">
        <f>VLOOKUP($F$334:$F$431,SL!$C$3:$Q$351,15,0)</f>
        <v>-208</v>
      </c>
      <c r="X357" s="11"/>
    </row>
    <row r="358" spans="1:24" ht="15.75" x14ac:dyDescent="0.25">
      <c r="A358" s="11">
        <v>22</v>
      </c>
      <c r="B358" s="29"/>
      <c r="C358" s="29"/>
      <c r="D358" s="29"/>
      <c r="E358" s="29" t="s">
        <v>277</v>
      </c>
      <c r="F358" s="11" t="s">
        <v>615</v>
      </c>
      <c r="G358" s="11" t="str">
        <f>VLOOKUP($F$334:$F$431,SL!$C$3:$Q$351,2,0)</f>
        <v>NORMAL</v>
      </c>
      <c r="H358" s="11">
        <f>VLOOKUP($F$334:$F$431,SL!$C$3:$Q$351,3,0)</f>
        <v>69</v>
      </c>
      <c r="I358" s="11">
        <f>VLOOKUP($F$334:$F$431,SL!$C$3:$Q$351,4,0)</f>
        <v>3274.32</v>
      </c>
      <c r="J358" s="11">
        <f>VLOOKUP($F$334:$F$431,SL!$C$3:$Q$351,5,0)</f>
        <v>428.68</v>
      </c>
      <c r="K358" s="11">
        <f>VLOOKUP($F$334:$F$431,SL!$C$3:$Q$351,6,0)</f>
        <v>3703</v>
      </c>
      <c r="L358" s="11">
        <f>VLOOKUP($F$334:$F$431,SL!$C$3:$Q$351,7,0)</f>
        <v>751.51</v>
      </c>
      <c r="M358" s="11">
        <f>VLOOKUP($F$334:$F$431,SL!$C$3:$Q$351,8,0)</f>
        <v>76.490000000000009</v>
      </c>
      <c r="N358" s="11">
        <f>VLOOKUP($F$334:$F$431,SL!$C$3:$Q$351,9,0)</f>
        <v>828</v>
      </c>
      <c r="O358" s="11">
        <f t="shared" si="46"/>
        <v>4025.83</v>
      </c>
      <c r="P358" s="11">
        <f t="shared" si="47"/>
        <v>505.17</v>
      </c>
      <c r="Q358" s="11">
        <f t="shared" si="48"/>
        <v>4531</v>
      </c>
      <c r="R358" s="11">
        <f>VLOOKUP($F$334:$F$431,SL!$C$3:$Q$351,10,0)</f>
        <v>4853.83</v>
      </c>
      <c r="S358" s="11">
        <f>VLOOKUP($F$334:$F$431,SL!$C$3:$Q$351,11,0)</f>
        <v>505.16999999999996</v>
      </c>
      <c r="T358" s="11">
        <f>VLOOKUP($F$334:$F$431,SL!$C$3:$Q$351,12,0)</f>
        <v>5359</v>
      </c>
      <c r="U358" s="11">
        <f>VLOOKUP($F$334:$F$431,SL!$C$3:$Q$351,13,0)</f>
        <v>-828</v>
      </c>
      <c r="V358" s="11">
        <f>VLOOKUP($F$334:$F$431,SL!$C$3:$Q$351,14,0)</f>
        <v>0</v>
      </c>
      <c r="W358" s="11">
        <f>VLOOKUP($F$334:$F$431,SL!$C$3:$Q$351,15,0)</f>
        <v>-828</v>
      </c>
      <c r="X358" s="11"/>
    </row>
    <row r="359" spans="1:24" ht="15.75" x14ac:dyDescent="0.25">
      <c r="A359" s="11">
        <v>23</v>
      </c>
      <c r="B359" s="29"/>
      <c r="C359" s="29"/>
      <c r="D359" s="29"/>
      <c r="E359" s="29" t="s">
        <v>277</v>
      </c>
      <c r="F359" s="11" t="s">
        <v>616</v>
      </c>
      <c r="G359" s="11" t="str">
        <f>VLOOKUP($F$334:$F$431,SL!$C$3:$Q$351,2,0)</f>
        <v>NORMAL</v>
      </c>
      <c r="H359" s="11">
        <f>VLOOKUP($F$334:$F$431,SL!$C$3:$Q$351,3,0)</f>
        <v>36</v>
      </c>
      <c r="I359" s="11">
        <f>VLOOKUP($F$334:$F$431,SL!$C$3:$Q$351,4,0)</f>
        <v>4766.95</v>
      </c>
      <c r="J359" s="11">
        <f>VLOOKUP($F$334:$F$431,SL!$C$3:$Q$351,5,0)</f>
        <v>534.04999999999995</v>
      </c>
      <c r="K359" s="11">
        <f>VLOOKUP($F$334:$F$431,SL!$C$3:$Q$351,6,0)</f>
        <v>5301</v>
      </c>
      <c r="L359" s="11">
        <f>VLOOKUP($F$334:$F$431,SL!$C$3:$Q$351,7,0)</f>
        <v>475.44</v>
      </c>
      <c r="M359" s="11">
        <f>VLOOKUP($F$334:$F$431,SL!$C$3:$Q$351,8,0)</f>
        <v>71.56</v>
      </c>
      <c r="N359" s="11">
        <f>VLOOKUP($F$334:$F$431,SL!$C$3:$Q$351,9,0)</f>
        <v>547</v>
      </c>
      <c r="O359" s="11">
        <f t="shared" si="46"/>
        <v>5242.3899999999994</v>
      </c>
      <c r="P359" s="11">
        <f t="shared" si="47"/>
        <v>605.6099999999999</v>
      </c>
      <c r="Q359" s="11">
        <f t="shared" si="48"/>
        <v>5848</v>
      </c>
      <c r="R359" s="11">
        <f>VLOOKUP($F$334:$F$431,SL!$C$3:$Q$351,10,0)</f>
        <v>5789.39</v>
      </c>
      <c r="S359" s="11">
        <f>VLOOKUP($F$334:$F$431,SL!$C$3:$Q$351,11,0)</f>
        <v>605.61</v>
      </c>
      <c r="T359" s="11">
        <f>VLOOKUP($F$334:$F$431,SL!$C$3:$Q$351,12,0)</f>
        <v>6395</v>
      </c>
      <c r="U359" s="11">
        <f>VLOOKUP($F$334:$F$431,SL!$C$3:$Q$351,13,0)</f>
        <v>-547</v>
      </c>
      <c r="V359" s="11">
        <f>VLOOKUP($F$334:$F$431,SL!$C$3:$Q$351,14,0)</f>
        <v>0</v>
      </c>
      <c r="W359" s="11">
        <f>VLOOKUP($F$334:$F$431,SL!$C$3:$Q$351,15,0)</f>
        <v>-547</v>
      </c>
      <c r="X359" s="11"/>
    </row>
    <row r="360" spans="1:24" ht="15.75" x14ac:dyDescent="0.25">
      <c r="A360" s="11">
        <v>24</v>
      </c>
      <c r="B360" s="29"/>
      <c r="C360" s="29"/>
      <c r="D360" s="29"/>
      <c r="E360" s="29" t="s">
        <v>277</v>
      </c>
      <c r="F360" s="11" t="s">
        <v>617</v>
      </c>
      <c r="G360" s="11" t="str">
        <f>VLOOKUP($F$334:$F$431,SL!$C$3:$Q$351,2,0)</f>
        <v>IDLE/VACANT</v>
      </c>
      <c r="H360" s="11">
        <f>VLOOKUP($F$334:$F$431,SL!$C$3:$Q$351,3,0)</f>
        <v>0</v>
      </c>
      <c r="I360" s="11">
        <f>VLOOKUP($F$334:$F$431,SL!$C$3:$Q$351,4,0)</f>
        <v>3157.58</v>
      </c>
      <c r="J360" s="11">
        <f>VLOOKUP($F$334:$F$431,SL!$C$3:$Q$351,5,0)</f>
        <v>401.42</v>
      </c>
      <c r="K360" s="11">
        <f>VLOOKUP($F$334:$F$431,SL!$C$3:$Q$351,6,0)</f>
        <v>3559</v>
      </c>
      <c r="L360" s="11">
        <f>VLOOKUP($F$334:$F$431,SL!$C$3:$Q$351,7,0)</f>
        <v>175.19</v>
      </c>
      <c r="M360" s="11">
        <f>VLOOKUP($F$334:$F$431,SL!$C$3:$Q$351,8,0)</f>
        <v>31.81</v>
      </c>
      <c r="N360" s="11">
        <f>VLOOKUP($F$334:$F$431,SL!$C$3:$Q$351,9,0)</f>
        <v>207</v>
      </c>
      <c r="O360" s="11">
        <f t="shared" si="46"/>
        <v>3332.77</v>
      </c>
      <c r="P360" s="11">
        <f t="shared" si="47"/>
        <v>433.23</v>
      </c>
      <c r="Q360" s="11">
        <f t="shared" si="48"/>
        <v>3766</v>
      </c>
      <c r="R360" s="11">
        <f>VLOOKUP($F$334:$F$431,SL!$C$3:$Q$351,10,0)</f>
        <v>3539.77</v>
      </c>
      <c r="S360" s="11">
        <f>VLOOKUP($F$334:$F$431,SL!$C$3:$Q$351,11,0)</f>
        <v>433.23</v>
      </c>
      <c r="T360" s="11">
        <f>VLOOKUP($F$334:$F$431,SL!$C$3:$Q$351,12,0)</f>
        <v>3973</v>
      </c>
      <c r="U360" s="11">
        <f>VLOOKUP($F$334:$F$431,SL!$C$3:$Q$351,13,0)</f>
        <v>-207</v>
      </c>
      <c r="V360" s="11">
        <f>VLOOKUP($F$334:$F$431,SL!$C$3:$Q$351,14,0)</f>
        <v>0</v>
      </c>
      <c r="W360" s="11">
        <f>VLOOKUP($F$334:$F$431,SL!$C$3:$Q$351,15,0)</f>
        <v>-207</v>
      </c>
      <c r="X360" s="11"/>
    </row>
    <row r="361" spans="1:24" ht="15.75" x14ac:dyDescent="0.25">
      <c r="A361" s="11">
        <v>25</v>
      </c>
      <c r="B361" s="29"/>
      <c r="C361" s="29"/>
      <c r="D361" s="29"/>
      <c r="E361" s="29" t="s">
        <v>277</v>
      </c>
      <c r="F361" s="11" t="s">
        <v>618</v>
      </c>
      <c r="G361" s="11" t="str">
        <f>VLOOKUP($F$334:$F$431,SL!$C$3:$Q$351,2,0)</f>
        <v>IDLE/VACANT</v>
      </c>
      <c r="H361" s="11">
        <f>VLOOKUP($F$334:$F$431,SL!$C$3:$Q$351,3,0)</f>
        <v>0</v>
      </c>
      <c r="I361" s="11">
        <f>VLOOKUP($F$334:$F$431,SL!$C$3:$Q$351,4,0)</f>
        <v>3412.6</v>
      </c>
      <c r="J361" s="11">
        <f>VLOOKUP($F$334:$F$431,SL!$C$3:$Q$351,5,0)</f>
        <v>453.4</v>
      </c>
      <c r="K361" s="11">
        <f>VLOOKUP($F$334:$F$431,SL!$C$3:$Q$351,6,0)</f>
        <v>3866</v>
      </c>
      <c r="L361" s="11">
        <f>VLOOKUP($F$334:$F$431,SL!$C$3:$Q$351,7,0)</f>
        <v>175.44</v>
      </c>
      <c r="M361" s="11">
        <f>VLOOKUP($F$334:$F$431,SL!$C$3:$Q$351,8,0)</f>
        <v>34.56</v>
      </c>
      <c r="N361" s="11">
        <f>VLOOKUP($F$334:$F$431,SL!$C$3:$Q$351,9,0)</f>
        <v>210</v>
      </c>
      <c r="O361" s="11">
        <f t="shared" si="46"/>
        <v>3588.04</v>
      </c>
      <c r="P361" s="11">
        <f t="shared" si="47"/>
        <v>487.96</v>
      </c>
      <c r="Q361" s="11">
        <f t="shared" si="48"/>
        <v>4076</v>
      </c>
      <c r="R361" s="11">
        <f>VLOOKUP($F$334:$F$431,SL!$C$3:$Q$351,10,0)</f>
        <v>4008.04</v>
      </c>
      <c r="S361" s="11">
        <f>VLOOKUP($F$334:$F$431,SL!$C$3:$Q$351,11,0)</f>
        <v>487.96</v>
      </c>
      <c r="T361" s="11">
        <f>VLOOKUP($F$334:$F$431,SL!$C$3:$Q$351,12,0)</f>
        <v>4496</v>
      </c>
      <c r="U361" s="11">
        <f>VLOOKUP($F$334:$F$431,SL!$C$3:$Q$351,13,0)</f>
        <v>-420</v>
      </c>
      <c r="V361" s="11">
        <f>VLOOKUP($F$334:$F$431,SL!$C$3:$Q$351,14,0)</f>
        <v>0</v>
      </c>
      <c r="W361" s="11">
        <f>VLOOKUP($F$334:$F$431,SL!$C$3:$Q$351,15,0)</f>
        <v>-420</v>
      </c>
      <c r="X361" s="11"/>
    </row>
    <row r="362" spans="1:24" ht="15.75" x14ac:dyDescent="0.25">
      <c r="A362" s="11">
        <v>26</v>
      </c>
      <c r="B362" s="29"/>
      <c r="C362" s="29"/>
      <c r="D362" s="29"/>
      <c r="E362" s="29" t="s">
        <v>277</v>
      </c>
      <c r="F362" s="11" t="s">
        <v>619</v>
      </c>
      <c r="G362" s="11" t="str">
        <f>VLOOKUP($F$334:$F$431,SL!$C$3:$Q$351,2,0)</f>
        <v>IDLE/VACANT</v>
      </c>
      <c r="H362" s="11">
        <f>VLOOKUP($F$334:$F$431,SL!$C$3:$Q$351,3,0)</f>
        <v>0</v>
      </c>
      <c r="I362" s="11">
        <f>VLOOKUP($F$334:$F$431,SL!$C$3:$Q$351,4,0)</f>
        <v>3274.32</v>
      </c>
      <c r="J362" s="11">
        <f>VLOOKUP($F$334:$F$431,SL!$C$3:$Q$351,5,0)</f>
        <v>428.68</v>
      </c>
      <c r="K362" s="11">
        <f>VLOOKUP($F$334:$F$431,SL!$C$3:$Q$351,6,0)</f>
        <v>3703</v>
      </c>
      <c r="L362" s="11">
        <f>VLOOKUP($F$334:$F$431,SL!$C$3:$Q$351,7,0)</f>
        <v>174.98</v>
      </c>
      <c r="M362" s="11">
        <f>VLOOKUP($F$334:$F$431,SL!$C$3:$Q$351,8,0)</f>
        <v>33.020000000000003</v>
      </c>
      <c r="N362" s="11">
        <f>VLOOKUP($F$334:$F$431,SL!$C$3:$Q$351,9,0)</f>
        <v>208</v>
      </c>
      <c r="O362" s="11">
        <f t="shared" si="46"/>
        <v>3449.3</v>
      </c>
      <c r="P362" s="11">
        <f t="shared" si="47"/>
        <v>461.7</v>
      </c>
      <c r="Q362" s="11">
        <f t="shared" si="48"/>
        <v>3911</v>
      </c>
      <c r="R362" s="11">
        <f>VLOOKUP($F$334:$F$431,SL!$C$3:$Q$351,10,0)</f>
        <v>3449.3</v>
      </c>
      <c r="S362" s="11">
        <f>VLOOKUP($F$334:$F$431,SL!$C$3:$Q$351,11,0)</f>
        <v>461.7</v>
      </c>
      <c r="T362" s="11">
        <f>VLOOKUP($F$334:$F$431,SL!$C$3:$Q$351,12,0)</f>
        <v>3911</v>
      </c>
      <c r="U362" s="11">
        <f>VLOOKUP($F$334:$F$431,SL!$C$3:$Q$351,13,0)</f>
        <v>0</v>
      </c>
      <c r="V362" s="11">
        <f>VLOOKUP($F$334:$F$431,SL!$C$3:$Q$351,14,0)</f>
        <v>0</v>
      </c>
      <c r="W362" s="11">
        <f>VLOOKUP($F$334:$F$431,SL!$C$3:$Q$351,15,0)</f>
        <v>0</v>
      </c>
      <c r="X362" s="11"/>
    </row>
    <row r="363" spans="1:24" ht="15.75" x14ac:dyDescent="0.25">
      <c r="A363" s="11">
        <v>27</v>
      </c>
      <c r="B363" s="29"/>
      <c r="C363" s="29"/>
      <c r="D363" s="29"/>
      <c r="E363" s="29" t="s">
        <v>277</v>
      </c>
      <c r="F363" s="11" t="s">
        <v>620</v>
      </c>
      <c r="G363" s="11" t="str">
        <f>VLOOKUP($F$334:$F$431,SL!$C$3:$Q$351,2,0)</f>
        <v>IDLE/VACANT</v>
      </c>
      <c r="H363" s="11">
        <f>VLOOKUP($F$334:$F$431,SL!$C$3:$Q$351,3,0)</f>
        <v>0</v>
      </c>
      <c r="I363" s="11">
        <f>VLOOKUP($F$334:$F$431,SL!$C$3:$Q$351,4,0)</f>
        <v>3392.61</v>
      </c>
      <c r="J363" s="11">
        <f>VLOOKUP($F$334:$F$431,SL!$C$3:$Q$351,5,0)</f>
        <v>456.39</v>
      </c>
      <c r="K363" s="11">
        <f>VLOOKUP($F$334:$F$431,SL!$C$3:$Q$351,6,0)</f>
        <v>3849</v>
      </c>
      <c r="L363" s="11">
        <f>VLOOKUP($F$334:$F$431,SL!$C$3:$Q$351,7,0)</f>
        <v>174.76</v>
      </c>
      <c r="M363" s="11">
        <f>VLOOKUP($F$334:$F$431,SL!$C$3:$Q$351,8,0)</f>
        <v>34.24</v>
      </c>
      <c r="N363" s="11">
        <f>VLOOKUP($F$334:$F$431,SL!$C$3:$Q$351,9,0)</f>
        <v>209</v>
      </c>
      <c r="O363" s="11">
        <f t="shared" si="46"/>
        <v>3567.37</v>
      </c>
      <c r="P363" s="11">
        <f t="shared" si="47"/>
        <v>490.63</v>
      </c>
      <c r="Q363" s="11">
        <f t="shared" si="48"/>
        <v>4058</v>
      </c>
      <c r="R363" s="11">
        <f>VLOOKUP($F$334:$F$431,SL!$C$3:$Q$351,10,0)</f>
        <v>6776.37</v>
      </c>
      <c r="S363" s="11">
        <f>VLOOKUP($F$334:$F$431,SL!$C$3:$Q$351,11,0)</f>
        <v>490.63</v>
      </c>
      <c r="T363" s="11">
        <f>VLOOKUP($F$334:$F$431,SL!$C$3:$Q$351,12,0)</f>
        <v>7267</v>
      </c>
      <c r="U363" s="11">
        <f>VLOOKUP($F$334:$F$431,SL!$C$3:$Q$351,13,0)</f>
        <v>-3209</v>
      </c>
      <c r="V363" s="11">
        <f>VLOOKUP($F$334:$F$431,SL!$C$3:$Q$351,14,0)</f>
        <v>0</v>
      </c>
      <c r="W363" s="11">
        <f>VLOOKUP($F$334:$F$431,SL!$C$3:$Q$351,15,0)</f>
        <v>-3209</v>
      </c>
      <c r="X363" s="11"/>
    </row>
    <row r="364" spans="1:24" ht="15.75" x14ac:dyDescent="0.25">
      <c r="A364" s="11">
        <v>28</v>
      </c>
      <c r="B364" s="29"/>
      <c r="C364" s="29"/>
      <c r="D364" s="29"/>
      <c r="E364" s="29" t="s">
        <v>277</v>
      </c>
      <c r="F364" s="11" t="s">
        <v>621</v>
      </c>
      <c r="G364" s="11" t="str">
        <f>VLOOKUP($F$334:$F$431,SL!$C$3:$Q$351,2,0)</f>
        <v>NORMAL</v>
      </c>
      <c r="H364" s="11">
        <f>VLOOKUP($F$334:$F$431,SL!$C$3:$Q$351,3,0)</f>
        <v>29</v>
      </c>
      <c r="I364" s="11">
        <f>VLOOKUP($F$334:$F$431,SL!$C$3:$Q$351,4,0)</f>
        <v>1502.78</v>
      </c>
      <c r="J364" s="11">
        <f>VLOOKUP($F$334:$F$431,SL!$C$3:$Q$351,5,0)</f>
        <v>162.22</v>
      </c>
      <c r="K364" s="11">
        <f>VLOOKUP($F$334:$F$431,SL!$C$3:$Q$351,6,0)</f>
        <v>1665</v>
      </c>
      <c r="L364" s="11">
        <f>VLOOKUP($F$334:$F$431,SL!$C$3:$Q$351,7,0)</f>
        <v>417.65</v>
      </c>
      <c r="M364" s="11">
        <f>VLOOKUP($F$334:$F$431,SL!$C$3:$Q$351,8,0)</f>
        <v>32.35</v>
      </c>
      <c r="N364" s="11">
        <f>VLOOKUP($F$334:$F$431,SL!$C$3:$Q$351,9,0)</f>
        <v>450</v>
      </c>
      <c r="O364" s="11">
        <f t="shared" si="46"/>
        <v>1920.4299999999998</v>
      </c>
      <c r="P364" s="11">
        <f t="shared" si="47"/>
        <v>194.57</v>
      </c>
      <c r="Q364" s="11">
        <f t="shared" si="48"/>
        <v>2115</v>
      </c>
      <c r="R364" s="11">
        <f>VLOOKUP($F$334:$F$431,SL!$C$3:$Q$351,10,0)</f>
        <v>287.77999999999997</v>
      </c>
      <c r="S364" s="11">
        <f>VLOOKUP($F$334:$F$431,SL!$C$3:$Q$351,11,0)</f>
        <v>162.22</v>
      </c>
      <c r="T364" s="11">
        <f>VLOOKUP($F$334:$F$431,SL!$C$3:$Q$351,12,0)</f>
        <v>450</v>
      </c>
      <c r="U364" s="11">
        <f>VLOOKUP($F$334:$F$431,SL!$C$3:$Q$351,13,0)</f>
        <v>1632.65</v>
      </c>
      <c r="V364" s="11">
        <f>VLOOKUP($F$334:$F$431,SL!$C$3:$Q$351,14,0)</f>
        <v>32.35</v>
      </c>
      <c r="W364" s="11">
        <f>VLOOKUP($F$334:$F$431,SL!$C$3:$Q$351,15,0)</f>
        <v>1665</v>
      </c>
      <c r="X364" s="11"/>
    </row>
    <row r="365" spans="1:24" ht="15.75" x14ac:dyDescent="0.25">
      <c r="A365" s="11">
        <v>29</v>
      </c>
      <c r="B365" s="29" t="s">
        <v>39</v>
      </c>
      <c r="C365" s="29" t="s">
        <v>40</v>
      </c>
      <c r="D365" s="29">
        <v>54</v>
      </c>
      <c r="E365" s="29" t="s">
        <v>277</v>
      </c>
      <c r="F365" s="11" t="s">
        <v>579</v>
      </c>
      <c r="G365" s="11" t="str">
        <f>VLOOKUP($F$334:$F$431,SL!$C$3:$Q$351,2,0)</f>
        <v>IDLE/VACANT</v>
      </c>
      <c r="H365" s="11">
        <f>VLOOKUP($F$334:$F$431,SL!$C$3:$Q$351,3,0)</f>
        <v>0</v>
      </c>
      <c r="I365" s="11">
        <f>VLOOKUP($F$334:$F$431,SL!$C$3:$Q$351,4,0)</f>
        <v>950.31</v>
      </c>
      <c r="J365" s="11">
        <f>VLOOKUP($F$334:$F$431,SL!$C$3:$Q$351,5,0)</f>
        <v>32.69</v>
      </c>
      <c r="K365" s="11">
        <f>VLOOKUP($F$334:$F$431,SL!$C$3:$Q$351,6,0)</f>
        <v>983</v>
      </c>
      <c r="L365" s="11">
        <f>VLOOKUP($F$334:$F$431,SL!$C$3:$Q$351,7,0)</f>
        <v>175</v>
      </c>
      <c r="M365" s="11">
        <f>VLOOKUP($F$334:$F$431,SL!$C$3:$Q$351,8,0)</f>
        <v>9</v>
      </c>
      <c r="N365" s="11">
        <f>VLOOKUP($F$334:$F$431,SL!$C$3:$Q$351,9,0)</f>
        <v>184</v>
      </c>
      <c r="O365" s="11">
        <f t="shared" si="46"/>
        <v>1125.31</v>
      </c>
      <c r="P365" s="11">
        <f t="shared" si="47"/>
        <v>41.69</v>
      </c>
      <c r="Q365" s="11">
        <f t="shared" si="48"/>
        <v>1167</v>
      </c>
      <c r="R365" s="11">
        <f>VLOOKUP($F$334:$F$431,SL!$C$3:$Q$351,10,0)</f>
        <v>0</v>
      </c>
      <c r="S365" s="11">
        <f>VLOOKUP($F$334:$F$431,SL!$C$3:$Q$351,11,0)</f>
        <v>0</v>
      </c>
      <c r="T365" s="11">
        <f>VLOOKUP($F$334:$F$431,SL!$C$3:$Q$351,12,0)</f>
        <v>0</v>
      </c>
      <c r="U365" s="11">
        <f>VLOOKUP($F$334:$F$431,SL!$C$3:$Q$351,13,0)</f>
        <v>1125.31</v>
      </c>
      <c r="V365" s="11">
        <f>VLOOKUP($F$334:$F$431,SL!$C$3:$Q$351,14,0)</f>
        <v>41.69</v>
      </c>
      <c r="W365" s="11">
        <f>VLOOKUP($F$334:$F$431,SL!$C$3:$Q$351,15,0)</f>
        <v>1167</v>
      </c>
      <c r="X365" s="11"/>
    </row>
    <row r="366" spans="1:24" ht="15.75" x14ac:dyDescent="0.25">
      <c r="A366" s="11">
        <v>30</v>
      </c>
      <c r="B366" s="29" t="s">
        <v>39</v>
      </c>
      <c r="C366" s="29" t="s">
        <v>40</v>
      </c>
      <c r="D366" s="29">
        <v>54</v>
      </c>
      <c r="E366" s="29" t="s">
        <v>277</v>
      </c>
      <c r="F366" s="11" t="s">
        <v>577</v>
      </c>
      <c r="G366" s="11" t="str">
        <f>VLOOKUP($F$334:$F$431,SL!$C$3:$Q$351,2,0)</f>
        <v>IDLE/VACANT</v>
      </c>
      <c r="H366" s="11">
        <f>VLOOKUP($F$334:$F$431,SL!$C$3:$Q$351,3,0)</f>
        <v>0</v>
      </c>
      <c r="I366" s="11">
        <f>VLOOKUP($F$334:$F$431,SL!$C$3:$Q$351,4,0)</f>
        <v>950.56</v>
      </c>
      <c r="J366" s="11">
        <f>VLOOKUP($F$334:$F$431,SL!$C$3:$Q$351,5,0)</f>
        <v>29.44</v>
      </c>
      <c r="K366" s="11">
        <f>VLOOKUP($F$334:$F$431,SL!$C$3:$Q$351,6,0)</f>
        <v>980</v>
      </c>
      <c r="L366" s="11">
        <f>VLOOKUP($F$334:$F$431,SL!$C$3:$Q$351,7,0)</f>
        <v>175</v>
      </c>
      <c r="M366" s="11">
        <f>VLOOKUP($F$334:$F$431,SL!$C$3:$Q$351,8,0)</f>
        <v>9</v>
      </c>
      <c r="N366" s="11">
        <f>VLOOKUP($F$334:$F$431,SL!$C$3:$Q$351,9,0)</f>
        <v>184</v>
      </c>
      <c r="O366" s="11">
        <f t="shared" si="46"/>
        <v>1125.56</v>
      </c>
      <c r="P366" s="11">
        <f t="shared" si="47"/>
        <v>38.44</v>
      </c>
      <c r="Q366" s="11">
        <f t="shared" si="48"/>
        <v>1164</v>
      </c>
      <c r="R366" s="11">
        <f>VLOOKUP($F$334:$F$431,SL!$C$3:$Q$351,10,0)</f>
        <v>0</v>
      </c>
      <c r="S366" s="11">
        <f>VLOOKUP($F$334:$F$431,SL!$C$3:$Q$351,11,0)</f>
        <v>0</v>
      </c>
      <c r="T366" s="11">
        <f>VLOOKUP($F$334:$F$431,SL!$C$3:$Q$351,12,0)</f>
        <v>0</v>
      </c>
      <c r="U366" s="11">
        <f>VLOOKUP($F$334:$F$431,SL!$C$3:$Q$351,13,0)</f>
        <v>1125.56</v>
      </c>
      <c r="V366" s="11">
        <f>VLOOKUP($F$334:$F$431,SL!$C$3:$Q$351,14,0)</f>
        <v>38.44</v>
      </c>
      <c r="W366" s="11">
        <f>VLOOKUP($F$334:$F$431,SL!$C$3:$Q$351,15,0)</f>
        <v>1164</v>
      </c>
      <c r="X366" s="11"/>
    </row>
    <row r="367" spans="1:24" ht="15.75" x14ac:dyDescent="0.25">
      <c r="A367" s="11">
        <v>31</v>
      </c>
      <c r="B367" s="29" t="s">
        <v>39</v>
      </c>
      <c r="C367" s="29" t="s">
        <v>40</v>
      </c>
      <c r="D367" s="29">
        <v>54</v>
      </c>
      <c r="E367" s="29" t="s">
        <v>277</v>
      </c>
      <c r="F367" s="11" t="s">
        <v>573</v>
      </c>
      <c r="G367" s="11" t="str">
        <f>VLOOKUP($F$334:$F$431,SL!$C$3:$Q$351,2,0)</f>
        <v>IDLE/VACANT</v>
      </c>
      <c r="H367" s="11">
        <f>VLOOKUP($F$334:$F$431,SL!$C$3:$Q$351,3,0)</f>
        <v>0</v>
      </c>
      <c r="I367" s="11">
        <f>VLOOKUP($F$334:$F$431,SL!$C$3:$Q$351,4,0)</f>
        <v>2215.25</v>
      </c>
      <c r="J367" s="11">
        <f>VLOOKUP($F$334:$F$431,SL!$C$3:$Q$351,5,0)</f>
        <v>145.75</v>
      </c>
      <c r="K367" s="11">
        <f>VLOOKUP($F$334:$F$431,SL!$C$3:$Q$351,6,0)</f>
        <v>2361</v>
      </c>
      <c r="L367" s="11">
        <f>VLOOKUP($F$334:$F$431,SL!$C$3:$Q$351,7,0)</f>
        <v>174.93</v>
      </c>
      <c r="M367" s="11">
        <f>VLOOKUP($F$334:$F$431,SL!$C$3:$Q$351,8,0)</f>
        <v>22.07</v>
      </c>
      <c r="N367" s="11">
        <f>VLOOKUP($F$334:$F$431,SL!$C$3:$Q$351,9,0)</f>
        <v>197</v>
      </c>
      <c r="O367" s="11">
        <f t="shared" si="46"/>
        <v>2390.1799999999998</v>
      </c>
      <c r="P367" s="11">
        <f t="shared" si="47"/>
        <v>167.82</v>
      </c>
      <c r="Q367" s="11">
        <f t="shared" si="48"/>
        <v>2558</v>
      </c>
      <c r="R367" s="11">
        <f>VLOOKUP($F$334:$F$431,SL!$C$3:$Q$351,10,0)</f>
        <v>0</v>
      </c>
      <c r="S367" s="11">
        <f>VLOOKUP($F$334:$F$431,SL!$C$3:$Q$351,11,0)</f>
        <v>0</v>
      </c>
      <c r="T367" s="11">
        <f>VLOOKUP($F$334:$F$431,SL!$C$3:$Q$351,12,0)</f>
        <v>0</v>
      </c>
      <c r="U367" s="11">
        <f>VLOOKUP($F$334:$F$431,SL!$C$3:$Q$351,13,0)</f>
        <v>2390.1799999999998</v>
      </c>
      <c r="V367" s="11">
        <f>VLOOKUP($F$334:$F$431,SL!$C$3:$Q$351,14,0)</f>
        <v>167.82</v>
      </c>
      <c r="W367" s="11">
        <f>VLOOKUP($F$334:$F$431,SL!$C$3:$Q$351,15,0)</f>
        <v>2558</v>
      </c>
      <c r="X367" s="11"/>
    </row>
    <row r="368" spans="1:24" ht="15.75" x14ac:dyDescent="0.25">
      <c r="A368" s="11">
        <v>32</v>
      </c>
      <c r="B368" s="29" t="s">
        <v>39</v>
      </c>
      <c r="C368" s="29" t="s">
        <v>40</v>
      </c>
      <c r="D368" s="29">
        <v>54</v>
      </c>
      <c r="E368" s="29" t="s">
        <v>277</v>
      </c>
      <c r="F368" s="11" t="s">
        <v>578</v>
      </c>
      <c r="G368" s="11" t="str">
        <f>VLOOKUP($F$334:$F$431,SL!$C$3:$Q$351,2,0)</f>
        <v>IDLE/VACANT</v>
      </c>
      <c r="H368" s="11">
        <f>VLOOKUP($F$334:$F$431,SL!$C$3:$Q$351,3,0)</f>
        <v>0</v>
      </c>
      <c r="I368" s="11">
        <f>VLOOKUP($F$334:$F$431,SL!$C$3:$Q$351,4,0)</f>
        <v>950.3</v>
      </c>
      <c r="J368" s="11">
        <f>VLOOKUP($F$334:$F$431,SL!$C$3:$Q$351,5,0)</f>
        <v>32.700000000000003</v>
      </c>
      <c r="K368" s="11">
        <f>VLOOKUP($F$334:$F$431,SL!$C$3:$Q$351,6,0)</f>
        <v>983</v>
      </c>
      <c r="L368" s="11">
        <f>VLOOKUP($F$334:$F$431,SL!$C$3:$Q$351,7,0)</f>
        <v>175</v>
      </c>
      <c r="M368" s="11">
        <f>VLOOKUP($F$334:$F$431,SL!$C$3:$Q$351,8,0)</f>
        <v>9</v>
      </c>
      <c r="N368" s="11">
        <f>VLOOKUP($F$334:$F$431,SL!$C$3:$Q$351,9,0)</f>
        <v>184</v>
      </c>
      <c r="O368" s="11">
        <f t="shared" si="46"/>
        <v>1125.3</v>
      </c>
      <c r="P368" s="11">
        <f t="shared" si="47"/>
        <v>41.7</v>
      </c>
      <c r="Q368" s="11">
        <f t="shared" si="48"/>
        <v>1167</v>
      </c>
      <c r="R368" s="11">
        <f>VLOOKUP($F$334:$F$431,SL!$C$3:$Q$351,10,0)</f>
        <v>0</v>
      </c>
      <c r="S368" s="11">
        <f>VLOOKUP($F$334:$F$431,SL!$C$3:$Q$351,11,0)</f>
        <v>0</v>
      </c>
      <c r="T368" s="11">
        <f>VLOOKUP($F$334:$F$431,SL!$C$3:$Q$351,12,0)</f>
        <v>0</v>
      </c>
      <c r="U368" s="11">
        <f>VLOOKUP($F$334:$F$431,SL!$C$3:$Q$351,13,0)</f>
        <v>1125.3</v>
      </c>
      <c r="V368" s="11">
        <f>VLOOKUP($F$334:$F$431,SL!$C$3:$Q$351,14,0)</f>
        <v>41.7</v>
      </c>
      <c r="W368" s="11">
        <f>VLOOKUP($F$334:$F$431,SL!$C$3:$Q$351,15,0)</f>
        <v>1167</v>
      </c>
      <c r="X368" s="11"/>
    </row>
    <row r="369" spans="1:24" ht="15.75" x14ac:dyDescent="0.25">
      <c r="A369" s="11">
        <v>33</v>
      </c>
      <c r="B369" s="29" t="s">
        <v>39</v>
      </c>
      <c r="C369" s="29" t="s">
        <v>40</v>
      </c>
      <c r="D369" s="29">
        <v>54</v>
      </c>
      <c r="E369" s="29" t="s">
        <v>277</v>
      </c>
      <c r="F369" s="11" t="s">
        <v>575</v>
      </c>
      <c r="G369" s="11" t="str">
        <f>VLOOKUP($F$334:$F$431,SL!$C$3:$Q$351,2,0)</f>
        <v>IDLE/VACANT</v>
      </c>
      <c r="H369" s="11">
        <f>VLOOKUP($F$334:$F$431,SL!$C$3:$Q$351,3,0)</f>
        <v>0</v>
      </c>
      <c r="I369" s="11">
        <f>VLOOKUP($F$334:$F$431,SL!$C$3:$Q$351,4,0)</f>
        <v>3782.42</v>
      </c>
      <c r="J369" s="11">
        <f>VLOOKUP($F$334:$F$431,SL!$C$3:$Q$351,5,0)</f>
        <v>323.58</v>
      </c>
      <c r="K369" s="11">
        <f>VLOOKUP($F$334:$F$431,SL!$C$3:$Q$351,6,0)</f>
        <v>4106</v>
      </c>
      <c r="L369" s="11">
        <f>VLOOKUP($F$334:$F$431,SL!$C$3:$Q$351,7,0)</f>
        <v>174.52</v>
      </c>
      <c r="M369" s="11">
        <f>VLOOKUP($F$334:$F$431,SL!$C$3:$Q$351,8,0)</f>
        <v>40.479999999999997</v>
      </c>
      <c r="N369" s="11">
        <f>VLOOKUP($F$334:$F$431,SL!$C$3:$Q$351,9,0)</f>
        <v>215</v>
      </c>
      <c r="O369" s="11">
        <f t="shared" si="46"/>
        <v>3956.94</v>
      </c>
      <c r="P369" s="11">
        <f t="shared" si="47"/>
        <v>364.06</v>
      </c>
      <c r="Q369" s="11">
        <f t="shared" si="48"/>
        <v>4321</v>
      </c>
      <c r="R369" s="11">
        <f>VLOOKUP($F$334:$F$431,SL!$C$3:$Q$351,10,0)</f>
        <v>0</v>
      </c>
      <c r="S369" s="11">
        <f>VLOOKUP($F$334:$F$431,SL!$C$3:$Q$351,11,0)</f>
        <v>0</v>
      </c>
      <c r="T369" s="11">
        <f>VLOOKUP($F$334:$F$431,SL!$C$3:$Q$351,12,0)</f>
        <v>0</v>
      </c>
      <c r="U369" s="11">
        <f>VLOOKUP($F$334:$F$431,SL!$C$3:$Q$351,13,0)</f>
        <v>3956.94</v>
      </c>
      <c r="V369" s="11">
        <f>VLOOKUP($F$334:$F$431,SL!$C$3:$Q$351,14,0)</f>
        <v>364.06</v>
      </c>
      <c r="W369" s="11">
        <f>VLOOKUP($F$334:$F$431,SL!$C$3:$Q$351,15,0)</f>
        <v>4321</v>
      </c>
      <c r="X369" s="11"/>
    </row>
    <row r="370" spans="1:24" ht="15.75" x14ac:dyDescent="0.25">
      <c r="A370" s="11">
        <v>34</v>
      </c>
      <c r="B370" s="29" t="s">
        <v>39</v>
      </c>
      <c r="C370" s="29" t="s">
        <v>40</v>
      </c>
      <c r="D370" s="29">
        <v>54</v>
      </c>
      <c r="E370" s="29" t="s">
        <v>277</v>
      </c>
      <c r="F370" s="11" t="s">
        <v>576</v>
      </c>
      <c r="G370" s="11" t="str">
        <f>VLOOKUP($F$334:$F$431,SL!$C$3:$Q$351,2,0)</f>
        <v>IDLE/VACANT</v>
      </c>
      <c r="H370" s="11">
        <f>VLOOKUP($F$334:$F$431,SL!$C$3:$Q$351,3,0)</f>
        <v>0</v>
      </c>
      <c r="I370" s="11">
        <f>VLOOKUP($F$334:$F$431,SL!$C$3:$Q$351,4,0)</f>
        <v>949.94</v>
      </c>
      <c r="J370" s="11">
        <f>VLOOKUP($F$334:$F$431,SL!$C$3:$Q$351,5,0)</f>
        <v>29.06</v>
      </c>
      <c r="K370" s="11">
        <f>VLOOKUP($F$334:$F$431,SL!$C$3:$Q$351,6,0)</f>
        <v>979</v>
      </c>
      <c r="L370" s="11">
        <f>VLOOKUP($F$334:$F$431,SL!$C$3:$Q$351,7,0)</f>
        <v>175</v>
      </c>
      <c r="M370" s="11">
        <f>VLOOKUP($F$334:$F$431,SL!$C$3:$Q$351,8,0)</f>
        <v>9</v>
      </c>
      <c r="N370" s="11">
        <f>VLOOKUP($F$334:$F$431,SL!$C$3:$Q$351,9,0)</f>
        <v>184</v>
      </c>
      <c r="O370" s="11">
        <f t="shared" si="46"/>
        <v>1124.94</v>
      </c>
      <c r="P370" s="11">
        <f t="shared" si="47"/>
        <v>38.06</v>
      </c>
      <c r="Q370" s="11">
        <f t="shared" si="48"/>
        <v>1163</v>
      </c>
      <c r="R370" s="11">
        <f>VLOOKUP($F$334:$F$431,SL!$C$3:$Q$351,10,0)</f>
        <v>0</v>
      </c>
      <c r="S370" s="11">
        <f>VLOOKUP($F$334:$F$431,SL!$C$3:$Q$351,11,0)</f>
        <v>0</v>
      </c>
      <c r="T370" s="11">
        <f>VLOOKUP($F$334:$F$431,SL!$C$3:$Q$351,12,0)</f>
        <v>0</v>
      </c>
      <c r="U370" s="11">
        <f>VLOOKUP($F$334:$F$431,SL!$C$3:$Q$351,13,0)</f>
        <v>1124.94</v>
      </c>
      <c r="V370" s="11">
        <f>VLOOKUP($F$334:$F$431,SL!$C$3:$Q$351,14,0)</f>
        <v>38.06</v>
      </c>
      <c r="W370" s="11">
        <f>VLOOKUP($F$334:$F$431,SL!$C$3:$Q$351,15,0)</f>
        <v>1163</v>
      </c>
      <c r="X370" s="11"/>
    </row>
    <row r="371" spans="1:24" ht="15.75" x14ac:dyDescent="0.25">
      <c r="A371" s="11">
        <v>35</v>
      </c>
      <c r="B371" s="29"/>
      <c r="C371" s="29"/>
      <c r="D371" s="29"/>
      <c r="E371" s="29" t="s">
        <v>277</v>
      </c>
      <c r="F371" s="11" t="s">
        <v>574</v>
      </c>
      <c r="G371" s="11" t="str">
        <f>VLOOKUP($F$334:$F$431,SL!$C$3:$Q$351,2,0)</f>
        <v>IDLE/VACANT</v>
      </c>
      <c r="H371" s="11">
        <f>VLOOKUP($F$334:$F$431,SL!$C$3:$Q$351,3,0)</f>
        <v>0</v>
      </c>
      <c r="I371" s="11">
        <f>VLOOKUP($F$334:$F$431,SL!$C$3:$Q$351,4,0)</f>
        <v>949.94</v>
      </c>
      <c r="J371" s="11">
        <f>VLOOKUP($F$334:$F$431,SL!$C$3:$Q$351,5,0)</f>
        <v>29.06</v>
      </c>
      <c r="K371" s="11">
        <f>VLOOKUP($F$334:$F$431,SL!$C$3:$Q$351,6,0)</f>
        <v>979</v>
      </c>
      <c r="L371" s="11">
        <f>VLOOKUP($F$334:$F$431,SL!$C$3:$Q$351,7,0)</f>
        <v>175</v>
      </c>
      <c r="M371" s="11">
        <f>VLOOKUP($F$334:$F$431,SL!$C$3:$Q$351,8,0)</f>
        <v>9</v>
      </c>
      <c r="N371" s="11">
        <f>VLOOKUP($F$334:$F$431,SL!$C$3:$Q$351,9,0)</f>
        <v>184</v>
      </c>
      <c r="O371" s="11">
        <f t="shared" si="46"/>
        <v>1124.94</v>
      </c>
      <c r="P371" s="11">
        <f t="shared" si="47"/>
        <v>38.06</v>
      </c>
      <c r="Q371" s="11">
        <f t="shared" si="48"/>
        <v>1163</v>
      </c>
      <c r="R371" s="11">
        <f>VLOOKUP($F$334:$F$431,SL!$C$3:$Q$351,10,0)</f>
        <v>0</v>
      </c>
      <c r="S371" s="11">
        <f>VLOOKUP($F$334:$F$431,SL!$C$3:$Q$351,11,0)</f>
        <v>0</v>
      </c>
      <c r="T371" s="11">
        <f>VLOOKUP($F$334:$F$431,SL!$C$3:$Q$351,12,0)</f>
        <v>0</v>
      </c>
      <c r="U371" s="11">
        <f>VLOOKUP($F$334:$F$431,SL!$C$3:$Q$351,13,0)</f>
        <v>1124.94</v>
      </c>
      <c r="V371" s="11">
        <f>VLOOKUP($F$334:$F$431,SL!$C$3:$Q$351,14,0)</f>
        <v>38.06</v>
      </c>
      <c r="W371" s="11">
        <f>VLOOKUP($F$334:$F$431,SL!$C$3:$Q$351,15,0)</f>
        <v>1163</v>
      </c>
      <c r="X371" s="11"/>
    </row>
    <row r="372" spans="1:24" ht="15.75" x14ac:dyDescent="0.25">
      <c r="A372" s="11">
        <v>36</v>
      </c>
      <c r="B372" s="29"/>
      <c r="C372" s="29"/>
      <c r="D372" s="29"/>
      <c r="E372" s="29" t="s">
        <v>277</v>
      </c>
      <c r="F372" s="11" t="s">
        <v>739</v>
      </c>
      <c r="G372" s="11" t="str">
        <f>VLOOKUP($F$334:$F$431,SL!$C$3:$Q$351,2,0)</f>
        <v>NORMAL</v>
      </c>
      <c r="H372" s="11">
        <f>VLOOKUP($F$334:$F$431,SL!$C$3:$Q$351,3,0)</f>
        <v>114</v>
      </c>
      <c r="I372" s="11">
        <f>VLOOKUP($F$334:$F$431,SL!$C$3:$Q$351,4,0)</f>
        <v>2133.1799999999998</v>
      </c>
      <c r="J372" s="11">
        <f>VLOOKUP($F$334:$F$431,SL!$C$3:$Q$351,5,0)</f>
        <v>133.82000000000002</v>
      </c>
      <c r="K372" s="11">
        <f>VLOOKUP($F$334:$F$431,SL!$C$3:$Q$351,6,0)</f>
        <v>2267</v>
      </c>
      <c r="L372" s="11">
        <f>VLOOKUP($F$334:$F$431,SL!$C$3:$Q$351,7,0)</f>
        <v>1127.0899999999999</v>
      </c>
      <c r="M372" s="11">
        <f>VLOOKUP($F$334:$F$431,SL!$C$3:$Q$351,8,0)</f>
        <v>85.91</v>
      </c>
      <c r="N372" s="11">
        <f>VLOOKUP($F$334:$F$431,SL!$C$3:$Q$351,9,0)</f>
        <v>1213</v>
      </c>
      <c r="O372" s="11">
        <f t="shared" si="46"/>
        <v>3260.2699999999995</v>
      </c>
      <c r="P372" s="11">
        <f t="shared" si="47"/>
        <v>219.73000000000002</v>
      </c>
      <c r="Q372" s="11">
        <f t="shared" si="48"/>
        <v>3480</v>
      </c>
      <c r="R372" s="11">
        <f>VLOOKUP($F$334:$F$431,SL!$C$3:$Q$351,10,0)</f>
        <v>0</v>
      </c>
      <c r="S372" s="11">
        <f>VLOOKUP($F$334:$F$431,SL!$C$3:$Q$351,11,0)</f>
        <v>0</v>
      </c>
      <c r="T372" s="11">
        <f>VLOOKUP($F$334:$F$431,SL!$C$3:$Q$351,12,0)</f>
        <v>0</v>
      </c>
      <c r="U372" s="11">
        <f>VLOOKUP($F$334:$F$431,SL!$C$3:$Q$351,13,0)</f>
        <v>3260.27</v>
      </c>
      <c r="V372" s="11">
        <f>VLOOKUP($F$334:$F$431,SL!$C$3:$Q$351,14,0)</f>
        <v>219.73000000000002</v>
      </c>
      <c r="W372" s="11">
        <f>VLOOKUP($F$334:$F$431,SL!$C$3:$Q$351,15,0)</f>
        <v>3480</v>
      </c>
      <c r="X372" s="11"/>
    </row>
    <row r="373" spans="1:24" ht="15.75" x14ac:dyDescent="0.25">
      <c r="A373" s="11">
        <v>37</v>
      </c>
      <c r="B373" s="29"/>
      <c r="C373" s="29"/>
      <c r="D373" s="29"/>
      <c r="E373" s="29" t="s">
        <v>277</v>
      </c>
      <c r="F373" s="11" t="s">
        <v>580</v>
      </c>
      <c r="G373" s="11" t="str">
        <f>VLOOKUP($F$334:$F$431,SL!$C$3:$Q$351,2,0)</f>
        <v>NORMAL</v>
      </c>
      <c r="H373" s="11">
        <f>VLOOKUP($F$334:$F$431,SL!$C$3:$Q$351,3,0)</f>
        <v>287</v>
      </c>
      <c r="I373" s="11">
        <f>VLOOKUP($F$334:$F$431,SL!$C$3:$Q$351,4,0)</f>
        <v>7672.57</v>
      </c>
      <c r="J373" s="11">
        <f>VLOOKUP($F$334:$F$431,SL!$C$3:$Q$351,5,0)</f>
        <v>725.43000000000006</v>
      </c>
      <c r="K373" s="11">
        <f>VLOOKUP($F$334:$F$431,SL!$C$3:$Q$351,6,0)</f>
        <v>8398</v>
      </c>
      <c r="L373" s="11">
        <f>VLOOKUP($F$334:$F$431,SL!$C$3:$Q$351,7,0)</f>
        <v>2571.42</v>
      </c>
      <c r="M373" s="11">
        <f>VLOOKUP($F$334:$F$431,SL!$C$3:$Q$351,8,0)</f>
        <v>253.57999999999998</v>
      </c>
      <c r="N373" s="11">
        <f>VLOOKUP($F$334:$F$431,SL!$C$3:$Q$351,9,0)</f>
        <v>2825</v>
      </c>
      <c r="O373" s="11">
        <f t="shared" si="46"/>
        <v>10243.99</v>
      </c>
      <c r="P373" s="11">
        <f t="shared" si="47"/>
        <v>979.01</v>
      </c>
      <c r="Q373" s="11">
        <f t="shared" si="48"/>
        <v>11223</v>
      </c>
      <c r="R373" s="11">
        <f>VLOOKUP($F$334:$F$431,SL!$C$3:$Q$351,10,0)</f>
        <v>0</v>
      </c>
      <c r="S373" s="11">
        <f>VLOOKUP($F$334:$F$431,SL!$C$3:$Q$351,11,0)</f>
        <v>0</v>
      </c>
      <c r="T373" s="11">
        <f>VLOOKUP($F$334:$F$431,SL!$C$3:$Q$351,12,0)</f>
        <v>0</v>
      </c>
      <c r="U373" s="11">
        <f>VLOOKUP($F$334:$F$431,SL!$C$3:$Q$351,13,0)</f>
        <v>10243.99</v>
      </c>
      <c r="V373" s="11">
        <f>VLOOKUP($F$334:$F$431,SL!$C$3:$Q$351,14,0)</f>
        <v>979.01</v>
      </c>
      <c r="W373" s="11">
        <f>VLOOKUP($F$334:$F$431,SL!$C$3:$Q$351,15,0)</f>
        <v>11223</v>
      </c>
      <c r="X373" s="11"/>
    </row>
    <row r="374" spans="1:24" ht="15.75" x14ac:dyDescent="0.25">
      <c r="A374" s="11">
        <v>38</v>
      </c>
      <c r="B374" s="29"/>
      <c r="C374" s="29"/>
      <c r="D374" s="29"/>
      <c r="E374" s="29" t="s">
        <v>277</v>
      </c>
      <c r="F374" s="11" t="s">
        <v>581</v>
      </c>
      <c r="G374" s="11" t="str">
        <f>VLOOKUP($F$334:$F$431,SL!$C$3:$Q$351,2,0)</f>
        <v>NORMAL</v>
      </c>
      <c r="H374" s="11">
        <f>VLOOKUP($F$334:$F$431,SL!$C$3:$Q$351,3,0)</f>
        <v>182</v>
      </c>
      <c r="I374" s="11">
        <f>VLOOKUP($F$334:$F$431,SL!$C$3:$Q$351,4,0)</f>
        <v>4011.73</v>
      </c>
      <c r="J374" s="11">
        <f>VLOOKUP($F$334:$F$431,SL!$C$3:$Q$351,5,0)</f>
        <v>465.27</v>
      </c>
      <c r="K374" s="11">
        <f>VLOOKUP($F$334:$F$431,SL!$C$3:$Q$351,6,0)</f>
        <v>4477</v>
      </c>
      <c r="L374" s="11">
        <f>VLOOKUP($F$334:$F$431,SL!$C$3:$Q$351,7,0)</f>
        <v>1695.01</v>
      </c>
      <c r="M374" s="11">
        <f>VLOOKUP($F$334:$F$431,SL!$C$3:$Q$351,8,0)</f>
        <v>150.99</v>
      </c>
      <c r="N374" s="11">
        <f>VLOOKUP($F$334:$F$431,SL!$C$3:$Q$351,9,0)</f>
        <v>1846</v>
      </c>
      <c r="O374" s="11">
        <f t="shared" si="46"/>
        <v>5706.74</v>
      </c>
      <c r="P374" s="11">
        <f t="shared" si="47"/>
        <v>616.26</v>
      </c>
      <c r="Q374" s="11">
        <f t="shared" si="48"/>
        <v>6323</v>
      </c>
      <c r="R374" s="11">
        <f>VLOOKUP($F$334:$F$431,SL!$C$3:$Q$351,10,0)</f>
        <v>1380.73</v>
      </c>
      <c r="S374" s="11">
        <f>VLOOKUP($F$334:$F$431,SL!$C$3:$Q$351,11,0)</f>
        <v>465.27</v>
      </c>
      <c r="T374" s="11">
        <f>VLOOKUP($F$334:$F$431,SL!$C$3:$Q$351,12,0)</f>
        <v>1846</v>
      </c>
      <c r="U374" s="11">
        <f>VLOOKUP($F$334:$F$431,SL!$C$3:$Q$351,13,0)</f>
        <v>4326.01</v>
      </c>
      <c r="V374" s="11">
        <f>VLOOKUP($F$334:$F$431,SL!$C$3:$Q$351,14,0)</f>
        <v>150.99</v>
      </c>
      <c r="W374" s="11">
        <f>VLOOKUP($F$334:$F$431,SL!$C$3:$Q$351,15,0)</f>
        <v>4477</v>
      </c>
      <c r="X374" s="11"/>
    </row>
    <row r="375" spans="1:24" ht="15.75" x14ac:dyDescent="0.25">
      <c r="A375" s="11">
        <v>39</v>
      </c>
      <c r="B375" s="29"/>
      <c r="C375" s="29"/>
      <c r="D375" s="29"/>
      <c r="E375" s="29" t="s">
        <v>277</v>
      </c>
      <c r="F375" s="11" t="s">
        <v>582</v>
      </c>
      <c r="G375" s="11" t="str">
        <f>VLOOKUP($F$334:$F$431,SL!$C$3:$Q$351,2,0)</f>
        <v>NORMAL</v>
      </c>
      <c r="H375" s="11">
        <f>VLOOKUP($F$334:$F$431,SL!$C$3:$Q$351,3,0)</f>
        <v>114</v>
      </c>
      <c r="I375" s="11">
        <f>VLOOKUP($F$334:$F$431,SL!$C$3:$Q$351,4,0)</f>
        <v>2927.49</v>
      </c>
      <c r="J375" s="11">
        <f>VLOOKUP($F$334:$F$431,SL!$C$3:$Q$351,5,0)</f>
        <v>321.51</v>
      </c>
      <c r="K375" s="11">
        <f>VLOOKUP($F$334:$F$431,SL!$C$3:$Q$351,6,0)</f>
        <v>3249</v>
      </c>
      <c r="L375" s="11">
        <f>VLOOKUP($F$334:$F$431,SL!$C$3:$Q$351,7,0)</f>
        <v>1127.21</v>
      </c>
      <c r="M375" s="11">
        <f>VLOOKUP($F$334:$F$431,SL!$C$3:$Q$351,8,0)</f>
        <v>98.789999999999992</v>
      </c>
      <c r="N375" s="11">
        <f>VLOOKUP($F$334:$F$431,SL!$C$3:$Q$351,9,0)</f>
        <v>1226</v>
      </c>
      <c r="O375" s="11">
        <f t="shared" si="46"/>
        <v>4054.7</v>
      </c>
      <c r="P375" s="11">
        <f t="shared" si="47"/>
        <v>420.29999999999995</v>
      </c>
      <c r="Q375" s="11">
        <f t="shared" si="48"/>
        <v>4475</v>
      </c>
      <c r="R375" s="11">
        <f>VLOOKUP($F$334:$F$431,SL!$C$3:$Q$351,10,0)</f>
        <v>904.49</v>
      </c>
      <c r="S375" s="11">
        <f>VLOOKUP($F$334:$F$431,SL!$C$3:$Q$351,11,0)</f>
        <v>321.51</v>
      </c>
      <c r="T375" s="11">
        <f>VLOOKUP($F$334:$F$431,SL!$C$3:$Q$351,12,0)</f>
        <v>1226</v>
      </c>
      <c r="U375" s="11">
        <f>VLOOKUP($F$334:$F$431,SL!$C$3:$Q$351,13,0)</f>
        <v>3150.21</v>
      </c>
      <c r="V375" s="11">
        <f>VLOOKUP($F$334:$F$431,SL!$C$3:$Q$351,14,0)</f>
        <v>98.789999999999992</v>
      </c>
      <c r="W375" s="11">
        <f>VLOOKUP($F$334:$F$431,SL!$C$3:$Q$351,15,0)</f>
        <v>3249</v>
      </c>
      <c r="X375" s="11"/>
    </row>
    <row r="376" spans="1:24" ht="15.75" x14ac:dyDescent="0.25">
      <c r="A376" s="11">
        <v>40</v>
      </c>
      <c r="B376" s="29"/>
      <c r="C376" s="29"/>
      <c r="D376" s="29"/>
      <c r="E376" s="29" t="s">
        <v>277</v>
      </c>
      <c r="F376" s="11" t="s">
        <v>622</v>
      </c>
      <c r="G376" s="11" t="str">
        <f>VLOOKUP($F$334:$F$431,SL!$C$3:$Q$351,2,0)</f>
        <v>NORMAL</v>
      </c>
      <c r="H376" s="11">
        <f>VLOOKUP($F$334:$F$431,SL!$C$3:$Q$351,3,0)</f>
        <v>74</v>
      </c>
      <c r="I376" s="11">
        <f>VLOOKUP($F$334:$F$431,SL!$C$3:$Q$351,4,0)</f>
        <v>1554.29</v>
      </c>
      <c r="J376" s="11">
        <f>VLOOKUP($F$334:$F$431,SL!$C$3:$Q$351,5,0)</f>
        <v>165.71</v>
      </c>
      <c r="K376" s="11">
        <f>VLOOKUP($F$334:$F$431,SL!$C$3:$Q$351,6,0)</f>
        <v>1720</v>
      </c>
      <c r="L376" s="11">
        <f>VLOOKUP($F$334:$F$431,SL!$C$3:$Q$351,7,0)</f>
        <v>792.91</v>
      </c>
      <c r="M376" s="11">
        <f>VLOOKUP($F$334:$F$431,SL!$C$3:$Q$351,8,0)</f>
        <v>60.089999999999996</v>
      </c>
      <c r="N376" s="11">
        <f>VLOOKUP($F$334:$F$431,SL!$C$3:$Q$351,9,0)</f>
        <v>853</v>
      </c>
      <c r="O376" s="11">
        <f t="shared" si="46"/>
        <v>2347.1999999999998</v>
      </c>
      <c r="P376" s="11">
        <f t="shared" si="47"/>
        <v>225.8</v>
      </c>
      <c r="Q376" s="11">
        <f t="shared" si="48"/>
        <v>2573</v>
      </c>
      <c r="R376" s="11">
        <f>VLOOKUP($F$334:$F$431,SL!$C$3:$Q$351,10,0)</f>
        <v>687.29</v>
      </c>
      <c r="S376" s="11">
        <f>VLOOKUP($F$334:$F$431,SL!$C$3:$Q$351,11,0)</f>
        <v>165.71</v>
      </c>
      <c r="T376" s="11">
        <f>VLOOKUP($F$334:$F$431,SL!$C$3:$Q$351,12,0)</f>
        <v>853</v>
      </c>
      <c r="U376" s="11">
        <f>VLOOKUP($F$334:$F$431,SL!$C$3:$Q$351,13,0)</f>
        <v>1659.91</v>
      </c>
      <c r="V376" s="11">
        <f>VLOOKUP($F$334:$F$431,SL!$C$3:$Q$351,14,0)</f>
        <v>60.089999999999996</v>
      </c>
      <c r="W376" s="11">
        <f>VLOOKUP($F$334:$F$431,SL!$C$3:$Q$351,15,0)</f>
        <v>1720</v>
      </c>
      <c r="X376" s="11"/>
    </row>
    <row r="377" spans="1:24" ht="15.75" x14ac:dyDescent="0.25">
      <c r="A377" s="11">
        <v>41</v>
      </c>
      <c r="B377" s="29"/>
      <c r="C377" s="29"/>
      <c r="D377" s="29"/>
      <c r="E377" s="29" t="s">
        <v>277</v>
      </c>
      <c r="F377" s="11" t="s">
        <v>583</v>
      </c>
      <c r="G377" s="11" t="str">
        <f>VLOOKUP($F$334:$F$431,SL!$C$3:$Q$351,2,0)</f>
        <v>IDLE/VACANT</v>
      </c>
      <c r="H377" s="11">
        <f>VLOOKUP($F$334:$F$431,SL!$C$3:$Q$351,3,0)</f>
        <v>0</v>
      </c>
      <c r="I377" s="11">
        <f>VLOOKUP($F$334:$F$431,SL!$C$3:$Q$351,4,0)</f>
        <v>5382.76</v>
      </c>
      <c r="J377" s="11">
        <f>VLOOKUP($F$334:$F$431,SL!$C$3:$Q$351,5,0)</f>
        <v>587.24</v>
      </c>
      <c r="K377" s="11">
        <f>VLOOKUP($F$334:$F$431,SL!$C$3:$Q$351,6,0)</f>
        <v>5970</v>
      </c>
      <c r="L377" s="11">
        <f>VLOOKUP($F$334:$F$431,SL!$C$3:$Q$351,7,0)</f>
        <v>175.03</v>
      </c>
      <c r="M377" s="11">
        <f>VLOOKUP($F$334:$F$431,SL!$C$3:$Q$351,8,0)</f>
        <v>33.97</v>
      </c>
      <c r="N377" s="11">
        <f>VLOOKUP($F$334:$F$431,SL!$C$3:$Q$351,9,0)</f>
        <v>209</v>
      </c>
      <c r="O377" s="11">
        <f t="shared" si="46"/>
        <v>5557.79</v>
      </c>
      <c r="P377" s="11">
        <f t="shared" si="47"/>
        <v>621.21</v>
      </c>
      <c r="Q377" s="11">
        <f t="shared" si="48"/>
        <v>6179</v>
      </c>
      <c r="R377" s="11">
        <f>VLOOKUP($F$334:$F$431,SL!$C$3:$Q$351,10,0)</f>
        <v>0</v>
      </c>
      <c r="S377" s="11">
        <f>VLOOKUP($F$334:$F$431,SL!$C$3:$Q$351,11,0)</f>
        <v>209</v>
      </c>
      <c r="T377" s="11">
        <f>VLOOKUP($F$334:$F$431,SL!$C$3:$Q$351,12,0)</f>
        <v>209</v>
      </c>
      <c r="U377" s="11">
        <f>VLOOKUP($F$334:$F$431,SL!$C$3:$Q$351,13,0)</f>
        <v>5557.79</v>
      </c>
      <c r="V377" s="11">
        <f>VLOOKUP($F$334:$F$431,SL!$C$3:$Q$351,14,0)</f>
        <v>412.21000000000004</v>
      </c>
      <c r="W377" s="11">
        <f>VLOOKUP($F$334:$F$431,SL!$C$3:$Q$351,15,0)</f>
        <v>5970</v>
      </c>
      <c r="X377" s="11"/>
    </row>
    <row r="378" spans="1:24" ht="15.75" x14ac:dyDescent="0.25">
      <c r="A378" s="11">
        <v>42</v>
      </c>
      <c r="B378" s="29"/>
      <c r="C378" s="29"/>
      <c r="D378" s="29"/>
      <c r="E378" s="29" t="s">
        <v>277</v>
      </c>
      <c r="F378" s="11" t="s">
        <v>744</v>
      </c>
      <c r="G378" s="11" t="str">
        <f>VLOOKUP($F$334:$F$431,SL!$C$3:$Q$351,2,0)</f>
        <v>IDLE/VACANT</v>
      </c>
      <c r="H378" s="11">
        <f>VLOOKUP($F$334:$F$431,SL!$C$3:$Q$351,3,0)</f>
        <v>0</v>
      </c>
      <c r="I378" s="11">
        <f>VLOOKUP($F$334:$F$431,SL!$C$3:$Q$351,4,0)</f>
        <v>875.75</v>
      </c>
      <c r="J378" s="11">
        <f>VLOOKUP($F$334:$F$431,SL!$C$3:$Q$351,5,0)</f>
        <v>25.25</v>
      </c>
      <c r="K378" s="11">
        <f>VLOOKUP($F$334:$F$431,SL!$C$3:$Q$351,6,0)</f>
        <v>901</v>
      </c>
      <c r="L378" s="11">
        <f>VLOOKUP($F$334:$F$431,SL!$C$3:$Q$351,7,0)</f>
        <v>174.77</v>
      </c>
      <c r="M378" s="11">
        <f>VLOOKUP($F$334:$F$431,SL!$C$3:$Q$351,8,0)</f>
        <v>8.23</v>
      </c>
      <c r="N378" s="11">
        <f>VLOOKUP($F$334:$F$431,SL!$C$3:$Q$351,9,0)</f>
        <v>183</v>
      </c>
      <c r="O378" s="11">
        <f t="shared" si="46"/>
        <v>1050.52</v>
      </c>
      <c r="P378" s="11">
        <f t="shared" si="47"/>
        <v>33.480000000000004</v>
      </c>
      <c r="Q378" s="11">
        <f t="shared" si="48"/>
        <v>1084</v>
      </c>
      <c r="R378" s="11">
        <f>VLOOKUP($F$334:$F$431,SL!$C$3:$Q$351,10,0)</f>
        <v>0</v>
      </c>
      <c r="S378" s="11">
        <f>VLOOKUP($F$334:$F$431,SL!$C$3:$Q$351,11,0)</f>
        <v>0</v>
      </c>
      <c r="T378" s="11">
        <f>VLOOKUP($F$334:$F$431,SL!$C$3:$Q$351,12,0)</f>
        <v>0</v>
      </c>
      <c r="U378" s="11">
        <f>VLOOKUP($F$334:$F$431,SL!$C$3:$Q$351,13,0)</f>
        <v>1050.52</v>
      </c>
      <c r="V378" s="11">
        <f>VLOOKUP($F$334:$F$431,SL!$C$3:$Q$351,14,0)</f>
        <v>33.479999999999997</v>
      </c>
      <c r="W378" s="11">
        <f>VLOOKUP($F$334:$F$431,SL!$C$3:$Q$351,15,0)</f>
        <v>1084</v>
      </c>
      <c r="X378" s="11"/>
    </row>
    <row r="379" spans="1:24" ht="15.75" x14ac:dyDescent="0.25">
      <c r="A379" s="11">
        <v>43</v>
      </c>
      <c r="B379" s="29"/>
      <c r="C379" s="29"/>
      <c r="D379" s="29"/>
      <c r="E379" s="29" t="s">
        <v>277</v>
      </c>
      <c r="F379" s="11" t="s">
        <v>745</v>
      </c>
      <c r="G379" s="11" t="str">
        <f>VLOOKUP($F$334:$F$431,SL!$C$3:$Q$351,2,0)</f>
        <v>IDLE/VACANT</v>
      </c>
      <c r="H379" s="11">
        <f>VLOOKUP($F$334:$F$431,SL!$C$3:$Q$351,3,0)</f>
        <v>0</v>
      </c>
      <c r="I379" s="11">
        <f>VLOOKUP($F$334:$F$431,SL!$C$3:$Q$351,4,0)</f>
        <v>871.79</v>
      </c>
      <c r="J379" s="11">
        <f>VLOOKUP($F$334:$F$431,SL!$C$3:$Q$351,5,0)</f>
        <v>27.21</v>
      </c>
      <c r="K379" s="11">
        <f>VLOOKUP($F$334:$F$431,SL!$C$3:$Q$351,6,0)</f>
        <v>899</v>
      </c>
      <c r="L379" s="11">
        <f>VLOOKUP($F$334:$F$431,SL!$C$3:$Q$351,7,0)</f>
        <v>174.81</v>
      </c>
      <c r="M379" s="11">
        <f>VLOOKUP($F$334:$F$431,SL!$C$3:$Q$351,8,0)</f>
        <v>8.19</v>
      </c>
      <c r="N379" s="11">
        <f>VLOOKUP($F$334:$F$431,SL!$C$3:$Q$351,9,0)</f>
        <v>183</v>
      </c>
      <c r="O379" s="11">
        <f t="shared" si="46"/>
        <v>1046.5999999999999</v>
      </c>
      <c r="P379" s="11">
        <f t="shared" si="47"/>
        <v>35.4</v>
      </c>
      <c r="Q379" s="11">
        <f t="shared" si="48"/>
        <v>1082</v>
      </c>
      <c r="R379" s="11">
        <f>VLOOKUP($F$334:$F$431,SL!$C$3:$Q$351,10,0)</f>
        <v>0</v>
      </c>
      <c r="S379" s="11">
        <f>VLOOKUP($F$334:$F$431,SL!$C$3:$Q$351,11,0)</f>
        <v>0</v>
      </c>
      <c r="T379" s="11">
        <f>VLOOKUP($F$334:$F$431,SL!$C$3:$Q$351,12,0)</f>
        <v>0</v>
      </c>
      <c r="U379" s="11">
        <f>VLOOKUP($F$334:$F$431,SL!$C$3:$Q$351,13,0)</f>
        <v>1046.5999999999999</v>
      </c>
      <c r="V379" s="11">
        <f>VLOOKUP($F$334:$F$431,SL!$C$3:$Q$351,14,0)</f>
        <v>35.4</v>
      </c>
      <c r="W379" s="11">
        <f>VLOOKUP($F$334:$F$431,SL!$C$3:$Q$351,15,0)</f>
        <v>1082</v>
      </c>
      <c r="X379" s="11"/>
    </row>
    <row r="380" spans="1:24" ht="15.75" x14ac:dyDescent="0.25">
      <c r="A380" s="11">
        <v>44</v>
      </c>
      <c r="B380" s="29"/>
      <c r="C380" s="29"/>
      <c r="D380" s="29"/>
      <c r="E380" s="29" t="s">
        <v>277</v>
      </c>
      <c r="F380" s="11" t="s">
        <v>746</v>
      </c>
      <c r="G380" s="11" t="str">
        <f>VLOOKUP($F$334:$F$431,SL!$C$3:$Q$351,2,0)</f>
        <v>IDLE/VACANT</v>
      </c>
      <c r="H380" s="11">
        <f>VLOOKUP($F$334:$F$431,SL!$C$3:$Q$351,3,0)</f>
        <v>0</v>
      </c>
      <c r="I380" s="11">
        <f>VLOOKUP($F$334:$F$431,SL!$C$3:$Q$351,4,0)</f>
        <v>879.78</v>
      </c>
      <c r="J380" s="11">
        <f>VLOOKUP($F$334:$F$431,SL!$C$3:$Q$351,5,0)</f>
        <v>26.22</v>
      </c>
      <c r="K380" s="11">
        <f>VLOOKUP($F$334:$F$431,SL!$C$3:$Q$351,6,0)</f>
        <v>906</v>
      </c>
      <c r="L380" s="11">
        <f>VLOOKUP($F$334:$F$431,SL!$C$3:$Q$351,7,0)</f>
        <v>174.72</v>
      </c>
      <c r="M380" s="11">
        <f>VLOOKUP($F$334:$F$431,SL!$C$3:$Q$351,8,0)</f>
        <v>8.2799999999999994</v>
      </c>
      <c r="N380" s="11">
        <f>VLOOKUP($F$334:$F$431,SL!$C$3:$Q$351,9,0)</f>
        <v>183</v>
      </c>
      <c r="O380" s="11">
        <f t="shared" si="46"/>
        <v>1054.5</v>
      </c>
      <c r="P380" s="11">
        <f t="shared" si="47"/>
        <v>34.5</v>
      </c>
      <c r="Q380" s="11">
        <f t="shared" si="48"/>
        <v>1089</v>
      </c>
      <c r="R380" s="11">
        <f>VLOOKUP($F$334:$F$431,SL!$C$3:$Q$351,10,0)</f>
        <v>0</v>
      </c>
      <c r="S380" s="11">
        <f>VLOOKUP($F$334:$F$431,SL!$C$3:$Q$351,11,0)</f>
        <v>0</v>
      </c>
      <c r="T380" s="11">
        <f>VLOOKUP($F$334:$F$431,SL!$C$3:$Q$351,12,0)</f>
        <v>0</v>
      </c>
      <c r="U380" s="11">
        <f>VLOOKUP($F$334:$F$431,SL!$C$3:$Q$351,13,0)</f>
        <v>1054.5</v>
      </c>
      <c r="V380" s="11">
        <f>VLOOKUP($F$334:$F$431,SL!$C$3:$Q$351,14,0)</f>
        <v>34.5</v>
      </c>
      <c r="W380" s="11">
        <f>VLOOKUP($F$334:$F$431,SL!$C$3:$Q$351,15,0)</f>
        <v>1089</v>
      </c>
      <c r="X380" s="11"/>
    </row>
    <row r="381" spans="1:24" ht="15.75" x14ac:dyDescent="0.25">
      <c r="A381" s="11">
        <v>45</v>
      </c>
      <c r="B381" s="29"/>
      <c r="C381" s="29"/>
      <c r="D381" s="29"/>
      <c r="E381" s="29" t="s">
        <v>277</v>
      </c>
      <c r="F381" s="11" t="s">
        <v>572</v>
      </c>
      <c r="G381" s="11" t="str">
        <f>VLOOKUP($F$334:$F$431,SL!$C$3:$Q$351,2,0)</f>
        <v>IDLE/VACANT</v>
      </c>
      <c r="H381" s="11">
        <f>VLOOKUP($F$334:$F$431,SL!$C$3:$Q$351,3,0)</f>
        <v>0</v>
      </c>
      <c r="I381" s="11">
        <f>VLOOKUP($F$334:$F$431,SL!$C$3:$Q$351,4,0)</f>
        <v>1966.84</v>
      </c>
      <c r="J381" s="11">
        <f>VLOOKUP($F$334:$F$431,SL!$C$3:$Q$351,5,0)</f>
        <v>131.16</v>
      </c>
      <c r="K381" s="11">
        <f>VLOOKUP($F$334:$F$431,SL!$C$3:$Q$351,6,0)</f>
        <v>2098</v>
      </c>
      <c r="L381" s="11">
        <f>VLOOKUP($F$334:$F$431,SL!$C$3:$Q$351,7,0)</f>
        <v>162.80000000000001</v>
      </c>
      <c r="M381" s="11">
        <f>VLOOKUP($F$334:$F$431,SL!$C$3:$Q$351,8,0)</f>
        <v>18.2</v>
      </c>
      <c r="N381" s="11">
        <f>VLOOKUP($F$334:$F$431,SL!$C$3:$Q$351,9,0)</f>
        <v>181</v>
      </c>
      <c r="O381" s="11">
        <f t="shared" si="46"/>
        <v>2129.64</v>
      </c>
      <c r="P381" s="11">
        <f t="shared" si="47"/>
        <v>149.35999999999999</v>
      </c>
      <c r="Q381" s="11">
        <f t="shared" si="48"/>
        <v>2279</v>
      </c>
      <c r="R381" s="11">
        <f>VLOOKUP($F$334:$F$431,SL!$C$3:$Q$351,10,0)</f>
        <v>0</v>
      </c>
      <c r="S381" s="11">
        <f>VLOOKUP($F$334:$F$431,SL!$C$3:$Q$351,11,0)</f>
        <v>0</v>
      </c>
      <c r="T381" s="11">
        <f>VLOOKUP($F$334:$F$431,SL!$C$3:$Q$351,12,0)</f>
        <v>0</v>
      </c>
      <c r="U381" s="11">
        <f>VLOOKUP($F$334:$F$431,SL!$C$3:$Q$351,13,0)</f>
        <v>2129.64</v>
      </c>
      <c r="V381" s="11">
        <f>VLOOKUP($F$334:$F$431,SL!$C$3:$Q$351,14,0)</f>
        <v>149.36000000000001</v>
      </c>
      <c r="W381" s="11">
        <f>VLOOKUP($F$334:$F$431,SL!$C$3:$Q$351,15,0)</f>
        <v>2279</v>
      </c>
      <c r="X381" s="11"/>
    </row>
    <row r="382" spans="1:24" ht="15.75" x14ac:dyDescent="0.25">
      <c r="A382" s="11">
        <v>46</v>
      </c>
      <c r="B382" s="29"/>
      <c r="C382" s="29"/>
      <c r="D382" s="29"/>
      <c r="E382" s="29" t="s">
        <v>277</v>
      </c>
      <c r="F382" s="11" t="s">
        <v>743</v>
      </c>
      <c r="G382" s="11" t="str">
        <f>VLOOKUP($F$334:$F$431,SL!$C$3:$Q$351,2,0)</f>
        <v>NORMAL</v>
      </c>
      <c r="H382" s="11">
        <f>VLOOKUP($F$334:$F$431,SL!$C$3:$Q$351,3,0)</f>
        <v>18</v>
      </c>
      <c r="I382" s="11">
        <f>VLOOKUP($F$334:$F$431,SL!$C$3:$Q$351,4,0)</f>
        <v>2381.02</v>
      </c>
      <c r="J382" s="11">
        <f>VLOOKUP($F$334:$F$431,SL!$C$3:$Q$351,5,0)</f>
        <v>138.97999999999999</v>
      </c>
      <c r="K382" s="11">
        <f>VLOOKUP($F$334:$F$431,SL!$C$3:$Q$351,6,0)</f>
        <v>2520</v>
      </c>
      <c r="L382" s="11">
        <f>VLOOKUP($F$334:$F$431,SL!$C$3:$Q$351,7,0)</f>
        <v>325.3</v>
      </c>
      <c r="M382" s="11">
        <f>VLOOKUP($F$334:$F$431,SL!$C$3:$Q$351,8,0)</f>
        <v>28.7</v>
      </c>
      <c r="N382" s="11">
        <f>VLOOKUP($F$334:$F$431,SL!$C$3:$Q$351,9,0)</f>
        <v>354</v>
      </c>
      <c r="O382" s="11">
        <f t="shared" si="46"/>
        <v>2706.32</v>
      </c>
      <c r="P382" s="11">
        <f t="shared" si="47"/>
        <v>167.67999999999998</v>
      </c>
      <c r="Q382" s="11">
        <f t="shared" si="48"/>
        <v>2874</v>
      </c>
      <c r="R382" s="11">
        <f>VLOOKUP($F$334:$F$431,SL!$C$3:$Q$351,10,0)</f>
        <v>215.02</v>
      </c>
      <c r="S382" s="11">
        <f>VLOOKUP($F$334:$F$431,SL!$C$3:$Q$351,11,0)</f>
        <v>138.97999999999999</v>
      </c>
      <c r="T382" s="11">
        <f>VLOOKUP($F$334:$F$431,SL!$C$3:$Q$351,12,0)</f>
        <v>354</v>
      </c>
      <c r="U382" s="11">
        <f>VLOOKUP($F$334:$F$431,SL!$C$3:$Q$351,13,0)</f>
        <v>2491.3000000000002</v>
      </c>
      <c r="V382" s="11">
        <f>VLOOKUP($F$334:$F$431,SL!$C$3:$Q$351,14,0)</f>
        <v>28.7</v>
      </c>
      <c r="W382" s="11">
        <f>VLOOKUP($F$334:$F$431,SL!$C$3:$Q$351,15,0)</f>
        <v>2520</v>
      </c>
      <c r="X382" s="11"/>
    </row>
    <row r="383" spans="1:24" ht="15.75" x14ac:dyDescent="0.25">
      <c r="A383" s="11">
        <v>47</v>
      </c>
      <c r="B383" s="29"/>
      <c r="C383" s="29"/>
      <c r="D383" s="29"/>
      <c r="E383" s="29" t="s">
        <v>277</v>
      </c>
      <c r="F383" s="11" t="s">
        <v>742</v>
      </c>
      <c r="G383" s="11" t="str">
        <f>VLOOKUP($F$334:$F$431,SL!$C$3:$Q$351,2,0)</f>
        <v>NORMAL</v>
      </c>
      <c r="H383" s="11">
        <f>VLOOKUP($F$334:$F$431,SL!$C$3:$Q$351,3,0)</f>
        <v>3</v>
      </c>
      <c r="I383" s="11">
        <f>VLOOKUP($F$334:$F$431,SL!$C$3:$Q$351,4,0)</f>
        <v>859.45</v>
      </c>
      <c r="J383" s="11">
        <f>VLOOKUP($F$334:$F$431,SL!$C$3:$Q$351,5,0)</f>
        <v>23.55</v>
      </c>
      <c r="K383" s="11">
        <f>VLOOKUP($F$334:$F$431,SL!$C$3:$Q$351,6,0)</f>
        <v>883</v>
      </c>
      <c r="L383" s="11">
        <f>VLOOKUP($F$334:$F$431,SL!$C$3:$Q$351,7,0)</f>
        <v>200.05</v>
      </c>
      <c r="M383" s="11">
        <f>VLOOKUP($F$334:$F$431,SL!$C$3:$Q$351,8,0)</f>
        <v>9.9500000000000011</v>
      </c>
      <c r="N383" s="11">
        <f>VLOOKUP($F$334:$F$431,SL!$C$3:$Q$351,9,0)</f>
        <v>210</v>
      </c>
      <c r="O383" s="11">
        <f t="shared" si="46"/>
        <v>1059.5</v>
      </c>
      <c r="P383" s="11">
        <f t="shared" si="47"/>
        <v>33.5</v>
      </c>
      <c r="Q383" s="11">
        <f t="shared" si="48"/>
        <v>1093</v>
      </c>
      <c r="R383" s="11">
        <f>VLOOKUP($F$334:$F$431,SL!$C$3:$Q$351,10,0)</f>
        <v>186.45</v>
      </c>
      <c r="S383" s="11">
        <f>VLOOKUP($F$334:$F$431,SL!$C$3:$Q$351,11,0)</f>
        <v>23.55</v>
      </c>
      <c r="T383" s="11">
        <f>VLOOKUP($F$334:$F$431,SL!$C$3:$Q$351,12,0)</f>
        <v>210</v>
      </c>
      <c r="U383" s="11">
        <f>VLOOKUP($F$334:$F$431,SL!$C$3:$Q$351,13,0)</f>
        <v>873.05</v>
      </c>
      <c r="V383" s="11">
        <f>VLOOKUP($F$334:$F$431,SL!$C$3:$Q$351,14,0)</f>
        <v>9.9500000000000011</v>
      </c>
      <c r="W383" s="11">
        <f>VLOOKUP($F$334:$F$431,SL!$C$3:$Q$351,15,0)</f>
        <v>883</v>
      </c>
      <c r="X383" s="11"/>
    </row>
    <row r="384" spans="1:24" ht="15.75" x14ac:dyDescent="0.25">
      <c r="A384" s="11">
        <v>48</v>
      </c>
      <c r="B384" s="29"/>
      <c r="C384" s="29"/>
      <c r="D384" s="29"/>
      <c r="E384" s="29" t="s">
        <v>277</v>
      </c>
      <c r="F384" s="11" t="s">
        <v>741</v>
      </c>
      <c r="G384" s="11" t="str">
        <f>VLOOKUP($F$334:$F$431,SL!$C$3:$Q$351,2,0)</f>
        <v>IDLE/VACANT</v>
      </c>
      <c r="H384" s="11">
        <f>VLOOKUP($F$334:$F$431,SL!$C$3:$Q$351,3,0)</f>
        <v>0</v>
      </c>
      <c r="I384" s="11">
        <f>VLOOKUP($F$334:$F$431,SL!$C$3:$Q$351,4,0)</f>
        <v>859.85</v>
      </c>
      <c r="J384" s="11">
        <f>VLOOKUP($F$334:$F$431,SL!$C$3:$Q$351,5,0)</f>
        <v>24.15</v>
      </c>
      <c r="K384" s="11">
        <f>VLOOKUP($F$334:$F$431,SL!$C$3:$Q$351,6,0)</f>
        <v>884</v>
      </c>
      <c r="L384" s="11">
        <f>VLOOKUP($F$334:$F$431,SL!$C$3:$Q$351,7,0)</f>
        <v>174.93</v>
      </c>
      <c r="M384" s="11">
        <f>VLOOKUP($F$334:$F$431,SL!$C$3:$Q$351,8,0)</f>
        <v>8.07</v>
      </c>
      <c r="N384" s="11">
        <f>VLOOKUP($F$334:$F$431,SL!$C$3:$Q$351,9,0)</f>
        <v>183</v>
      </c>
      <c r="O384" s="11">
        <f t="shared" si="46"/>
        <v>1034.78</v>
      </c>
      <c r="P384" s="11">
        <f t="shared" si="47"/>
        <v>32.22</v>
      </c>
      <c r="Q384" s="11">
        <f t="shared" si="48"/>
        <v>1067</v>
      </c>
      <c r="R384" s="11">
        <f>VLOOKUP($F$334:$F$431,SL!$C$3:$Q$351,10,0)</f>
        <v>158.85</v>
      </c>
      <c r="S384" s="11">
        <f>VLOOKUP($F$334:$F$431,SL!$C$3:$Q$351,11,0)</f>
        <v>24.15</v>
      </c>
      <c r="T384" s="11">
        <f>VLOOKUP($F$334:$F$431,SL!$C$3:$Q$351,12,0)</f>
        <v>183</v>
      </c>
      <c r="U384" s="11">
        <f>VLOOKUP($F$334:$F$431,SL!$C$3:$Q$351,13,0)</f>
        <v>875.93</v>
      </c>
      <c r="V384" s="11">
        <f>VLOOKUP($F$334:$F$431,SL!$C$3:$Q$351,14,0)</f>
        <v>8.07</v>
      </c>
      <c r="W384" s="11">
        <f>VLOOKUP($F$334:$F$431,SL!$C$3:$Q$351,15,0)</f>
        <v>884</v>
      </c>
      <c r="X384" s="11"/>
    </row>
    <row r="385" spans="1:24" ht="15.75" x14ac:dyDescent="0.25">
      <c r="A385" s="11">
        <v>49</v>
      </c>
      <c r="B385" s="29"/>
      <c r="C385" s="29"/>
      <c r="D385" s="29"/>
      <c r="E385" s="29" t="s">
        <v>277</v>
      </c>
      <c r="F385" s="11" t="s">
        <v>740</v>
      </c>
      <c r="G385" s="11" t="str">
        <f>VLOOKUP($F$334:$F$431,SL!$C$3:$Q$351,2,0)</f>
        <v>IDLE/VACANT</v>
      </c>
      <c r="H385" s="11">
        <f>VLOOKUP($F$334:$F$431,SL!$C$3:$Q$351,3,0)</f>
        <v>0</v>
      </c>
      <c r="I385" s="11">
        <f>VLOOKUP($F$334:$F$431,SL!$C$3:$Q$351,4,0)</f>
        <v>31756.2</v>
      </c>
      <c r="J385" s="11">
        <f>VLOOKUP($F$334:$F$431,SL!$C$3:$Q$351,5,0)</f>
        <v>2686.8</v>
      </c>
      <c r="K385" s="11">
        <f>VLOOKUP($F$334:$F$431,SL!$C$3:$Q$351,6,0)</f>
        <v>34443</v>
      </c>
      <c r="L385" s="11">
        <f>VLOOKUP($F$334:$F$431,SL!$C$3:$Q$351,7,0)</f>
        <v>175.01</v>
      </c>
      <c r="M385" s="11">
        <f>VLOOKUP($F$334:$F$431,SL!$C$3:$Q$351,8,0)</f>
        <v>348.99</v>
      </c>
      <c r="N385" s="11">
        <f>VLOOKUP($F$334:$F$431,SL!$C$3:$Q$351,9,0)</f>
        <v>524</v>
      </c>
      <c r="O385" s="11">
        <f t="shared" si="46"/>
        <v>31931.21</v>
      </c>
      <c r="P385" s="11">
        <f t="shared" si="47"/>
        <v>3035.79</v>
      </c>
      <c r="Q385" s="11">
        <f t="shared" si="48"/>
        <v>34967</v>
      </c>
      <c r="R385" s="11">
        <f>VLOOKUP($F$334:$F$431,SL!$C$3:$Q$351,10,0)</f>
        <v>0</v>
      </c>
      <c r="S385" s="11">
        <f>VLOOKUP($F$334:$F$431,SL!$C$3:$Q$351,11,0)</f>
        <v>524</v>
      </c>
      <c r="T385" s="11">
        <f>VLOOKUP($F$334:$F$431,SL!$C$3:$Q$351,12,0)</f>
        <v>524</v>
      </c>
      <c r="U385" s="11">
        <f>VLOOKUP($F$334:$F$431,SL!$C$3:$Q$351,13,0)</f>
        <v>31931.21</v>
      </c>
      <c r="V385" s="11">
        <f>VLOOKUP($F$334:$F$431,SL!$C$3:$Q$351,14,0)</f>
        <v>2511.79</v>
      </c>
      <c r="W385" s="11">
        <f>VLOOKUP($F$334:$F$431,SL!$C$3:$Q$351,15,0)</f>
        <v>34443</v>
      </c>
      <c r="X385" s="11"/>
    </row>
    <row r="386" spans="1:24" ht="15.75" x14ac:dyDescent="0.25">
      <c r="A386" s="11">
        <v>50</v>
      </c>
      <c r="B386" s="29"/>
      <c r="C386" s="29"/>
      <c r="D386" s="29"/>
      <c r="E386" s="29" t="s">
        <v>277</v>
      </c>
      <c r="F386" s="11" t="s">
        <v>754</v>
      </c>
      <c r="G386" s="11" t="str">
        <f>VLOOKUP($F$334:$F$431,SL!$C$3:$Q$351,2,0)</f>
        <v>IDLE/VACANT</v>
      </c>
      <c r="H386" s="11">
        <f>VLOOKUP($F$334:$F$431,SL!$C$3:$Q$351,3,0)</f>
        <v>0</v>
      </c>
      <c r="I386" s="11">
        <f>VLOOKUP($F$334:$F$431,SL!$C$3:$Q$351,4,0)</f>
        <v>889.07</v>
      </c>
      <c r="J386" s="11">
        <f>VLOOKUP($F$334:$F$431,SL!$C$3:$Q$351,5,0)</f>
        <v>18.93</v>
      </c>
      <c r="K386" s="11">
        <f>VLOOKUP($F$334:$F$431,SL!$C$3:$Q$351,6,0)</f>
        <v>908</v>
      </c>
      <c r="L386" s="11">
        <f>VLOOKUP($F$334:$F$431,SL!$C$3:$Q$351,7,0)</f>
        <v>174.63</v>
      </c>
      <c r="M386" s="11">
        <f>VLOOKUP($F$334:$F$431,SL!$C$3:$Q$351,8,0)</f>
        <v>8.3699999999999992</v>
      </c>
      <c r="N386" s="11">
        <f>VLOOKUP($F$334:$F$431,SL!$C$3:$Q$351,9,0)</f>
        <v>183</v>
      </c>
      <c r="O386" s="11">
        <f t="shared" si="46"/>
        <v>1063.7</v>
      </c>
      <c r="P386" s="11">
        <f t="shared" si="47"/>
        <v>27.299999999999997</v>
      </c>
      <c r="Q386" s="11">
        <f t="shared" si="48"/>
        <v>1091</v>
      </c>
      <c r="R386" s="11">
        <f>VLOOKUP($F$334:$F$431,SL!$C$3:$Q$351,10,0)</f>
        <v>0</v>
      </c>
      <c r="S386" s="11">
        <f>VLOOKUP($F$334:$F$431,SL!$C$3:$Q$351,11,0)</f>
        <v>0</v>
      </c>
      <c r="T386" s="11">
        <f>VLOOKUP($F$334:$F$431,SL!$C$3:$Q$351,12,0)</f>
        <v>0</v>
      </c>
      <c r="U386" s="11">
        <f>VLOOKUP($F$334:$F$431,SL!$C$3:$Q$351,13,0)</f>
        <v>1063.7</v>
      </c>
      <c r="V386" s="11">
        <f>VLOOKUP($F$334:$F$431,SL!$C$3:$Q$351,14,0)</f>
        <v>27.3</v>
      </c>
      <c r="W386" s="11">
        <f>VLOOKUP($F$334:$F$431,SL!$C$3:$Q$351,15,0)</f>
        <v>1091</v>
      </c>
      <c r="X386" s="11"/>
    </row>
    <row r="387" spans="1:24" ht="15.75" x14ac:dyDescent="0.25">
      <c r="A387" s="11">
        <v>51</v>
      </c>
      <c r="B387" s="29"/>
      <c r="C387" s="29"/>
      <c r="D387" s="29"/>
      <c r="E387" s="29" t="s">
        <v>277</v>
      </c>
      <c r="F387" s="11" t="s">
        <v>753</v>
      </c>
      <c r="G387" s="11" t="str">
        <f>VLOOKUP($F$334:$F$431,SL!$C$3:$Q$351,2,0)</f>
        <v>NORMAL</v>
      </c>
      <c r="H387" s="11">
        <f>VLOOKUP($F$334:$F$431,SL!$C$3:$Q$351,3,0)</f>
        <v>523</v>
      </c>
      <c r="I387" s="11">
        <f>VLOOKUP($F$334:$F$431,SL!$C$3:$Q$351,4,0)</f>
        <v>1017.25</v>
      </c>
      <c r="J387" s="11">
        <f>VLOOKUP($F$334:$F$431,SL!$C$3:$Q$351,5,0)</f>
        <v>28.75</v>
      </c>
      <c r="K387" s="11">
        <f>VLOOKUP($F$334:$F$431,SL!$C$3:$Q$351,6,0)</f>
        <v>1046</v>
      </c>
      <c r="L387" s="11">
        <f>VLOOKUP($F$334:$F$431,SL!$C$3:$Q$351,7,0)</f>
        <v>4629.7299999999996</v>
      </c>
      <c r="M387" s="11">
        <f>VLOOKUP($F$334:$F$431,SL!$C$3:$Q$351,8,0)</f>
        <v>339.27</v>
      </c>
      <c r="N387" s="11">
        <f>VLOOKUP($F$334:$F$431,SL!$C$3:$Q$351,9,0)</f>
        <v>4969</v>
      </c>
      <c r="O387" s="11">
        <f t="shared" si="46"/>
        <v>5646.98</v>
      </c>
      <c r="P387" s="11">
        <f t="shared" si="47"/>
        <v>368.02</v>
      </c>
      <c r="Q387" s="11">
        <f t="shared" si="48"/>
        <v>6015</v>
      </c>
      <c r="R387" s="11">
        <f>VLOOKUP($F$334:$F$431,SL!$C$3:$Q$351,10,0)</f>
        <v>0</v>
      </c>
      <c r="S387" s="11">
        <f>VLOOKUP($F$334:$F$431,SL!$C$3:$Q$351,11,0)</f>
        <v>0</v>
      </c>
      <c r="T387" s="11">
        <f>VLOOKUP($F$334:$F$431,SL!$C$3:$Q$351,12,0)</f>
        <v>0</v>
      </c>
      <c r="U387" s="11">
        <f>VLOOKUP($F$334:$F$431,SL!$C$3:$Q$351,13,0)</f>
        <v>5646.98</v>
      </c>
      <c r="V387" s="11">
        <f>VLOOKUP($F$334:$F$431,SL!$C$3:$Q$351,14,0)</f>
        <v>368.02</v>
      </c>
      <c r="W387" s="11">
        <f>VLOOKUP($F$334:$F$431,SL!$C$3:$Q$351,15,0)</f>
        <v>6015</v>
      </c>
      <c r="X387" s="11"/>
    </row>
    <row r="388" spans="1:24" ht="15.75" x14ac:dyDescent="0.25">
      <c r="A388" s="11">
        <v>52</v>
      </c>
      <c r="B388" s="118"/>
      <c r="C388" s="118"/>
      <c r="D388" s="118"/>
      <c r="E388" s="118" t="s">
        <v>277</v>
      </c>
      <c r="F388" s="11" t="s">
        <v>747</v>
      </c>
      <c r="G388" s="11" t="str">
        <f>VLOOKUP($F$334:$F$431,SL!$C$3:$Q$351,2,0)</f>
        <v>NORMAL</v>
      </c>
      <c r="H388" s="11">
        <f>VLOOKUP($F$334:$F$431,SL!$C$3:$Q$351,3,0)</f>
        <v>268</v>
      </c>
      <c r="I388" s="11">
        <f>VLOOKUP($F$334:$F$431,SL!$C$3:$Q$351,4,0)</f>
        <v>26414.1</v>
      </c>
      <c r="J388" s="11">
        <f>VLOOKUP($F$334:$F$431,SL!$C$3:$Q$351,5,0)</f>
        <v>2315.9</v>
      </c>
      <c r="K388" s="11">
        <f>VLOOKUP($F$334:$F$431,SL!$C$3:$Q$351,6,0)</f>
        <v>28730</v>
      </c>
      <c r="L388" s="11">
        <f>VLOOKUP($F$334:$F$431,SL!$C$3:$Q$351,7,0)</f>
        <v>2500.4299999999998</v>
      </c>
      <c r="M388" s="11">
        <f>VLOOKUP($F$334:$F$431,SL!$C$3:$Q$351,8,0)</f>
        <v>438.57000000000005</v>
      </c>
      <c r="N388" s="11">
        <f>VLOOKUP($F$334:$F$431,SL!$C$3:$Q$351,9,0)</f>
        <v>2939</v>
      </c>
      <c r="O388" s="11">
        <f t="shared" si="46"/>
        <v>28914.53</v>
      </c>
      <c r="P388" s="11">
        <f t="shared" si="47"/>
        <v>2754.4700000000003</v>
      </c>
      <c r="Q388" s="11">
        <f t="shared" si="48"/>
        <v>31669</v>
      </c>
      <c r="R388" s="11">
        <f>VLOOKUP($F$334:$F$431,SL!$C$3:$Q$351,10,0)</f>
        <v>0</v>
      </c>
      <c r="S388" s="11">
        <f>VLOOKUP($F$334:$F$431,SL!$C$3:$Q$351,11,0)</f>
        <v>0</v>
      </c>
      <c r="T388" s="11">
        <f>VLOOKUP($F$334:$F$431,SL!$C$3:$Q$351,12,0)</f>
        <v>0</v>
      </c>
      <c r="U388" s="11">
        <f>VLOOKUP($F$334:$F$431,SL!$C$3:$Q$351,13,0)</f>
        <v>28914.53</v>
      </c>
      <c r="V388" s="11">
        <f>VLOOKUP($F$334:$F$431,SL!$C$3:$Q$351,14,0)</f>
        <v>2754.4700000000003</v>
      </c>
      <c r="W388" s="11">
        <f>VLOOKUP($F$334:$F$431,SL!$C$3:$Q$351,15,0)</f>
        <v>31669</v>
      </c>
      <c r="X388" s="11"/>
    </row>
    <row r="389" spans="1:24" ht="15.75" x14ac:dyDescent="0.25">
      <c r="A389" s="11">
        <v>53</v>
      </c>
      <c r="B389" s="118"/>
      <c r="C389" s="118"/>
      <c r="D389" s="118"/>
      <c r="E389" s="118" t="s">
        <v>277</v>
      </c>
      <c r="F389" s="11" t="s">
        <v>748</v>
      </c>
      <c r="G389" s="11" t="str">
        <f>VLOOKUP($F$334:$F$431,SL!$C$3:$Q$351,2,0)</f>
        <v>IDLE/VACANT</v>
      </c>
      <c r="H389" s="11">
        <f>VLOOKUP($F$334:$F$431,SL!$C$3:$Q$351,3,0)</f>
        <v>0</v>
      </c>
      <c r="I389" s="11">
        <f>VLOOKUP($F$334:$F$431,SL!$C$3:$Q$351,4,0)</f>
        <v>12566.11</v>
      </c>
      <c r="J389" s="11">
        <f>VLOOKUP($F$334:$F$431,SL!$C$3:$Q$351,5,0)</f>
        <v>1058.8899999999999</v>
      </c>
      <c r="K389" s="11">
        <f>VLOOKUP($F$334:$F$431,SL!$C$3:$Q$351,6,0)</f>
        <v>13625</v>
      </c>
      <c r="L389" s="11">
        <f>VLOOKUP($F$334:$F$431,SL!$C$3:$Q$351,7,0)</f>
        <v>175.46</v>
      </c>
      <c r="M389" s="11">
        <f>VLOOKUP($F$334:$F$431,SL!$C$3:$Q$351,8,0)</f>
        <v>138.54</v>
      </c>
      <c r="N389" s="11">
        <f>VLOOKUP($F$334:$F$431,SL!$C$3:$Q$351,9,0)</f>
        <v>314</v>
      </c>
      <c r="O389" s="11">
        <f t="shared" si="46"/>
        <v>12741.57</v>
      </c>
      <c r="P389" s="11">
        <f t="shared" si="47"/>
        <v>1197.4299999999998</v>
      </c>
      <c r="Q389" s="11">
        <f t="shared" si="48"/>
        <v>13939</v>
      </c>
      <c r="R389" s="11">
        <f>VLOOKUP($F$334:$F$431,SL!$C$3:$Q$351,10,0)</f>
        <v>0</v>
      </c>
      <c r="S389" s="11">
        <f>VLOOKUP($F$334:$F$431,SL!$C$3:$Q$351,11,0)</f>
        <v>0</v>
      </c>
      <c r="T389" s="11">
        <f>VLOOKUP($F$334:$F$431,SL!$C$3:$Q$351,12,0)</f>
        <v>0</v>
      </c>
      <c r="U389" s="11">
        <f>VLOOKUP($F$334:$F$431,SL!$C$3:$Q$351,13,0)</f>
        <v>12741.57</v>
      </c>
      <c r="V389" s="11">
        <f>VLOOKUP($F$334:$F$431,SL!$C$3:$Q$351,14,0)</f>
        <v>1197.4299999999998</v>
      </c>
      <c r="W389" s="11">
        <f>VLOOKUP($F$334:$F$431,SL!$C$3:$Q$351,15,0)</f>
        <v>13939</v>
      </c>
      <c r="X389" s="11"/>
    </row>
    <row r="390" spans="1:24" ht="15.75" x14ac:dyDescent="0.25">
      <c r="A390" s="11">
        <v>54</v>
      </c>
      <c r="B390" s="118"/>
      <c r="C390" s="118"/>
      <c r="D390" s="118"/>
      <c r="E390" s="118" t="s">
        <v>277</v>
      </c>
      <c r="F390" s="11" t="s">
        <v>749</v>
      </c>
      <c r="G390" s="11" t="str">
        <f>VLOOKUP($F$334:$F$431,SL!$C$3:$Q$351,2,0)</f>
        <v>IDLE/VACANT</v>
      </c>
      <c r="H390" s="11">
        <f>VLOOKUP($F$334:$F$431,SL!$C$3:$Q$351,3,0)</f>
        <v>0</v>
      </c>
      <c r="I390" s="11">
        <f>VLOOKUP($F$334:$F$431,SL!$C$3:$Q$351,4,0)</f>
        <v>541.27</v>
      </c>
      <c r="J390" s="11">
        <f>VLOOKUP($F$334:$F$431,SL!$C$3:$Q$351,5,0)</f>
        <v>3.73</v>
      </c>
      <c r="K390" s="11">
        <f>VLOOKUP($F$334:$F$431,SL!$C$3:$Q$351,6,0)</f>
        <v>545</v>
      </c>
      <c r="L390" s="11">
        <f>VLOOKUP($F$334:$F$431,SL!$C$3:$Q$351,7,0)</f>
        <v>175.23</v>
      </c>
      <c r="M390" s="11">
        <f>VLOOKUP($F$334:$F$431,SL!$C$3:$Q$351,8,0)</f>
        <v>4.7699999999999996</v>
      </c>
      <c r="N390" s="11">
        <f>VLOOKUP($F$334:$F$431,SL!$C$3:$Q$351,9,0)</f>
        <v>180</v>
      </c>
      <c r="O390" s="11">
        <f t="shared" si="46"/>
        <v>716.5</v>
      </c>
      <c r="P390" s="11">
        <f t="shared" si="47"/>
        <v>8.5</v>
      </c>
      <c r="Q390" s="11">
        <f t="shared" si="48"/>
        <v>725</v>
      </c>
      <c r="R390" s="11">
        <f>VLOOKUP($F$334:$F$431,SL!$C$3:$Q$351,10,0)</f>
        <v>0</v>
      </c>
      <c r="S390" s="11">
        <f>VLOOKUP($F$334:$F$431,SL!$C$3:$Q$351,11,0)</f>
        <v>0</v>
      </c>
      <c r="T390" s="11">
        <f>VLOOKUP($F$334:$F$431,SL!$C$3:$Q$351,12,0)</f>
        <v>0</v>
      </c>
      <c r="U390" s="11">
        <f>VLOOKUP($F$334:$F$431,SL!$C$3:$Q$351,13,0)</f>
        <v>716.5</v>
      </c>
      <c r="V390" s="11">
        <f>VLOOKUP($F$334:$F$431,SL!$C$3:$Q$351,14,0)</f>
        <v>8.5</v>
      </c>
      <c r="W390" s="11">
        <f>VLOOKUP($F$334:$F$431,SL!$C$3:$Q$351,15,0)</f>
        <v>725</v>
      </c>
      <c r="X390" s="11"/>
    </row>
    <row r="391" spans="1:24" ht="15.75" x14ac:dyDescent="0.25">
      <c r="A391" s="11">
        <v>55</v>
      </c>
      <c r="B391" s="118"/>
      <c r="C391" s="118"/>
      <c r="D391" s="118"/>
      <c r="E391" s="118" t="s">
        <v>277</v>
      </c>
      <c r="F391" s="11" t="s">
        <v>750</v>
      </c>
      <c r="G391" s="11" t="str">
        <f>VLOOKUP($F$334:$F$431,SL!$C$3:$Q$351,2,0)</f>
        <v>NORMAL</v>
      </c>
      <c r="H391" s="11">
        <f>VLOOKUP($F$334:$F$431,SL!$C$3:$Q$351,3,0)</f>
        <v>1146</v>
      </c>
      <c r="I391" s="11">
        <f>VLOOKUP($F$334:$F$431,SL!$C$3:$Q$351,4,0)</f>
        <v>3501.35</v>
      </c>
      <c r="J391" s="11">
        <f>VLOOKUP($F$334:$F$431,SL!$C$3:$Q$351,5,0)</f>
        <v>352.65</v>
      </c>
      <c r="K391" s="11">
        <f>VLOOKUP($F$334:$F$431,SL!$C$3:$Q$351,6,0)</f>
        <v>3854</v>
      </c>
      <c r="L391" s="11">
        <f>VLOOKUP($F$334:$F$431,SL!$C$3:$Q$351,7,0)</f>
        <v>9744.44</v>
      </c>
      <c r="M391" s="11">
        <f>VLOOKUP($F$334:$F$431,SL!$C$3:$Q$351,8,0)</f>
        <v>759.56000000000006</v>
      </c>
      <c r="N391" s="11">
        <f>VLOOKUP($F$334:$F$431,SL!$C$3:$Q$351,9,0)</f>
        <v>10504</v>
      </c>
      <c r="O391" s="11">
        <f t="shared" si="46"/>
        <v>13245.79</v>
      </c>
      <c r="P391" s="11">
        <f t="shared" si="47"/>
        <v>1112.21</v>
      </c>
      <c r="Q391" s="11">
        <f t="shared" si="48"/>
        <v>14358</v>
      </c>
      <c r="R391" s="11">
        <f>VLOOKUP($F$334:$F$431,SL!$C$3:$Q$351,10,0)</f>
        <v>0</v>
      </c>
      <c r="S391" s="11">
        <f>VLOOKUP($F$334:$F$431,SL!$C$3:$Q$351,11,0)</f>
        <v>0</v>
      </c>
      <c r="T391" s="11">
        <f>VLOOKUP($F$334:$F$431,SL!$C$3:$Q$351,12,0)</f>
        <v>0</v>
      </c>
      <c r="U391" s="11">
        <f>VLOOKUP($F$334:$F$431,SL!$C$3:$Q$351,13,0)</f>
        <v>13245.79</v>
      </c>
      <c r="V391" s="11">
        <f>VLOOKUP($F$334:$F$431,SL!$C$3:$Q$351,14,0)</f>
        <v>1112.21</v>
      </c>
      <c r="W391" s="11">
        <f>VLOOKUP($F$334:$F$431,SL!$C$3:$Q$351,15,0)</f>
        <v>14358</v>
      </c>
      <c r="X391" s="11"/>
    </row>
    <row r="392" spans="1:24" ht="15.75" x14ac:dyDescent="0.25">
      <c r="A392" s="11">
        <v>56</v>
      </c>
      <c r="B392" s="118"/>
      <c r="C392" s="118"/>
      <c r="D392" s="118"/>
      <c r="E392" s="118" t="s">
        <v>277</v>
      </c>
      <c r="F392" s="11" t="s">
        <v>751</v>
      </c>
      <c r="G392" s="11" t="str">
        <f>VLOOKUP($F$334:$F$431,SL!$C$3:$Q$351,2,0)</f>
        <v>NORMAL</v>
      </c>
      <c r="H392" s="11">
        <f>VLOOKUP($F$334:$F$431,SL!$C$3:$Q$351,3,0)</f>
        <v>1241</v>
      </c>
      <c r="I392" s="11">
        <f>VLOOKUP($F$334:$F$431,SL!$C$3:$Q$351,4,0)</f>
        <v>2582.09</v>
      </c>
      <c r="J392" s="11">
        <f>VLOOKUP($F$334:$F$431,SL!$C$3:$Q$351,5,0)</f>
        <v>232.91</v>
      </c>
      <c r="K392" s="11">
        <f>VLOOKUP($F$334:$F$431,SL!$C$3:$Q$351,6,0)</f>
        <v>2815</v>
      </c>
      <c r="L392" s="11">
        <f>VLOOKUP($F$334:$F$431,SL!$C$3:$Q$351,7,0)</f>
        <v>10536.87</v>
      </c>
      <c r="M392" s="11">
        <f>VLOOKUP($F$334:$F$431,SL!$C$3:$Q$351,8,0)</f>
        <v>809.13</v>
      </c>
      <c r="N392" s="11">
        <f>VLOOKUP($F$334:$F$431,SL!$C$3:$Q$351,9,0)</f>
        <v>11346</v>
      </c>
      <c r="O392" s="11">
        <f t="shared" si="46"/>
        <v>13118.960000000001</v>
      </c>
      <c r="P392" s="11">
        <f t="shared" si="47"/>
        <v>1042.04</v>
      </c>
      <c r="Q392" s="11">
        <f t="shared" si="48"/>
        <v>14161</v>
      </c>
      <c r="R392" s="11">
        <f>VLOOKUP($F$334:$F$431,SL!$C$3:$Q$351,10,0)</f>
        <v>0</v>
      </c>
      <c r="S392" s="11">
        <f>VLOOKUP($F$334:$F$431,SL!$C$3:$Q$351,11,0)</f>
        <v>0</v>
      </c>
      <c r="T392" s="11">
        <f>VLOOKUP($F$334:$F$431,SL!$C$3:$Q$351,12,0)</f>
        <v>0</v>
      </c>
      <c r="U392" s="11">
        <f>VLOOKUP($F$334:$F$431,SL!$C$3:$Q$351,13,0)</f>
        <v>13118.96</v>
      </c>
      <c r="V392" s="11">
        <f>VLOOKUP($F$334:$F$431,SL!$C$3:$Q$351,14,0)</f>
        <v>1042.04</v>
      </c>
      <c r="W392" s="11">
        <f>VLOOKUP($F$334:$F$431,SL!$C$3:$Q$351,15,0)</f>
        <v>14161</v>
      </c>
      <c r="X392" s="11"/>
    </row>
    <row r="393" spans="1:24" ht="15.75" x14ac:dyDescent="0.25">
      <c r="A393" s="11">
        <v>57</v>
      </c>
      <c r="B393" s="118"/>
      <c r="C393" s="118"/>
      <c r="D393" s="118"/>
      <c r="E393" s="118" t="s">
        <v>277</v>
      </c>
      <c r="F393" s="11" t="s">
        <v>752</v>
      </c>
      <c r="G393" s="11" t="str">
        <f>VLOOKUP($F$334:$F$431,SL!$C$3:$Q$351,2,0)</f>
        <v>NORMAL</v>
      </c>
      <c r="H393" s="11">
        <f>VLOOKUP($F$334:$F$431,SL!$C$3:$Q$351,3,0)</f>
        <v>15</v>
      </c>
      <c r="I393" s="11">
        <f>VLOOKUP($F$334:$F$431,SL!$C$3:$Q$351,4,0)</f>
        <v>3132.31</v>
      </c>
      <c r="J393" s="11">
        <f>VLOOKUP($F$334:$F$431,SL!$C$3:$Q$351,5,0)</f>
        <v>214.69</v>
      </c>
      <c r="K393" s="11">
        <f>VLOOKUP($F$334:$F$431,SL!$C$3:$Q$351,6,0)</f>
        <v>3347</v>
      </c>
      <c r="L393" s="11">
        <f>VLOOKUP($F$334:$F$431,SL!$C$3:$Q$351,7,0)</f>
        <v>300.52999999999997</v>
      </c>
      <c r="M393" s="11">
        <f>VLOOKUP($F$334:$F$431,SL!$C$3:$Q$351,8,0)</f>
        <v>40.47</v>
      </c>
      <c r="N393" s="11">
        <f>VLOOKUP($F$334:$F$431,SL!$C$3:$Q$351,9,0)</f>
        <v>341</v>
      </c>
      <c r="O393" s="11">
        <f t="shared" si="46"/>
        <v>3432.84</v>
      </c>
      <c r="P393" s="11">
        <f t="shared" si="47"/>
        <v>255.16</v>
      </c>
      <c r="Q393" s="11">
        <f t="shared" si="48"/>
        <v>3688</v>
      </c>
      <c r="R393" s="11">
        <f>VLOOKUP($F$334:$F$431,SL!$C$3:$Q$351,10,0)</f>
        <v>0</v>
      </c>
      <c r="S393" s="11">
        <f>VLOOKUP($F$334:$F$431,SL!$C$3:$Q$351,11,0)</f>
        <v>0</v>
      </c>
      <c r="T393" s="11">
        <f>VLOOKUP($F$334:$F$431,SL!$C$3:$Q$351,12,0)</f>
        <v>0</v>
      </c>
      <c r="U393" s="11">
        <f>VLOOKUP($F$334:$F$431,SL!$C$3:$Q$351,13,0)</f>
        <v>3432.84</v>
      </c>
      <c r="V393" s="11">
        <f>VLOOKUP($F$334:$F$431,SL!$C$3:$Q$351,14,0)</f>
        <v>255.16</v>
      </c>
      <c r="W393" s="11">
        <f>VLOOKUP($F$334:$F$431,SL!$C$3:$Q$351,15,0)</f>
        <v>3688</v>
      </c>
      <c r="X393" s="11"/>
    </row>
    <row r="394" spans="1:24" ht="15.75" x14ac:dyDescent="0.25">
      <c r="A394" s="11">
        <v>58</v>
      </c>
      <c r="B394" s="118"/>
      <c r="C394" s="118"/>
      <c r="D394" s="118"/>
      <c r="E394" s="118" t="s">
        <v>277</v>
      </c>
      <c r="F394" s="11" t="s">
        <v>766</v>
      </c>
      <c r="G394" s="11" t="str">
        <f>VLOOKUP($F$334:$F$431,SL!$C$3:$Q$351,2,0)</f>
        <v>IDLE/VACANT</v>
      </c>
      <c r="H394" s="11">
        <f>VLOOKUP($F$334:$F$431,SL!$C$3:$Q$351,3,0)</f>
        <v>0</v>
      </c>
      <c r="I394" s="11">
        <f>VLOOKUP($F$334:$F$431,SL!$C$3:$Q$351,4,0)</f>
        <v>954.87</v>
      </c>
      <c r="J394" s="11">
        <f>VLOOKUP($F$334:$F$431,SL!$C$3:$Q$351,5,0)</f>
        <v>19.13</v>
      </c>
      <c r="K394" s="11">
        <f>VLOOKUP($F$334:$F$431,SL!$C$3:$Q$351,6,0)</f>
        <v>974</v>
      </c>
      <c r="L394" s="11">
        <f>VLOOKUP($F$334:$F$431,SL!$C$3:$Q$351,7,0)</f>
        <v>174.9</v>
      </c>
      <c r="M394" s="11">
        <f>VLOOKUP($F$334:$F$431,SL!$C$3:$Q$351,8,0)</f>
        <v>9.1</v>
      </c>
      <c r="N394" s="11">
        <f>VLOOKUP($F$334:$F$431,SL!$C$3:$Q$351,9,0)</f>
        <v>184</v>
      </c>
      <c r="O394" s="11">
        <f t="shared" si="46"/>
        <v>1129.77</v>
      </c>
      <c r="P394" s="11">
        <f t="shared" si="47"/>
        <v>28.229999999999997</v>
      </c>
      <c r="Q394" s="11">
        <f t="shared" si="48"/>
        <v>1158</v>
      </c>
      <c r="R394" s="11">
        <f>VLOOKUP($F$334:$F$431,SL!$C$3:$Q$351,10,0)</f>
        <v>164.87</v>
      </c>
      <c r="S394" s="11">
        <f>VLOOKUP($F$334:$F$431,SL!$C$3:$Q$351,11,0)</f>
        <v>19.13</v>
      </c>
      <c r="T394" s="11">
        <f>VLOOKUP($F$334:$F$431,SL!$C$3:$Q$351,12,0)</f>
        <v>184</v>
      </c>
      <c r="U394" s="11">
        <f>VLOOKUP($F$334:$F$431,SL!$C$3:$Q$351,13,0)</f>
        <v>964.9</v>
      </c>
      <c r="V394" s="11">
        <f>VLOOKUP($F$334:$F$431,SL!$C$3:$Q$351,14,0)</f>
        <v>9.1</v>
      </c>
      <c r="W394" s="11">
        <f>VLOOKUP($F$334:$F$431,SL!$C$3:$Q$351,15,0)</f>
        <v>974</v>
      </c>
      <c r="X394" s="11"/>
    </row>
    <row r="395" spans="1:24" ht="15.75" x14ac:dyDescent="0.25">
      <c r="A395" s="11">
        <v>59</v>
      </c>
      <c r="B395" s="118"/>
      <c r="C395" s="118"/>
      <c r="D395" s="118"/>
      <c r="E395" s="118" t="s">
        <v>277</v>
      </c>
      <c r="F395" s="11" t="s">
        <v>767</v>
      </c>
      <c r="G395" s="11" t="str">
        <f>VLOOKUP($F$334:$F$431,SL!$C$3:$Q$351,2,0)</f>
        <v>IDLE/VACANT</v>
      </c>
      <c r="H395" s="11">
        <f>VLOOKUP($F$334:$F$431,SL!$C$3:$Q$351,3,0)</f>
        <v>0</v>
      </c>
      <c r="I395" s="11">
        <f>VLOOKUP($F$334:$F$431,SL!$C$3:$Q$351,4,0)</f>
        <v>981.53</v>
      </c>
      <c r="J395" s="11">
        <f>VLOOKUP($F$334:$F$431,SL!$C$3:$Q$351,5,0)</f>
        <v>22.47</v>
      </c>
      <c r="K395" s="11">
        <f>VLOOKUP($F$334:$F$431,SL!$C$3:$Q$351,6,0)</f>
        <v>1004</v>
      </c>
      <c r="L395" s="11">
        <f>VLOOKUP($F$334:$F$431,SL!$C$3:$Q$351,7,0)</f>
        <v>174.59</v>
      </c>
      <c r="M395" s="11">
        <f>VLOOKUP($F$334:$F$431,SL!$C$3:$Q$351,8,0)</f>
        <v>9.41</v>
      </c>
      <c r="N395" s="11">
        <f>VLOOKUP($F$334:$F$431,SL!$C$3:$Q$351,9,0)</f>
        <v>184</v>
      </c>
      <c r="O395" s="11">
        <f t="shared" si="46"/>
        <v>1156.1199999999999</v>
      </c>
      <c r="P395" s="11">
        <f t="shared" si="47"/>
        <v>31.88</v>
      </c>
      <c r="Q395" s="11">
        <f t="shared" si="48"/>
        <v>1188</v>
      </c>
      <c r="R395" s="11">
        <f>VLOOKUP($F$334:$F$431,SL!$C$3:$Q$351,10,0)</f>
        <v>0</v>
      </c>
      <c r="S395" s="11">
        <f>VLOOKUP($F$334:$F$431,SL!$C$3:$Q$351,11,0)</f>
        <v>0</v>
      </c>
      <c r="T395" s="11">
        <f>VLOOKUP($F$334:$F$431,SL!$C$3:$Q$351,12,0)</f>
        <v>0</v>
      </c>
      <c r="U395" s="11">
        <f>VLOOKUP($F$334:$F$431,SL!$C$3:$Q$351,13,0)</f>
        <v>1156.1199999999999</v>
      </c>
      <c r="V395" s="11">
        <f>VLOOKUP($F$334:$F$431,SL!$C$3:$Q$351,14,0)</f>
        <v>31.88</v>
      </c>
      <c r="W395" s="11">
        <f>VLOOKUP($F$334:$F$431,SL!$C$3:$Q$351,15,0)</f>
        <v>1188</v>
      </c>
      <c r="X395" s="11"/>
    </row>
    <row r="396" spans="1:24" ht="15.75" x14ac:dyDescent="0.25">
      <c r="A396" s="11">
        <v>60</v>
      </c>
      <c r="B396" s="118"/>
      <c r="C396" s="118"/>
      <c r="D396" s="118"/>
      <c r="E396" s="118" t="s">
        <v>277</v>
      </c>
      <c r="F396" s="11" t="s">
        <v>769</v>
      </c>
      <c r="G396" s="11" t="str">
        <f>VLOOKUP($F$334:$F$431,SL!$C$3:$Q$351,2,0)</f>
        <v>IDLE/VACANT</v>
      </c>
      <c r="H396" s="11">
        <f>VLOOKUP($F$334:$F$431,SL!$C$3:$Q$351,3,0)</f>
        <v>0</v>
      </c>
      <c r="I396" s="11">
        <f>VLOOKUP($F$334:$F$431,SL!$C$3:$Q$351,4,0)</f>
        <v>938.9</v>
      </c>
      <c r="J396" s="11">
        <f>VLOOKUP($F$334:$F$431,SL!$C$3:$Q$351,5,0)</f>
        <v>17.100000000000001</v>
      </c>
      <c r="K396" s="11">
        <f>VLOOKUP($F$334:$F$431,SL!$C$3:$Q$351,6,0)</f>
        <v>956</v>
      </c>
      <c r="L396" s="11">
        <f>VLOOKUP($F$334:$F$431,SL!$C$3:$Q$351,7,0)</f>
        <v>175.08</v>
      </c>
      <c r="M396" s="11">
        <f>VLOOKUP($F$334:$F$431,SL!$C$3:$Q$351,8,0)</f>
        <v>8.92</v>
      </c>
      <c r="N396" s="11">
        <f>VLOOKUP($F$334:$F$431,SL!$C$3:$Q$351,9,0)</f>
        <v>184</v>
      </c>
      <c r="O396" s="11">
        <f t="shared" si="46"/>
        <v>1113.98</v>
      </c>
      <c r="P396" s="11">
        <f t="shared" si="47"/>
        <v>26.020000000000003</v>
      </c>
      <c r="Q396" s="11">
        <f t="shared" si="48"/>
        <v>1140</v>
      </c>
      <c r="R396" s="11">
        <f>VLOOKUP($F$334:$F$431,SL!$C$3:$Q$351,10,0)</f>
        <v>0</v>
      </c>
      <c r="S396" s="11">
        <f>VLOOKUP($F$334:$F$431,SL!$C$3:$Q$351,11,0)</f>
        <v>0</v>
      </c>
      <c r="T396" s="11">
        <f>VLOOKUP($F$334:$F$431,SL!$C$3:$Q$351,12,0)</f>
        <v>0</v>
      </c>
      <c r="U396" s="11">
        <f>VLOOKUP($F$334:$F$431,SL!$C$3:$Q$351,13,0)</f>
        <v>1113.98</v>
      </c>
      <c r="V396" s="11">
        <f>VLOOKUP($F$334:$F$431,SL!$C$3:$Q$351,14,0)</f>
        <v>26.02</v>
      </c>
      <c r="W396" s="11">
        <f>VLOOKUP($F$334:$F$431,SL!$C$3:$Q$351,15,0)</f>
        <v>1140</v>
      </c>
      <c r="X396" s="11"/>
    </row>
    <row r="397" spans="1:24" ht="15.75" x14ac:dyDescent="0.25">
      <c r="A397" s="11">
        <v>61</v>
      </c>
      <c r="B397" s="118"/>
      <c r="C397" s="118"/>
      <c r="D397" s="118"/>
      <c r="E397" s="118" t="s">
        <v>277</v>
      </c>
      <c r="F397" s="11" t="s">
        <v>768</v>
      </c>
      <c r="G397" s="11" t="str">
        <f>VLOOKUP($F$334:$F$431,SL!$C$3:$Q$351,2,0)</f>
        <v>IDLE/VACANT</v>
      </c>
      <c r="H397" s="11">
        <f>VLOOKUP($F$334:$F$431,SL!$C$3:$Q$351,3,0)</f>
        <v>0</v>
      </c>
      <c r="I397" s="11">
        <f>VLOOKUP($F$334:$F$431,SL!$C$3:$Q$351,4,0)</f>
        <v>944.24</v>
      </c>
      <c r="J397" s="11">
        <f>VLOOKUP($F$334:$F$431,SL!$C$3:$Q$351,5,0)</f>
        <v>17.760000000000002</v>
      </c>
      <c r="K397" s="11">
        <f>VLOOKUP($F$334:$F$431,SL!$C$3:$Q$351,6,0)</f>
        <v>962</v>
      </c>
      <c r="L397" s="11">
        <f>VLOOKUP($F$334:$F$431,SL!$C$3:$Q$351,7,0)</f>
        <v>175.02</v>
      </c>
      <c r="M397" s="11">
        <f>VLOOKUP($F$334:$F$431,SL!$C$3:$Q$351,8,0)</f>
        <v>8.98</v>
      </c>
      <c r="N397" s="11">
        <f>VLOOKUP($F$334:$F$431,SL!$C$3:$Q$351,9,0)</f>
        <v>184</v>
      </c>
      <c r="O397" s="11">
        <f t="shared" si="46"/>
        <v>1119.26</v>
      </c>
      <c r="P397" s="11">
        <f t="shared" si="47"/>
        <v>26.740000000000002</v>
      </c>
      <c r="Q397" s="11">
        <f t="shared" si="48"/>
        <v>1146</v>
      </c>
      <c r="R397" s="11">
        <f>VLOOKUP($F$334:$F$431,SL!$C$3:$Q$351,10,0)</f>
        <v>0</v>
      </c>
      <c r="S397" s="11">
        <f>VLOOKUP($F$334:$F$431,SL!$C$3:$Q$351,11,0)</f>
        <v>0</v>
      </c>
      <c r="T397" s="11">
        <f>VLOOKUP($F$334:$F$431,SL!$C$3:$Q$351,12,0)</f>
        <v>0</v>
      </c>
      <c r="U397" s="11">
        <f>VLOOKUP($F$334:$F$431,SL!$C$3:$Q$351,13,0)</f>
        <v>1119.26</v>
      </c>
      <c r="V397" s="11">
        <f>VLOOKUP($F$334:$F$431,SL!$C$3:$Q$351,14,0)</f>
        <v>26.740000000000002</v>
      </c>
      <c r="W397" s="11">
        <f>VLOOKUP($F$334:$F$431,SL!$C$3:$Q$351,15,0)</f>
        <v>1146</v>
      </c>
      <c r="X397" s="11"/>
    </row>
    <row r="398" spans="1:24" ht="15.75" x14ac:dyDescent="0.25">
      <c r="A398" s="11">
        <v>62</v>
      </c>
      <c r="B398" s="118"/>
      <c r="C398" s="118"/>
      <c r="D398" s="118"/>
      <c r="E398" s="118" t="s">
        <v>277</v>
      </c>
      <c r="F398" s="11" t="s">
        <v>771</v>
      </c>
      <c r="G398" s="11" t="str">
        <f>VLOOKUP($F$334:$F$431,SL!$C$3:$Q$351,2,0)</f>
        <v>IDLE/VACANT</v>
      </c>
      <c r="H398" s="11">
        <f>VLOOKUP($F$334:$F$431,SL!$C$3:$Q$351,3,0)</f>
        <v>0</v>
      </c>
      <c r="I398" s="11">
        <f>VLOOKUP($F$334:$F$431,SL!$C$3:$Q$351,4,0)</f>
        <v>960.22</v>
      </c>
      <c r="J398" s="11">
        <f>VLOOKUP($F$334:$F$431,SL!$C$3:$Q$351,5,0)</f>
        <v>19.78</v>
      </c>
      <c r="K398" s="11">
        <f>VLOOKUP($F$334:$F$431,SL!$C$3:$Q$351,6,0)</f>
        <v>980</v>
      </c>
      <c r="L398" s="11">
        <f>VLOOKUP($F$334:$F$431,SL!$C$3:$Q$351,7,0)</f>
        <v>174.84</v>
      </c>
      <c r="M398" s="11">
        <f>VLOOKUP($F$334:$F$431,SL!$C$3:$Q$351,8,0)</f>
        <v>9.16</v>
      </c>
      <c r="N398" s="11">
        <f>VLOOKUP($F$334:$F$431,SL!$C$3:$Q$351,9,0)</f>
        <v>184</v>
      </c>
      <c r="O398" s="11">
        <f t="shared" si="46"/>
        <v>1135.06</v>
      </c>
      <c r="P398" s="11">
        <f t="shared" si="47"/>
        <v>28.94</v>
      </c>
      <c r="Q398" s="11">
        <f t="shared" si="48"/>
        <v>1164</v>
      </c>
      <c r="R398" s="11">
        <f>VLOOKUP($F$334:$F$431,SL!$C$3:$Q$351,10,0)</f>
        <v>0</v>
      </c>
      <c r="S398" s="11">
        <f>VLOOKUP($F$334:$F$431,SL!$C$3:$Q$351,11,0)</f>
        <v>0</v>
      </c>
      <c r="T398" s="11">
        <f>VLOOKUP($F$334:$F$431,SL!$C$3:$Q$351,12,0)</f>
        <v>0</v>
      </c>
      <c r="U398" s="11">
        <f>VLOOKUP($F$334:$F$431,SL!$C$3:$Q$351,13,0)</f>
        <v>1135.06</v>
      </c>
      <c r="V398" s="11">
        <f>VLOOKUP($F$334:$F$431,SL!$C$3:$Q$351,14,0)</f>
        <v>28.939999999999998</v>
      </c>
      <c r="W398" s="11">
        <f>VLOOKUP($F$334:$F$431,SL!$C$3:$Q$351,15,0)</f>
        <v>1164</v>
      </c>
      <c r="X398" s="11"/>
    </row>
    <row r="399" spans="1:24" ht="15.75" x14ac:dyDescent="0.25">
      <c r="A399" s="11">
        <v>63</v>
      </c>
      <c r="B399" s="118"/>
      <c r="C399" s="118"/>
      <c r="D399" s="118"/>
      <c r="E399" s="118" t="s">
        <v>277</v>
      </c>
      <c r="F399" s="11" t="s">
        <v>770</v>
      </c>
      <c r="G399" s="11" t="str">
        <f>VLOOKUP($F$334:$F$431,SL!$C$3:$Q$351,2,0)</f>
        <v>IDLE/VACANT</v>
      </c>
      <c r="H399" s="11">
        <f>VLOOKUP($F$334:$F$431,SL!$C$3:$Q$351,3,0)</f>
        <v>0</v>
      </c>
      <c r="I399" s="11">
        <f>VLOOKUP($F$334:$F$431,SL!$C$3:$Q$351,4,0)</f>
        <v>949.56</v>
      </c>
      <c r="J399" s="11">
        <f>VLOOKUP($F$334:$F$431,SL!$C$3:$Q$351,5,0)</f>
        <v>18.440000000000001</v>
      </c>
      <c r="K399" s="11">
        <f>VLOOKUP($F$334:$F$431,SL!$C$3:$Q$351,6,0)</f>
        <v>968</v>
      </c>
      <c r="L399" s="11">
        <f>VLOOKUP($F$334:$F$431,SL!$C$3:$Q$351,7,0)</f>
        <v>174.96</v>
      </c>
      <c r="M399" s="11">
        <f>VLOOKUP($F$334:$F$431,SL!$C$3:$Q$351,8,0)</f>
        <v>9.0399999999999991</v>
      </c>
      <c r="N399" s="11">
        <f>VLOOKUP($F$334:$F$431,SL!$C$3:$Q$351,9,0)</f>
        <v>184</v>
      </c>
      <c r="O399" s="11">
        <f t="shared" si="46"/>
        <v>1124.52</v>
      </c>
      <c r="P399" s="11">
        <f t="shared" si="47"/>
        <v>27.48</v>
      </c>
      <c r="Q399" s="11">
        <f t="shared" si="48"/>
        <v>1152</v>
      </c>
      <c r="R399" s="11">
        <f>VLOOKUP($F$334:$F$431,SL!$C$3:$Q$351,10,0)</f>
        <v>0</v>
      </c>
      <c r="S399" s="11">
        <f>VLOOKUP($F$334:$F$431,SL!$C$3:$Q$351,11,0)</f>
        <v>0</v>
      </c>
      <c r="T399" s="11">
        <f>VLOOKUP($F$334:$F$431,SL!$C$3:$Q$351,12,0)</f>
        <v>0</v>
      </c>
      <c r="U399" s="11">
        <f>VLOOKUP($F$334:$F$431,SL!$C$3:$Q$351,13,0)</f>
        <v>1124.52</v>
      </c>
      <c r="V399" s="11">
        <f>VLOOKUP($F$334:$F$431,SL!$C$3:$Q$351,14,0)</f>
        <v>27.48</v>
      </c>
      <c r="W399" s="11">
        <f>VLOOKUP($F$334:$F$431,SL!$C$3:$Q$351,15,0)</f>
        <v>1152</v>
      </c>
      <c r="X399" s="11"/>
    </row>
    <row r="400" spans="1:24" ht="15.75" x14ac:dyDescent="0.25">
      <c r="A400" s="11">
        <v>64</v>
      </c>
      <c r="B400" s="118"/>
      <c r="C400" s="118"/>
      <c r="D400" s="118"/>
      <c r="E400" s="118" t="s">
        <v>277</v>
      </c>
      <c r="F400" s="11" t="s">
        <v>755</v>
      </c>
      <c r="G400" s="11" t="str">
        <f>VLOOKUP($F$334:$F$431,SL!$C$3:$Q$351,2,0)</f>
        <v>IDLE/VACANT</v>
      </c>
      <c r="H400" s="11">
        <f>VLOOKUP($F$334:$F$431,SL!$C$3:$Q$351,3,0)</f>
        <v>0</v>
      </c>
      <c r="I400" s="11">
        <f>VLOOKUP($F$334:$F$431,SL!$C$3:$Q$351,4,0)</f>
        <v>397.73</v>
      </c>
      <c r="J400" s="11">
        <f>VLOOKUP($F$334:$F$431,SL!$C$3:$Q$351,5,0)</f>
        <v>1.27</v>
      </c>
      <c r="K400" s="11">
        <f>VLOOKUP($F$334:$F$431,SL!$C$3:$Q$351,6,0)</f>
        <v>399</v>
      </c>
      <c r="L400" s="11">
        <f>VLOOKUP($F$334:$F$431,SL!$C$3:$Q$351,7,0)</f>
        <v>174.71</v>
      </c>
      <c r="M400" s="11">
        <f>VLOOKUP($F$334:$F$431,SL!$C$3:$Q$351,8,0)</f>
        <v>3.29</v>
      </c>
      <c r="N400" s="11">
        <f>VLOOKUP($F$334:$F$431,SL!$C$3:$Q$351,9,0)</f>
        <v>178</v>
      </c>
      <c r="O400" s="11">
        <f t="shared" si="46"/>
        <v>572.44000000000005</v>
      </c>
      <c r="P400" s="11">
        <f t="shared" si="47"/>
        <v>4.5600000000000005</v>
      </c>
      <c r="Q400" s="11">
        <f t="shared" si="48"/>
        <v>577</v>
      </c>
      <c r="R400" s="11">
        <f>VLOOKUP($F$334:$F$431,SL!$C$3:$Q$351,10,0)</f>
        <v>0</v>
      </c>
      <c r="S400" s="11">
        <f>VLOOKUP($F$334:$F$431,SL!$C$3:$Q$351,11,0)</f>
        <v>0</v>
      </c>
      <c r="T400" s="11">
        <f>VLOOKUP($F$334:$F$431,SL!$C$3:$Q$351,12,0)</f>
        <v>0</v>
      </c>
      <c r="U400" s="11">
        <f>VLOOKUP($F$334:$F$431,SL!$C$3:$Q$351,13,0)</f>
        <v>572.44000000000005</v>
      </c>
      <c r="V400" s="11">
        <f>VLOOKUP($F$334:$F$431,SL!$C$3:$Q$351,14,0)</f>
        <v>4.5599999999999996</v>
      </c>
      <c r="W400" s="11">
        <f>VLOOKUP($F$334:$F$431,SL!$C$3:$Q$351,15,0)</f>
        <v>577</v>
      </c>
      <c r="X400" s="11"/>
    </row>
    <row r="401" spans="1:24" ht="15.75" x14ac:dyDescent="0.25">
      <c r="A401" s="11">
        <v>65</v>
      </c>
      <c r="B401" s="118"/>
      <c r="C401" s="118"/>
      <c r="D401" s="118"/>
      <c r="E401" s="118" t="s">
        <v>277</v>
      </c>
      <c r="F401" s="11" t="s">
        <v>756</v>
      </c>
      <c r="G401" s="11" t="str">
        <f>VLOOKUP($F$334:$F$431,SL!$C$3:$Q$351,2,0)</f>
        <v>IDLE/VACANT</v>
      </c>
      <c r="H401" s="11">
        <f>VLOOKUP($F$334:$F$431,SL!$C$3:$Q$351,3,0)</f>
        <v>0</v>
      </c>
      <c r="I401" s="11">
        <f>VLOOKUP($F$334:$F$431,SL!$C$3:$Q$351,4,0)</f>
        <v>395.75</v>
      </c>
      <c r="J401" s="11">
        <f>VLOOKUP($F$334:$F$431,SL!$C$3:$Q$351,5,0)</f>
        <v>1.25</v>
      </c>
      <c r="K401" s="11">
        <f>VLOOKUP($F$334:$F$431,SL!$C$3:$Q$351,6,0)</f>
        <v>397</v>
      </c>
      <c r="L401" s="11">
        <f>VLOOKUP($F$334:$F$431,SL!$C$3:$Q$351,7,0)</f>
        <v>174.73</v>
      </c>
      <c r="M401" s="11">
        <f>VLOOKUP($F$334:$F$431,SL!$C$3:$Q$351,8,0)</f>
        <v>3.27</v>
      </c>
      <c r="N401" s="11">
        <f>VLOOKUP($F$334:$F$431,SL!$C$3:$Q$351,9,0)</f>
        <v>178</v>
      </c>
      <c r="O401" s="11">
        <f t="shared" si="46"/>
        <v>570.48</v>
      </c>
      <c r="P401" s="11">
        <f t="shared" si="47"/>
        <v>4.5199999999999996</v>
      </c>
      <c r="Q401" s="11">
        <f t="shared" si="48"/>
        <v>575</v>
      </c>
      <c r="R401" s="11">
        <f>VLOOKUP($F$334:$F$431,SL!$C$3:$Q$351,10,0)</f>
        <v>0</v>
      </c>
      <c r="S401" s="11">
        <f>VLOOKUP($F$334:$F$431,SL!$C$3:$Q$351,11,0)</f>
        <v>0</v>
      </c>
      <c r="T401" s="11">
        <f>VLOOKUP($F$334:$F$431,SL!$C$3:$Q$351,12,0)</f>
        <v>0</v>
      </c>
      <c r="U401" s="11">
        <f>VLOOKUP($F$334:$F$431,SL!$C$3:$Q$351,13,0)</f>
        <v>570.48</v>
      </c>
      <c r="V401" s="11">
        <f>VLOOKUP($F$334:$F$431,SL!$C$3:$Q$351,14,0)</f>
        <v>4.5199999999999996</v>
      </c>
      <c r="W401" s="11">
        <f>VLOOKUP($F$334:$F$431,SL!$C$3:$Q$351,15,0)</f>
        <v>575</v>
      </c>
      <c r="X401" s="11"/>
    </row>
    <row r="402" spans="1:24" ht="15.75" x14ac:dyDescent="0.25">
      <c r="A402" s="11">
        <v>66</v>
      </c>
      <c r="B402" s="118"/>
      <c r="C402" s="118"/>
      <c r="D402" s="118"/>
      <c r="E402" s="118" t="s">
        <v>277</v>
      </c>
      <c r="F402" s="11" t="s">
        <v>758</v>
      </c>
      <c r="G402" s="11" t="str">
        <f>VLOOKUP($F$334:$F$431,SL!$C$3:$Q$351,2,0)</f>
        <v>IDLE/VACANT</v>
      </c>
      <c r="H402" s="11">
        <f>VLOOKUP($F$334:$F$431,SL!$C$3:$Q$351,3,0)</f>
        <v>0</v>
      </c>
      <c r="I402" s="11">
        <f>VLOOKUP($F$334:$F$431,SL!$C$3:$Q$351,4,0)</f>
        <v>396.74</v>
      </c>
      <c r="J402" s="11">
        <f>VLOOKUP($F$334:$F$431,SL!$C$3:$Q$351,5,0)</f>
        <v>1.26</v>
      </c>
      <c r="K402" s="11">
        <f>VLOOKUP($F$334:$F$431,SL!$C$3:$Q$351,6,0)</f>
        <v>398</v>
      </c>
      <c r="L402" s="11">
        <f>VLOOKUP($F$334:$F$431,SL!$C$3:$Q$351,7,0)</f>
        <v>174.72</v>
      </c>
      <c r="M402" s="11">
        <f>VLOOKUP($F$334:$F$431,SL!$C$3:$Q$351,8,0)</f>
        <v>3.28</v>
      </c>
      <c r="N402" s="11">
        <f>VLOOKUP($F$334:$F$431,SL!$C$3:$Q$351,9,0)</f>
        <v>178</v>
      </c>
      <c r="O402" s="11">
        <f t="shared" ref="O402:O431" si="49">+I402+L402</f>
        <v>571.46</v>
      </c>
      <c r="P402" s="11">
        <f t="shared" ref="P402:P431" si="50">+J402+M402</f>
        <v>4.54</v>
      </c>
      <c r="Q402" s="11">
        <f t="shared" ref="Q402:Q431" si="51">+K402+N402</f>
        <v>576</v>
      </c>
      <c r="R402" s="11">
        <f>VLOOKUP($F$334:$F$431,SL!$C$3:$Q$351,10,0)</f>
        <v>0</v>
      </c>
      <c r="S402" s="11">
        <f>VLOOKUP($F$334:$F$431,SL!$C$3:$Q$351,11,0)</f>
        <v>0</v>
      </c>
      <c r="T402" s="11">
        <f>VLOOKUP($F$334:$F$431,SL!$C$3:$Q$351,12,0)</f>
        <v>0</v>
      </c>
      <c r="U402" s="11">
        <f>VLOOKUP($F$334:$F$431,SL!$C$3:$Q$351,13,0)</f>
        <v>571.46</v>
      </c>
      <c r="V402" s="11">
        <f>VLOOKUP($F$334:$F$431,SL!$C$3:$Q$351,14,0)</f>
        <v>4.54</v>
      </c>
      <c r="W402" s="11">
        <f>VLOOKUP($F$334:$F$431,SL!$C$3:$Q$351,15,0)</f>
        <v>576</v>
      </c>
      <c r="X402" s="11"/>
    </row>
    <row r="403" spans="1:24" ht="15.75" x14ac:dyDescent="0.25">
      <c r="A403" s="11">
        <v>67</v>
      </c>
      <c r="B403" s="118"/>
      <c r="C403" s="118"/>
      <c r="D403" s="118"/>
      <c r="E403" s="118" t="s">
        <v>277</v>
      </c>
      <c r="F403" s="11" t="s">
        <v>757</v>
      </c>
      <c r="G403" s="11" t="str">
        <f>VLOOKUP($F$334:$F$431,SL!$C$3:$Q$351,2,0)</f>
        <v>IDLE/VACANT</v>
      </c>
      <c r="H403" s="11">
        <f>VLOOKUP($F$334:$F$431,SL!$C$3:$Q$351,3,0)</f>
        <v>0</v>
      </c>
      <c r="I403" s="11">
        <f>VLOOKUP($F$334:$F$431,SL!$C$3:$Q$351,4,0)</f>
        <v>396.74</v>
      </c>
      <c r="J403" s="11">
        <f>VLOOKUP($F$334:$F$431,SL!$C$3:$Q$351,5,0)</f>
        <v>1.26</v>
      </c>
      <c r="K403" s="11">
        <f>VLOOKUP($F$334:$F$431,SL!$C$3:$Q$351,6,0)</f>
        <v>398</v>
      </c>
      <c r="L403" s="11">
        <f>VLOOKUP($F$334:$F$431,SL!$C$3:$Q$351,7,0)</f>
        <v>174.72</v>
      </c>
      <c r="M403" s="11">
        <f>VLOOKUP($F$334:$F$431,SL!$C$3:$Q$351,8,0)</f>
        <v>3.28</v>
      </c>
      <c r="N403" s="11">
        <f>VLOOKUP($F$334:$F$431,SL!$C$3:$Q$351,9,0)</f>
        <v>178</v>
      </c>
      <c r="O403" s="11">
        <f t="shared" si="49"/>
        <v>571.46</v>
      </c>
      <c r="P403" s="11">
        <f t="shared" si="50"/>
        <v>4.54</v>
      </c>
      <c r="Q403" s="11">
        <f t="shared" si="51"/>
        <v>576</v>
      </c>
      <c r="R403" s="11">
        <f>VLOOKUP($F$334:$F$431,SL!$C$3:$Q$351,10,0)</f>
        <v>0</v>
      </c>
      <c r="S403" s="11">
        <f>VLOOKUP($F$334:$F$431,SL!$C$3:$Q$351,11,0)</f>
        <v>0</v>
      </c>
      <c r="T403" s="11">
        <f>VLOOKUP($F$334:$F$431,SL!$C$3:$Q$351,12,0)</f>
        <v>0</v>
      </c>
      <c r="U403" s="11">
        <f>VLOOKUP($F$334:$F$431,SL!$C$3:$Q$351,13,0)</f>
        <v>571.46</v>
      </c>
      <c r="V403" s="11">
        <f>VLOOKUP($F$334:$F$431,SL!$C$3:$Q$351,14,0)</f>
        <v>4.54</v>
      </c>
      <c r="W403" s="11">
        <f>VLOOKUP($F$334:$F$431,SL!$C$3:$Q$351,15,0)</f>
        <v>576</v>
      </c>
      <c r="X403" s="11"/>
    </row>
    <row r="404" spans="1:24" ht="15.75" x14ac:dyDescent="0.25">
      <c r="A404" s="11">
        <v>68</v>
      </c>
      <c r="B404" s="118"/>
      <c r="C404" s="118"/>
      <c r="D404" s="118"/>
      <c r="E404" s="118" t="s">
        <v>277</v>
      </c>
      <c r="F404" s="11" t="s">
        <v>759</v>
      </c>
      <c r="G404" s="11" t="str">
        <f>VLOOKUP($F$334:$F$431,SL!$C$3:$Q$351,2,0)</f>
        <v>IDLE/VACANT</v>
      </c>
      <c r="H404" s="11">
        <f>VLOOKUP($F$334:$F$431,SL!$C$3:$Q$351,3,0)</f>
        <v>0</v>
      </c>
      <c r="I404" s="11">
        <f>VLOOKUP($F$334:$F$431,SL!$C$3:$Q$351,4,0)</f>
        <v>395.75</v>
      </c>
      <c r="J404" s="11">
        <f>VLOOKUP($F$334:$F$431,SL!$C$3:$Q$351,5,0)</f>
        <v>1.25</v>
      </c>
      <c r="K404" s="11">
        <f>VLOOKUP($F$334:$F$431,SL!$C$3:$Q$351,6,0)</f>
        <v>397</v>
      </c>
      <c r="L404" s="11">
        <f>VLOOKUP($F$334:$F$431,SL!$C$3:$Q$351,7,0)</f>
        <v>174.73</v>
      </c>
      <c r="M404" s="11">
        <f>VLOOKUP($F$334:$F$431,SL!$C$3:$Q$351,8,0)</f>
        <v>3.27</v>
      </c>
      <c r="N404" s="11">
        <f>VLOOKUP($F$334:$F$431,SL!$C$3:$Q$351,9,0)</f>
        <v>178</v>
      </c>
      <c r="O404" s="11">
        <f t="shared" si="49"/>
        <v>570.48</v>
      </c>
      <c r="P404" s="11">
        <f t="shared" si="50"/>
        <v>4.5199999999999996</v>
      </c>
      <c r="Q404" s="11">
        <f t="shared" si="51"/>
        <v>575</v>
      </c>
      <c r="R404" s="11">
        <f>VLOOKUP($F$334:$F$431,SL!$C$3:$Q$351,10,0)</f>
        <v>0</v>
      </c>
      <c r="S404" s="11">
        <f>VLOOKUP($F$334:$F$431,SL!$C$3:$Q$351,11,0)</f>
        <v>0</v>
      </c>
      <c r="T404" s="11">
        <f>VLOOKUP($F$334:$F$431,SL!$C$3:$Q$351,12,0)</f>
        <v>0</v>
      </c>
      <c r="U404" s="11">
        <f>VLOOKUP($F$334:$F$431,SL!$C$3:$Q$351,13,0)</f>
        <v>570.48</v>
      </c>
      <c r="V404" s="11">
        <f>VLOOKUP($F$334:$F$431,SL!$C$3:$Q$351,14,0)</f>
        <v>4.5199999999999996</v>
      </c>
      <c r="W404" s="11">
        <f>VLOOKUP($F$334:$F$431,SL!$C$3:$Q$351,15,0)</f>
        <v>575</v>
      </c>
      <c r="X404" s="11"/>
    </row>
    <row r="405" spans="1:24" ht="15.75" x14ac:dyDescent="0.25">
      <c r="A405" s="11">
        <v>69</v>
      </c>
      <c r="B405" s="118"/>
      <c r="C405" s="118"/>
      <c r="D405" s="118"/>
      <c r="E405" s="118" t="s">
        <v>277</v>
      </c>
      <c r="F405" s="11" t="s">
        <v>760</v>
      </c>
      <c r="G405" s="11" t="str">
        <f>VLOOKUP($F$334:$F$431,SL!$C$3:$Q$351,2,0)</f>
        <v>IDLE/VACANT</v>
      </c>
      <c r="H405" s="11">
        <f>VLOOKUP($F$334:$F$431,SL!$C$3:$Q$351,3,0)</f>
        <v>0</v>
      </c>
      <c r="I405" s="11">
        <f>VLOOKUP($F$334:$F$431,SL!$C$3:$Q$351,4,0)</f>
        <v>475.97</v>
      </c>
      <c r="J405" s="11">
        <f>VLOOKUP($F$334:$F$431,SL!$C$3:$Q$351,5,0)</f>
        <v>3.03</v>
      </c>
      <c r="K405" s="11">
        <f>VLOOKUP($F$334:$F$431,SL!$C$3:$Q$351,6,0)</f>
        <v>479</v>
      </c>
      <c r="L405" s="11">
        <f>VLOOKUP($F$334:$F$431,SL!$C$3:$Q$351,7,0)</f>
        <v>174.9</v>
      </c>
      <c r="M405" s="11">
        <f>VLOOKUP($F$334:$F$431,SL!$C$3:$Q$351,8,0)</f>
        <v>4.0999999999999996</v>
      </c>
      <c r="N405" s="11">
        <f>VLOOKUP($F$334:$F$431,SL!$C$3:$Q$351,9,0)</f>
        <v>179</v>
      </c>
      <c r="O405" s="11">
        <f t="shared" si="49"/>
        <v>650.87</v>
      </c>
      <c r="P405" s="11">
        <f t="shared" si="50"/>
        <v>7.129999999999999</v>
      </c>
      <c r="Q405" s="11">
        <f t="shared" si="51"/>
        <v>658</v>
      </c>
      <c r="R405" s="11">
        <f>VLOOKUP($F$334:$F$431,SL!$C$3:$Q$351,10,0)</f>
        <v>175.97</v>
      </c>
      <c r="S405" s="11">
        <f>VLOOKUP($F$334:$F$431,SL!$C$3:$Q$351,11,0)</f>
        <v>3.03</v>
      </c>
      <c r="T405" s="11">
        <f>VLOOKUP($F$334:$F$431,SL!$C$3:$Q$351,12,0)</f>
        <v>179</v>
      </c>
      <c r="U405" s="11">
        <f>VLOOKUP($F$334:$F$431,SL!$C$3:$Q$351,13,0)</f>
        <v>474.9</v>
      </c>
      <c r="V405" s="11">
        <f>VLOOKUP($F$334:$F$431,SL!$C$3:$Q$351,14,0)</f>
        <v>4.0999999999999996</v>
      </c>
      <c r="W405" s="11">
        <f>VLOOKUP($F$334:$F$431,SL!$C$3:$Q$351,15,0)</f>
        <v>479</v>
      </c>
      <c r="X405" s="11"/>
    </row>
    <row r="406" spans="1:24" ht="15.75" x14ac:dyDescent="0.25">
      <c r="A406" s="11">
        <v>70</v>
      </c>
      <c r="B406" s="118"/>
      <c r="C406" s="118"/>
      <c r="D406" s="118"/>
      <c r="E406" s="118" t="s">
        <v>277</v>
      </c>
      <c r="F406" s="11" t="s">
        <v>761</v>
      </c>
      <c r="G406" s="11" t="str">
        <f>VLOOKUP($F$334:$F$431,SL!$C$3:$Q$351,2,0)</f>
        <v>IDLE/VACANT</v>
      </c>
      <c r="H406" s="11">
        <f>VLOOKUP($F$334:$F$431,SL!$C$3:$Q$351,3,0)</f>
        <v>0</v>
      </c>
      <c r="I406" s="11">
        <f>VLOOKUP($F$334:$F$431,SL!$C$3:$Q$351,4,0)</f>
        <v>404.7</v>
      </c>
      <c r="J406" s="11">
        <f>VLOOKUP($F$334:$F$431,SL!$C$3:$Q$351,5,0)</f>
        <v>1.3</v>
      </c>
      <c r="K406" s="11">
        <f>VLOOKUP($F$334:$F$431,SL!$C$3:$Q$351,6,0)</f>
        <v>406</v>
      </c>
      <c r="L406" s="11">
        <f>VLOOKUP($F$334:$F$431,SL!$C$3:$Q$351,7,0)</f>
        <v>174.63</v>
      </c>
      <c r="M406" s="11">
        <f>VLOOKUP($F$334:$F$431,SL!$C$3:$Q$351,8,0)</f>
        <v>3.37</v>
      </c>
      <c r="N406" s="11">
        <f>VLOOKUP($F$334:$F$431,SL!$C$3:$Q$351,9,0)</f>
        <v>178</v>
      </c>
      <c r="O406" s="11">
        <f t="shared" si="49"/>
        <v>579.32999999999993</v>
      </c>
      <c r="P406" s="11">
        <f t="shared" si="50"/>
        <v>4.67</v>
      </c>
      <c r="Q406" s="11">
        <f t="shared" si="51"/>
        <v>584</v>
      </c>
      <c r="R406" s="11">
        <f>VLOOKUP($F$334:$F$431,SL!$C$3:$Q$351,10,0)</f>
        <v>0</v>
      </c>
      <c r="S406" s="11">
        <f>VLOOKUP($F$334:$F$431,SL!$C$3:$Q$351,11,0)</f>
        <v>0</v>
      </c>
      <c r="T406" s="11">
        <f>VLOOKUP($F$334:$F$431,SL!$C$3:$Q$351,12,0)</f>
        <v>0</v>
      </c>
      <c r="U406" s="11">
        <f>VLOOKUP($F$334:$F$431,SL!$C$3:$Q$351,13,0)</f>
        <v>579.33000000000004</v>
      </c>
      <c r="V406" s="11">
        <f>VLOOKUP($F$334:$F$431,SL!$C$3:$Q$351,14,0)</f>
        <v>4.67</v>
      </c>
      <c r="W406" s="11">
        <f>VLOOKUP($F$334:$F$431,SL!$C$3:$Q$351,15,0)</f>
        <v>584</v>
      </c>
      <c r="X406" s="11"/>
    </row>
    <row r="407" spans="1:24" ht="15.75" x14ac:dyDescent="0.25">
      <c r="A407" s="11">
        <v>71</v>
      </c>
      <c r="B407" s="118"/>
      <c r="C407" s="118"/>
      <c r="D407" s="118"/>
      <c r="E407" s="118" t="s">
        <v>277</v>
      </c>
      <c r="F407" s="11" t="s">
        <v>762</v>
      </c>
      <c r="G407" s="11" t="str">
        <f>VLOOKUP($F$334:$F$431,SL!$C$3:$Q$351,2,0)</f>
        <v>IDLE/VACANT</v>
      </c>
      <c r="H407" s="11">
        <f>VLOOKUP($F$334:$F$431,SL!$C$3:$Q$351,3,0)</f>
        <v>0</v>
      </c>
      <c r="I407" s="11">
        <f>VLOOKUP($F$334:$F$431,SL!$C$3:$Q$351,4,0)</f>
        <v>828.02</v>
      </c>
      <c r="J407" s="11">
        <f>VLOOKUP($F$334:$F$431,SL!$C$3:$Q$351,5,0)</f>
        <v>12.98</v>
      </c>
      <c r="K407" s="11">
        <f>VLOOKUP($F$334:$F$431,SL!$C$3:$Q$351,6,0)</f>
        <v>841</v>
      </c>
      <c r="L407" s="11">
        <f>VLOOKUP($F$334:$F$431,SL!$C$3:$Q$351,7,0)</f>
        <v>175.24</v>
      </c>
      <c r="M407" s="11">
        <f>VLOOKUP($F$334:$F$431,SL!$C$3:$Q$351,8,0)</f>
        <v>7.76</v>
      </c>
      <c r="N407" s="11">
        <f>VLOOKUP($F$334:$F$431,SL!$C$3:$Q$351,9,0)</f>
        <v>183</v>
      </c>
      <c r="O407" s="11">
        <f t="shared" si="49"/>
        <v>1003.26</v>
      </c>
      <c r="P407" s="11">
        <f t="shared" si="50"/>
        <v>20.740000000000002</v>
      </c>
      <c r="Q407" s="11">
        <f t="shared" si="51"/>
        <v>1024</v>
      </c>
      <c r="R407" s="11">
        <f>VLOOKUP($F$334:$F$431,SL!$C$3:$Q$351,10,0)</f>
        <v>170.02</v>
      </c>
      <c r="S407" s="11">
        <f>VLOOKUP($F$334:$F$431,SL!$C$3:$Q$351,11,0)</f>
        <v>12.98</v>
      </c>
      <c r="T407" s="11">
        <f>VLOOKUP($F$334:$F$431,SL!$C$3:$Q$351,12,0)</f>
        <v>183</v>
      </c>
      <c r="U407" s="11">
        <f>VLOOKUP($F$334:$F$431,SL!$C$3:$Q$351,13,0)</f>
        <v>833.24</v>
      </c>
      <c r="V407" s="11">
        <f>VLOOKUP($F$334:$F$431,SL!$C$3:$Q$351,14,0)</f>
        <v>7.76</v>
      </c>
      <c r="W407" s="11">
        <f>VLOOKUP($F$334:$F$431,SL!$C$3:$Q$351,15,0)</f>
        <v>841</v>
      </c>
      <c r="X407" s="11"/>
    </row>
    <row r="408" spans="1:24" ht="15.75" x14ac:dyDescent="0.25">
      <c r="A408" s="11">
        <v>72</v>
      </c>
      <c r="B408" s="118"/>
      <c r="C408" s="118"/>
      <c r="D408" s="118"/>
      <c r="E408" s="118" t="s">
        <v>277</v>
      </c>
      <c r="F408" s="11" t="s">
        <v>763</v>
      </c>
      <c r="G408" s="11" t="str">
        <f>VLOOKUP($F$334:$F$431,SL!$C$3:$Q$351,2,0)</f>
        <v>IDLE/VACANT</v>
      </c>
      <c r="H408" s="11">
        <f>VLOOKUP($F$334:$F$431,SL!$C$3:$Q$351,3,0)</f>
        <v>0</v>
      </c>
      <c r="I408" s="11">
        <f>VLOOKUP($F$334:$F$431,SL!$C$3:$Q$351,4,0)</f>
        <v>828.02</v>
      </c>
      <c r="J408" s="11">
        <f>VLOOKUP($F$334:$F$431,SL!$C$3:$Q$351,5,0)</f>
        <v>12.98</v>
      </c>
      <c r="K408" s="11">
        <f>VLOOKUP($F$334:$F$431,SL!$C$3:$Q$351,6,0)</f>
        <v>841</v>
      </c>
      <c r="L408" s="11">
        <f>VLOOKUP($F$334:$F$431,SL!$C$3:$Q$351,7,0)</f>
        <v>175.24</v>
      </c>
      <c r="M408" s="11">
        <f>VLOOKUP($F$334:$F$431,SL!$C$3:$Q$351,8,0)</f>
        <v>7.76</v>
      </c>
      <c r="N408" s="11">
        <f>VLOOKUP($F$334:$F$431,SL!$C$3:$Q$351,9,0)</f>
        <v>183</v>
      </c>
      <c r="O408" s="11">
        <f t="shared" si="49"/>
        <v>1003.26</v>
      </c>
      <c r="P408" s="11">
        <f t="shared" si="50"/>
        <v>20.740000000000002</v>
      </c>
      <c r="Q408" s="11">
        <f t="shared" si="51"/>
        <v>1024</v>
      </c>
      <c r="R408" s="11">
        <f>VLOOKUP($F$334:$F$431,SL!$C$3:$Q$351,10,0)</f>
        <v>170.02</v>
      </c>
      <c r="S408" s="11">
        <f>VLOOKUP($F$334:$F$431,SL!$C$3:$Q$351,11,0)</f>
        <v>12.98</v>
      </c>
      <c r="T408" s="11">
        <f>VLOOKUP($F$334:$F$431,SL!$C$3:$Q$351,12,0)</f>
        <v>183</v>
      </c>
      <c r="U408" s="11">
        <f>VLOOKUP($F$334:$F$431,SL!$C$3:$Q$351,13,0)</f>
        <v>833.24</v>
      </c>
      <c r="V408" s="11">
        <f>VLOOKUP($F$334:$F$431,SL!$C$3:$Q$351,14,0)</f>
        <v>7.76</v>
      </c>
      <c r="W408" s="11">
        <f>VLOOKUP($F$334:$F$431,SL!$C$3:$Q$351,15,0)</f>
        <v>841</v>
      </c>
      <c r="X408" s="11"/>
    </row>
    <row r="409" spans="1:24" ht="15.75" x14ac:dyDescent="0.25">
      <c r="A409" s="11">
        <v>73</v>
      </c>
      <c r="B409" s="118"/>
      <c r="C409" s="118"/>
      <c r="D409" s="118"/>
      <c r="E409" s="118" t="s">
        <v>277</v>
      </c>
      <c r="F409" s="11" t="s">
        <v>765</v>
      </c>
      <c r="G409" s="11" t="str">
        <f>VLOOKUP($F$334:$F$431,SL!$C$3:$Q$351,2,0)</f>
        <v>IDLE/VACANT</v>
      </c>
      <c r="H409" s="11">
        <f>VLOOKUP($F$334:$F$431,SL!$C$3:$Q$351,3,0)</f>
        <v>0</v>
      </c>
      <c r="I409" s="11">
        <f>VLOOKUP($F$334:$F$431,SL!$C$3:$Q$351,4,0)</f>
        <v>834.36</v>
      </c>
      <c r="J409" s="11">
        <f>VLOOKUP($F$334:$F$431,SL!$C$3:$Q$351,5,0)</f>
        <v>13.639999999999999</v>
      </c>
      <c r="K409" s="11">
        <f>VLOOKUP($F$334:$F$431,SL!$C$3:$Q$351,6,0)</f>
        <v>848</v>
      </c>
      <c r="L409" s="11">
        <f>VLOOKUP($F$334:$F$431,SL!$C$3:$Q$351,7,0)</f>
        <v>175.17</v>
      </c>
      <c r="M409" s="11">
        <f>VLOOKUP($F$334:$F$431,SL!$C$3:$Q$351,8,0)</f>
        <v>7.83</v>
      </c>
      <c r="N409" s="11">
        <f>VLOOKUP($F$334:$F$431,SL!$C$3:$Q$351,9,0)</f>
        <v>183</v>
      </c>
      <c r="O409" s="11">
        <f t="shared" si="49"/>
        <v>1009.53</v>
      </c>
      <c r="P409" s="11">
        <f t="shared" si="50"/>
        <v>21.47</v>
      </c>
      <c r="Q409" s="11">
        <f t="shared" si="51"/>
        <v>1031</v>
      </c>
      <c r="R409" s="11">
        <f>VLOOKUP($F$334:$F$431,SL!$C$3:$Q$351,10,0)</f>
        <v>169.36</v>
      </c>
      <c r="S409" s="11">
        <f>VLOOKUP($F$334:$F$431,SL!$C$3:$Q$351,11,0)</f>
        <v>13.639999999999999</v>
      </c>
      <c r="T409" s="11">
        <f>VLOOKUP($F$334:$F$431,SL!$C$3:$Q$351,12,0)</f>
        <v>183</v>
      </c>
      <c r="U409" s="11">
        <f>VLOOKUP($F$334:$F$431,SL!$C$3:$Q$351,13,0)</f>
        <v>840.17</v>
      </c>
      <c r="V409" s="11">
        <f>VLOOKUP($F$334:$F$431,SL!$C$3:$Q$351,14,0)</f>
        <v>7.83</v>
      </c>
      <c r="W409" s="11">
        <f>VLOOKUP($F$334:$F$431,SL!$C$3:$Q$351,15,0)</f>
        <v>848</v>
      </c>
      <c r="X409" s="11"/>
    </row>
    <row r="410" spans="1:24" ht="15.75" x14ac:dyDescent="0.25">
      <c r="A410" s="11">
        <v>74</v>
      </c>
      <c r="B410" s="118"/>
      <c r="C410" s="118"/>
      <c r="D410" s="118"/>
      <c r="E410" s="118" t="s">
        <v>277</v>
      </c>
      <c r="F410" s="11" t="s">
        <v>764</v>
      </c>
      <c r="G410" s="11" t="str">
        <f>VLOOKUP($F$334:$F$431,SL!$C$3:$Q$351,2,0)</f>
        <v>IDLE/VACANT</v>
      </c>
      <c r="H410" s="11">
        <f>VLOOKUP($F$334:$F$431,SL!$C$3:$Q$351,3,0)</f>
        <v>0</v>
      </c>
      <c r="I410" s="11">
        <f>VLOOKUP($F$334:$F$431,SL!$C$3:$Q$351,4,0)</f>
        <v>834.36</v>
      </c>
      <c r="J410" s="11">
        <f>VLOOKUP($F$334:$F$431,SL!$C$3:$Q$351,5,0)</f>
        <v>13.639999999999999</v>
      </c>
      <c r="K410" s="11">
        <f>VLOOKUP($F$334:$F$431,SL!$C$3:$Q$351,6,0)</f>
        <v>848</v>
      </c>
      <c r="L410" s="11">
        <f>VLOOKUP($F$334:$F$431,SL!$C$3:$Q$351,7,0)</f>
        <v>175.17</v>
      </c>
      <c r="M410" s="11">
        <f>VLOOKUP($F$334:$F$431,SL!$C$3:$Q$351,8,0)</f>
        <v>7.83</v>
      </c>
      <c r="N410" s="11">
        <f>VLOOKUP($F$334:$F$431,SL!$C$3:$Q$351,9,0)</f>
        <v>183</v>
      </c>
      <c r="O410" s="11">
        <f t="shared" si="49"/>
        <v>1009.53</v>
      </c>
      <c r="P410" s="11">
        <f t="shared" si="50"/>
        <v>21.47</v>
      </c>
      <c r="Q410" s="11">
        <f t="shared" si="51"/>
        <v>1031</v>
      </c>
      <c r="R410" s="11">
        <f>VLOOKUP($F$334:$F$431,SL!$C$3:$Q$351,10,0)</f>
        <v>169.36</v>
      </c>
      <c r="S410" s="11">
        <f>VLOOKUP($F$334:$F$431,SL!$C$3:$Q$351,11,0)</f>
        <v>13.639999999999999</v>
      </c>
      <c r="T410" s="11">
        <f>VLOOKUP($F$334:$F$431,SL!$C$3:$Q$351,12,0)</f>
        <v>183</v>
      </c>
      <c r="U410" s="11">
        <f>VLOOKUP($F$334:$F$431,SL!$C$3:$Q$351,13,0)</f>
        <v>840.17</v>
      </c>
      <c r="V410" s="11">
        <f>VLOOKUP($F$334:$F$431,SL!$C$3:$Q$351,14,0)</f>
        <v>7.83</v>
      </c>
      <c r="W410" s="11">
        <f>VLOOKUP($F$334:$F$431,SL!$C$3:$Q$351,15,0)</f>
        <v>848</v>
      </c>
      <c r="X410" s="11"/>
    </row>
    <row r="411" spans="1:24" ht="15.75" x14ac:dyDescent="0.25">
      <c r="A411" s="11">
        <v>75</v>
      </c>
      <c r="B411" s="118"/>
      <c r="C411" s="118"/>
      <c r="D411" s="118"/>
      <c r="E411" s="118" t="s">
        <v>277</v>
      </c>
      <c r="F411" s="11" t="s">
        <v>585</v>
      </c>
      <c r="G411" s="11" t="str">
        <f>VLOOKUP($F$334:$F$431,SL!$C$3:$Q$351,2,0)</f>
        <v>NORMAL</v>
      </c>
      <c r="H411" s="11">
        <f>VLOOKUP($F$334:$F$431,SL!$C$3:$Q$351,3,0)</f>
        <v>246</v>
      </c>
      <c r="I411" s="11">
        <f>VLOOKUP($F$334:$F$431,SL!$C$3:$Q$351,4,0)</f>
        <v>-45478.7</v>
      </c>
      <c r="J411" s="11">
        <f>VLOOKUP($F$334:$F$431,SL!$C$3:$Q$351,5,0)</f>
        <v>119.7</v>
      </c>
      <c r="K411" s="11">
        <f>VLOOKUP($F$334:$F$431,SL!$C$3:$Q$351,6,0)</f>
        <v>-45359</v>
      </c>
      <c r="L411" s="11">
        <f>VLOOKUP($F$334:$F$431,SL!$C$3:$Q$351,7,0)</f>
        <v>2317.02</v>
      </c>
      <c r="M411" s="11">
        <f>VLOOKUP($F$334:$F$431,SL!$C$3:$Q$351,8,0)</f>
        <v>154.97999999999999</v>
      </c>
      <c r="N411" s="11">
        <f>VLOOKUP($F$334:$F$431,SL!$C$3:$Q$351,9,0)</f>
        <v>2472</v>
      </c>
      <c r="O411" s="11">
        <f t="shared" si="49"/>
        <v>-43161.68</v>
      </c>
      <c r="P411" s="11">
        <f t="shared" si="50"/>
        <v>274.68</v>
      </c>
      <c r="Q411" s="11">
        <f t="shared" si="51"/>
        <v>-42887</v>
      </c>
      <c r="R411" s="11">
        <f>VLOOKUP($F$334:$F$431,SL!$C$3:$Q$351,10,0)</f>
        <v>0</v>
      </c>
      <c r="S411" s="11">
        <f>VLOOKUP($F$334:$F$431,SL!$C$3:$Q$351,11,0)</f>
        <v>0</v>
      </c>
      <c r="T411" s="11">
        <f>VLOOKUP($F$334:$F$431,SL!$C$3:$Q$351,12,0)</f>
        <v>0</v>
      </c>
      <c r="U411" s="11">
        <f>VLOOKUP($F$334:$F$431,SL!$C$3:$Q$351,13,0)</f>
        <v>-43161.68</v>
      </c>
      <c r="V411" s="11">
        <f>VLOOKUP($F$334:$F$431,SL!$C$3:$Q$351,14,0)</f>
        <v>274.68</v>
      </c>
      <c r="W411" s="11">
        <f>VLOOKUP($F$334:$F$431,SL!$C$3:$Q$351,15,0)</f>
        <v>-42887</v>
      </c>
      <c r="X411" s="11"/>
    </row>
    <row r="412" spans="1:24" ht="15.75" x14ac:dyDescent="0.25">
      <c r="A412" s="11">
        <v>76</v>
      </c>
      <c r="B412" s="118"/>
      <c r="C412" s="118"/>
      <c r="D412" s="118"/>
      <c r="E412" s="118" t="s">
        <v>277</v>
      </c>
      <c r="F412" s="11" t="s">
        <v>586</v>
      </c>
      <c r="G412" s="11" t="str">
        <f>VLOOKUP($F$334:$F$431,SL!$C$3:$Q$351,2,0)</f>
        <v>NORMAL</v>
      </c>
      <c r="H412" s="11">
        <f>VLOOKUP($F$334:$F$431,SL!$C$3:$Q$351,3,0)</f>
        <v>316</v>
      </c>
      <c r="I412" s="11">
        <f>VLOOKUP($F$334:$F$431,SL!$C$3:$Q$351,4,0)</f>
        <v>40011.06</v>
      </c>
      <c r="J412" s="11">
        <f>VLOOKUP($F$334:$F$431,SL!$C$3:$Q$351,5,0)</f>
        <v>5931.9400000000005</v>
      </c>
      <c r="K412" s="11">
        <f>VLOOKUP($F$334:$F$431,SL!$C$3:$Q$351,6,0)</f>
        <v>45943</v>
      </c>
      <c r="L412" s="11">
        <f>VLOOKUP($F$334:$F$431,SL!$C$3:$Q$351,7,0)</f>
        <v>2813.14</v>
      </c>
      <c r="M412" s="11">
        <f>VLOOKUP($F$334:$F$431,SL!$C$3:$Q$351,8,0)</f>
        <v>627.86</v>
      </c>
      <c r="N412" s="11">
        <f>VLOOKUP($F$334:$F$431,SL!$C$3:$Q$351,9,0)</f>
        <v>3441</v>
      </c>
      <c r="O412" s="11">
        <f t="shared" si="49"/>
        <v>42824.2</v>
      </c>
      <c r="P412" s="11">
        <f t="shared" si="50"/>
        <v>6559.8</v>
      </c>
      <c r="Q412" s="11">
        <f t="shared" si="51"/>
        <v>49384</v>
      </c>
      <c r="R412" s="11">
        <f>VLOOKUP($F$334:$F$431,SL!$C$3:$Q$351,10,0)</f>
        <v>42824.2</v>
      </c>
      <c r="S412" s="11">
        <f>VLOOKUP($F$334:$F$431,SL!$C$3:$Q$351,11,0)</f>
        <v>6559.7999999999993</v>
      </c>
      <c r="T412" s="11">
        <f>VLOOKUP($F$334:$F$431,SL!$C$3:$Q$351,12,0)</f>
        <v>49384</v>
      </c>
      <c r="U412" s="11">
        <f>VLOOKUP($F$334:$F$431,SL!$C$3:$Q$351,13,0)</f>
        <v>0</v>
      </c>
      <c r="V412" s="11">
        <f>VLOOKUP($F$334:$F$431,SL!$C$3:$Q$351,14,0)</f>
        <v>0</v>
      </c>
      <c r="W412" s="11">
        <f>VLOOKUP($F$334:$F$431,SL!$C$3:$Q$351,15,0)</f>
        <v>0</v>
      </c>
      <c r="X412" s="11"/>
    </row>
    <row r="413" spans="1:24" ht="15.75" x14ac:dyDescent="0.25">
      <c r="A413" s="11">
        <v>77</v>
      </c>
      <c r="B413" s="118"/>
      <c r="C413" s="118"/>
      <c r="D413" s="118"/>
      <c r="E413" s="118" t="s">
        <v>277</v>
      </c>
      <c r="F413" s="11" t="s">
        <v>588</v>
      </c>
      <c r="G413" s="11" t="str">
        <f>VLOOKUP($F$334:$F$431,SL!$C$3:$Q$351,2,0)</f>
        <v>NORMAL</v>
      </c>
      <c r="H413" s="11">
        <f>VLOOKUP($F$334:$F$431,SL!$C$3:$Q$351,3,0)</f>
        <v>308</v>
      </c>
      <c r="I413" s="11">
        <f>VLOOKUP($F$334:$F$431,SL!$C$3:$Q$351,4,0)</f>
        <v>97771.06</v>
      </c>
      <c r="J413" s="11">
        <f>VLOOKUP($F$334:$F$431,SL!$C$3:$Q$351,5,0)</f>
        <v>23931.94</v>
      </c>
      <c r="K413" s="11">
        <f>VLOOKUP($F$334:$F$431,SL!$C$3:$Q$351,6,0)</f>
        <v>121703</v>
      </c>
      <c r="L413" s="11">
        <f>VLOOKUP($F$334:$F$431,SL!$C$3:$Q$351,7,0)</f>
        <v>2790.31</v>
      </c>
      <c r="M413" s="11">
        <f>VLOOKUP($F$334:$F$431,SL!$C$3:$Q$351,8,0)</f>
        <v>1218.69</v>
      </c>
      <c r="N413" s="11">
        <f>VLOOKUP($F$334:$F$431,SL!$C$3:$Q$351,9,0)</f>
        <v>4009</v>
      </c>
      <c r="O413" s="11">
        <f t="shared" si="49"/>
        <v>100561.37</v>
      </c>
      <c r="P413" s="11">
        <f t="shared" si="50"/>
        <v>25150.629999999997</v>
      </c>
      <c r="Q413" s="11">
        <f t="shared" si="51"/>
        <v>125712</v>
      </c>
      <c r="R413" s="11">
        <f>VLOOKUP($F$334:$F$431,SL!$C$3:$Q$351,10,0)</f>
        <v>0</v>
      </c>
      <c r="S413" s="11">
        <f>VLOOKUP($F$334:$F$431,SL!$C$3:$Q$351,11,0)</f>
        <v>0</v>
      </c>
      <c r="T413" s="11">
        <f>VLOOKUP($F$334:$F$431,SL!$C$3:$Q$351,12,0)</f>
        <v>0</v>
      </c>
      <c r="U413" s="11">
        <f>VLOOKUP($F$334:$F$431,SL!$C$3:$Q$351,13,0)</f>
        <v>100561.37</v>
      </c>
      <c r="V413" s="11">
        <f>VLOOKUP($F$334:$F$431,SL!$C$3:$Q$351,14,0)</f>
        <v>25150.63</v>
      </c>
      <c r="W413" s="11">
        <f>VLOOKUP($F$334:$F$431,SL!$C$3:$Q$351,15,0)</f>
        <v>125712</v>
      </c>
      <c r="X413" s="11"/>
    </row>
    <row r="414" spans="1:24" ht="15.75" x14ac:dyDescent="0.25">
      <c r="A414" s="11">
        <v>78</v>
      </c>
      <c r="B414" s="118"/>
      <c r="C414" s="118"/>
      <c r="D414" s="118"/>
      <c r="E414" s="118" t="s">
        <v>277</v>
      </c>
      <c r="F414" s="11" t="s">
        <v>593</v>
      </c>
      <c r="G414" s="11" t="str">
        <f>VLOOKUP($F$334:$F$431,SL!$C$3:$Q$351,2,0)</f>
        <v>NORMAL</v>
      </c>
      <c r="H414" s="11">
        <f>VLOOKUP($F$334:$F$431,SL!$C$3:$Q$351,3,0)</f>
        <v>154</v>
      </c>
      <c r="I414" s="11">
        <f>VLOOKUP($F$334:$F$431,SL!$C$3:$Q$351,4,0)</f>
        <v>17550.02</v>
      </c>
      <c r="J414" s="11">
        <f>VLOOKUP($F$334:$F$431,SL!$C$3:$Q$351,5,0)</f>
        <v>2269.98</v>
      </c>
      <c r="K414" s="11">
        <f>VLOOKUP($F$334:$F$431,SL!$C$3:$Q$351,6,0)</f>
        <v>19820</v>
      </c>
      <c r="L414" s="11">
        <f>VLOOKUP($F$334:$F$431,SL!$C$3:$Q$351,7,0)</f>
        <v>1460.43</v>
      </c>
      <c r="M414" s="11">
        <f>VLOOKUP($F$334:$F$431,SL!$C$3:$Q$351,8,0)</f>
        <v>281.57</v>
      </c>
      <c r="N414" s="11">
        <f>VLOOKUP($F$334:$F$431,SL!$C$3:$Q$351,9,0)</f>
        <v>1742</v>
      </c>
      <c r="O414" s="11">
        <f t="shared" si="49"/>
        <v>19010.45</v>
      </c>
      <c r="P414" s="11">
        <f t="shared" si="50"/>
        <v>2551.5500000000002</v>
      </c>
      <c r="Q414" s="11">
        <f t="shared" si="51"/>
        <v>21562</v>
      </c>
      <c r="R414" s="11">
        <f>VLOOKUP($F$334:$F$431,SL!$C$3:$Q$351,10,0)</f>
        <v>0</v>
      </c>
      <c r="S414" s="11">
        <f>VLOOKUP($F$334:$F$431,SL!$C$3:$Q$351,11,0)</f>
        <v>0</v>
      </c>
      <c r="T414" s="11">
        <f>VLOOKUP($F$334:$F$431,SL!$C$3:$Q$351,12,0)</f>
        <v>0</v>
      </c>
      <c r="U414" s="11">
        <f>VLOOKUP($F$334:$F$431,SL!$C$3:$Q$351,13,0)</f>
        <v>19010.45</v>
      </c>
      <c r="V414" s="11">
        <f>VLOOKUP($F$334:$F$431,SL!$C$3:$Q$351,14,0)</f>
        <v>2551.5500000000002</v>
      </c>
      <c r="W414" s="11">
        <f>VLOOKUP($F$334:$F$431,SL!$C$3:$Q$351,15,0)</f>
        <v>21562</v>
      </c>
      <c r="X414" s="11"/>
    </row>
    <row r="415" spans="1:24" ht="15.75" x14ac:dyDescent="0.25">
      <c r="A415" s="11">
        <v>79</v>
      </c>
      <c r="B415" s="118"/>
      <c r="C415" s="118"/>
      <c r="D415" s="118"/>
      <c r="E415" s="118" t="s">
        <v>277</v>
      </c>
      <c r="F415" s="11" t="s">
        <v>592</v>
      </c>
      <c r="G415" s="11" t="str">
        <f>VLOOKUP($F$334:$F$431,SL!$C$3:$Q$351,2,0)</f>
        <v>NORMAL</v>
      </c>
      <c r="H415" s="11">
        <f>VLOOKUP($F$334:$F$431,SL!$C$3:$Q$351,3,0)</f>
        <v>263</v>
      </c>
      <c r="I415" s="11">
        <f>VLOOKUP($F$334:$F$431,SL!$C$3:$Q$351,4,0)</f>
        <v>102552.45</v>
      </c>
      <c r="J415" s="11">
        <f>VLOOKUP($F$334:$F$431,SL!$C$3:$Q$351,5,0)</f>
        <v>34346.550000000003</v>
      </c>
      <c r="K415" s="11">
        <f>VLOOKUP($F$334:$F$431,SL!$C$3:$Q$351,6,0)</f>
        <v>136899</v>
      </c>
      <c r="L415" s="11">
        <f>VLOOKUP($F$334:$F$431,SL!$C$3:$Q$351,7,0)</f>
        <v>2371.04</v>
      </c>
      <c r="M415" s="11">
        <f>VLOOKUP($F$334:$F$431,SL!$C$3:$Q$351,8,0)</f>
        <v>1293.96</v>
      </c>
      <c r="N415" s="11">
        <f>VLOOKUP($F$334:$F$431,SL!$C$3:$Q$351,9,0)</f>
        <v>3665</v>
      </c>
      <c r="O415" s="11">
        <f t="shared" si="49"/>
        <v>104923.48999999999</v>
      </c>
      <c r="P415" s="11">
        <f t="shared" si="50"/>
        <v>35640.51</v>
      </c>
      <c r="Q415" s="11">
        <f t="shared" si="51"/>
        <v>140564</v>
      </c>
      <c r="R415" s="11">
        <f>VLOOKUP($F$334:$F$431,SL!$C$3:$Q$351,10,0)</f>
        <v>0</v>
      </c>
      <c r="S415" s="11">
        <f>VLOOKUP($F$334:$F$431,SL!$C$3:$Q$351,11,0)</f>
        <v>0</v>
      </c>
      <c r="T415" s="11">
        <f>VLOOKUP($F$334:$F$431,SL!$C$3:$Q$351,12,0)</f>
        <v>0</v>
      </c>
      <c r="U415" s="11">
        <f>VLOOKUP($F$334:$F$431,SL!$C$3:$Q$351,13,0)</f>
        <v>104923.49</v>
      </c>
      <c r="V415" s="11">
        <f>VLOOKUP($F$334:$F$431,SL!$C$3:$Q$351,14,0)</f>
        <v>35640.51</v>
      </c>
      <c r="W415" s="11">
        <f>VLOOKUP($F$334:$F$431,SL!$C$3:$Q$351,15,0)</f>
        <v>140564</v>
      </c>
      <c r="X415" s="11"/>
    </row>
    <row r="416" spans="1:24" ht="15.75" x14ac:dyDescent="0.25">
      <c r="A416" s="11">
        <v>80</v>
      </c>
      <c r="B416" s="118"/>
      <c r="C416" s="118"/>
      <c r="D416" s="118"/>
      <c r="E416" s="118" t="s">
        <v>277</v>
      </c>
      <c r="F416" s="11" t="s">
        <v>584</v>
      </c>
      <c r="G416" s="11" t="str">
        <f>VLOOKUP($F$334:$F$431,SL!$C$3:$Q$351,2,0)</f>
        <v>NORMAL</v>
      </c>
      <c r="H416" s="11">
        <f>VLOOKUP($F$334:$F$431,SL!$C$3:$Q$351,3,0)</f>
        <v>199</v>
      </c>
      <c r="I416" s="11">
        <f>VLOOKUP($F$334:$F$431,SL!$C$3:$Q$351,4,0)</f>
        <v>85482.37</v>
      </c>
      <c r="J416" s="11">
        <f>VLOOKUP($F$334:$F$431,SL!$C$3:$Q$351,5,0)</f>
        <v>27944.63</v>
      </c>
      <c r="K416" s="11">
        <f>VLOOKUP($F$334:$F$431,SL!$C$3:$Q$351,6,0)</f>
        <v>113427</v>
      </c>
      <c r="L416" s="11">
        <f>VLOOKUP($F$334:$F$431,SL!$C$3:$Q$351,7,0)</f>
        <v>1836.19</v>
      </c>
      <c r="M416" s="11">
        <f>VLOOKUP($F$334:$F$431,SL!$C$3:$Q$351,8,0)</f>
        <v>1054.81</v>
      </c>
      <c r="N416" s="11">
        <f>VLOOKUP($F$334:$F$431,SL!$C$3:$Q$351,9,0)</f>
        <v>2891</v>
      </c>
      <c r="O416" s="11">
        <f t="shared" si="49"/>
        <v>87318.56</v>
      </c>
      <c r="P416" s="11">
        <f t="shared" si="50"/>
        <v>28999.440000000002</v>
      </c>
      <c r="Q416" s="11">
        <f t="shared" si="51"/>
        <v>116318</v>
      </c>
      <c r="R416" s="11">
        <f>VLOOKUP($F$334:$F$431,SL!$C$3:$Q$351,10,0)</f>
        <v>22055.37</v>
      </c>
      <c r="S416" s="11">
        <f>VLOOKUP($F$334:$F$431,SL!$C$3:$Q$351,11,0)</f>
        <v>27944.63</v>
      </c>
      <c r="T416" s="11">
        <f>VLOOKUP($F$334:$F$431,SL!$C$3:$Q$351,12,0)</f>
        <v>50000</v>
      </c>
      <c r="U416" s="11">
        <f>VLOOKUP($F$334:$F$431,SL!$C$3:$Q$351,13,0)</f>
        <v>65263.19</v>
      </c>
      <c r="V416" s="11">
        <f>VLOOKUP($F$334:$F$431,SL!$C$3:$Q$351,14,0)</f>
        <v>1054.81</v>
      </c>
      <c r="W416" s="11">
        <f>VLOOKUP($F$334:$F$431,SL!$C$3:$Q$351,15,0)</f>
        <v>66318</v>
      </c>
      <c r="X416" s="11"/>
    </row>
    <row r="417" spans="1:24" ht="15.75" x14ac:dyDescent="0.25">
      <c r="A417" s="11">
        <v>81</v>
      </c>
      <c r="B417" s="118"/>
      <c r="C417" s="118"/>
      <c r="D417" s="118"/>
      <c r="E417" s="118" t="s">
        <v>277</v>
      </c>
      <c r="F417" s="11" t="s">
        <v>591</v>
      </c>
      <c r="G417" s="11" t="str">
        <f>VLOOKUP($F$334:$F$431,SL!$C$3:$Q$351,2,0)</f>
        <v>NORMAL</v>
      </c>
      <c r="H417" s="11">
        <f>VLOOKUP($F$334:$F$431,SL!$C$3:$Q$351,3,0)</f>
        <v>242</v>
      </c>
      <c r="I417" s="11">
        <f>VLOOKUP($F$334:$F$431,SL!$C$3:$Q$351,4,0)</f>
        <v>101036.84</v>
      </c>
      <c r="J417" s="11">
        <f>VLOOKUP($F$334:$F$431,SL!$C$3:$Q$351,5,0)</f>
        <v>34450.160000000003</v>
      </c>
      <c r="K417" s="11">
        <f>VLOOKUP($F$334:$F$431,SL!$C$3:$Q$351,6,0)</f>
        <v>135487</v>
      </c>
      <c r="L417" s="11">
        <f>VLOOKUP($F$334:$F$431,SL!$C$3:$Q$351,7,0)</f>
        <v>2239.35</v>
      </c>
      <c r="M417" s="11">
        <f>VLOOKUP($F$334:$F$431,SL!$C$3:$Q$351,8,0)</f>
        <v>1264.6500000000001</v>
      </c>
      <c r="N417" s="11">
        <f>VLOOKUP($F$334:$F$431,SL!$C$3:$Q$351,9,0)</f>
        <v>3504</v>
      </c>
      <c r="O417" s="11">
        <f t="shared" si="49"/>
        <v>103276.19</v>
      </c>
      <c r="P417" s="11">
        <f t="shared" si="50"/>
        <v>35714.810000000005</v>
      </c>
      <c r="Q417" s="11">
        <f t="shared" si="51"/>
        <v>138991</v>
      </c>
      <c r="R417" s="11">
        <f>VLOOKUP($F$334:$F$431,SL!$C$3:$Q$351,10,0)</f>
        <v>0</v>
      </c>
      <c r="S417" s="11">
        <f>VLOOKUP($F$334:$F$431,SL!$C$3:$Q$351,11,0)</f>
        <v>3504</v>
      </c>
      <c r="T417" s="11">
        <f>VLOOKUP($F$334:$F$431,SL!$C$3:$Q$351,12,0)</f>
        <v>3504</v>
      </c>
      <c r="U417" s="11">
        <f>VLOOKUP($F$334:$F$431,SL!$C$3:$Q$351,13,0)</f>
        <v>103276.19</v>
      </c>
      <c r="V417" s="11">
        <f>VLOOKUP($F$334:$F$431,SL!$C$3:$Q$351,14,0)</f>
        <v>32210.809999999998</v>
      </c>
      <c r="W417" s="11">
        <f>VLOOKUP($F$334:$F$431,SL!$C$3:$Q$351,15,0)</f>
        <v>135487</v>
      </c>
      <c r="X417" s="11"/>
    </row>
    <row r="418" spans="1:24" ht="15.75" x14ac:dyDescent="0.25">
      <c r="A418" s="11">
        <v>82</v>
      </c>
      <c r="B418" s="118"/>
      <c r="C418" s="118"/>
      <c r="D418" s="118"/>
      <c r="E418" s="118" t="s">
        <v>277</v>
      </c>
      <c r="F418" s="11" t="s">
        <v>595</v>
      </c>
      <c r="G418" s="11" t="str">
        <f>VLOOKUP($F$334:$F$431,SL!$C$3:$Q$351,2,0)</f>
        <v>IDLE/VACANT</v>
      </c>
      <c r="H418" s="11">
        <f>VLOOKUP($F$334:$F$431,SL!$C$3:$Q$351,3,0)</f>
        <v>0</v>
      </c>
      <c r="I418" s="11">
        <f>VLOOKUP($F$334:$F$431,SL!$C$3:$Q$351,4,0)</f>
        <v>43811.58</v>
      </c>
      <c r="J418" s="11">
        <f>VLOOKUP($F$334:$F$431,SL!$C$3:$Q$351,5,0)</f>
        <v>6304.42</v>
      </c>
      <c r="K418" s="11">
        <f>VLOOKUP($F$334:$F$431,SL!$C$3:$Q$351,6,0)</f>
        <v>50116</v>
      </c>
      <c r="L418" s="11">
        <f>VLOOKUP($F$334:$F$431,SL!$C$3:$Q$351,7,0)</f>
        <v>175.1</v>
      </c>
      <c r="M418" s="11">
        <f>VLOOKUP($F$334:$F$431,SL!$C$3:$Q$351,8,0)</f>
        <v>451.9</v>
      </c>
      <c r="N418" s="11">
        <f>VLOOKUP($F$334:$F$431,SL!$C$3:$Q$351,9,0)</f>
        <v>627</v>
      </c>
      <c r="O418" s="11">
        <f t="shared" si="49"/>
        <v>43986.68</v>
      </c>
      <c r="P418" s="11">
        <f t="shared" si="50"/>
        <v>6756.32</v>
      </c>
      <c r="Q418" s="11">
        <f t="shared" si="51"/>
        <v>50743</v>
      </c>
      <c r="R418" s="11">
        <f>VLOOKUP($F$334:$F$431,SL!$C$3:$Q$351,10,0)</f>
        <v>0</v>
      </c>
      <c r="S418" s="11">
        <f>VLOOKUP($F$334:$F$431,SL!$C$3:$Q$351,11,0)</f>
        <v>627</v>
      </c>
      <c r="T418" s="11">
        <f>VLOOKUP($F$334:$F$431,SL!$C$3:$Q$351,12,0)</f>
        <v>627</v>
      </c>
      <c r="U418" s="11">
        <f>VLOOKUP($F$334:$F$431,SL!$C$3:$Q$351,13,0)</f>
        <v>43986.68</v>
      </c>
      <c r="V418" s="11">
        <f>VLOOKUP($F$334:$F$431,SL!$C$3:$Q$351,14,0)</f>
        <v>6129.32</v>
      </c>
      <c r="W418" s="11">
        <f>VLOOKUP($F$334:$F$431,SL!$C$3:$Q$351,15,0)</f>
        <v>50116</v>
      </c>
      <c r="X418" s="11"/>
    </row>
    <row r="419" spans="1:24" ht="15.75" x14ac:dyDescent="0.25">
      <c r="A419" s="11">
        <v>83</v>
      </c>
      <c r="B419" s="118"/>
      <c r="C419" s="118"/>
      <c r="D419" s="118"/>
      <c r="E419" s="118" t="s">
        <v>277</v>
      </c>
      <c r="F419" s="11" t="s">
        <v>597</v>
      </c>
      <c r="G419" s="11" t="str">
        <f>VLOOKUP($F$334:$F$431,SL!$C$3:$Q$351,2,0)</f>
        <v>NORMAL</v>
      </c>
      <c r="H419" s="11">
        <f>VLOOKUP($F$334:$F$431,SL!$C$3:$Q$351,3,0)</f>
        <v>175</v>
      </c>
      <c r="I419" s="11">
        <f>VLOOKUP($F$334:$F$431,SL!$C$3:$Q$351,4,0)</f>
        <v>50897.47</v>
      </c>
      <c r="J419" s="11">
        <f>VLOOKUP($F$334:$F$431,SL!$C$3:$Q$351,5,0)</f>
        <v>11190.529999999999</v>
      </c>
      <c r="K419" s="11">
        <f>VLOOKUP($F$334:$F$431,SL!$C$3:$Q$351,6,0)</f>
        <v>62088</v>
      </c>
      <c r="L419" s="11">
        <f>VLOOKUP($F$334:$F$431,SL!$C$3:$Q$351,7,0)</f>
        <v>1636.44</v>
      </c>
      <c r="M419" s="11">
        <f>VLOOKUP($F$334:$F$431,SL!$C$3:$Q$351,8,0)</f>
        <v>661.56</v>
      </c>
      <c r="N419" s="11">
        <f>VLOOKUP($F$334:$F$431,SL!$C$3:$Q$351,9,0)</f>
        <v>2298</v>
      </c>
      <c r="O419" s="11">
        <f t="shared" si="49"/>
        <v>52533.91</v>
      </c>
      <c r="P419" s="11">
        <f t="shared" si="50"/>
        <v>11852.089999999998</v>
      </c>
      <c r="Q419" s="11">
        <f t="shared" si="51"/>
        <v>64386</v>
      </c>
      <c r="R419" s="11">
        <f>VLOOKUP($F$334:$F$431,SL!$C$3:$Q$351,10,0)</f>
        <v>21107.47</v>
      </c>
      <c r="S419" s="11">
        <f>VLOOKUP($F$334:$F$431,SL!$C$3:$Q$351,11,0)</f>
        <v>11190.529999999999</v>
      </c>
      <c r="T419" s="11">
        <f>VLOOKUP($F$334:$F$431,SL!$C$3:$Q$351,12,0)</f>
        <v>32298</v>
      </c>
      <c r="U419" s="11">
        <f>VLOOKUP($F$334:$F$431,SL!$C$3:$Q$351,13,0)</f>
        <v>31426.44</v>
      </c>
      <c r="V419" s="11">
        <f>VLOOKUP($F$334:$F$431,SL!$C$3:$Q$351,14,0)</f>
        <v>661.56</v>
      </c>
      <c r="W419" s="11">
        <f>VLOOKUP($F$334:$F$431,SL!$C$3:$Q$351,15,0)</f>
        <v>32088</v>
      </c>
      <c r="X419" s="11"/>
    </row>
    <row r="420" spans="1:24" ht="15.75" x14ac:dyDescent="0.25">
      <c r="A420" s="11">
        <v>84</v>
      </c>
      <c r="B420" s="118"/>
      <c r="C420" s="118"/>
      <c r="D420" s="118"/>
      <c r="E420" s="118" t="s">
        <v>277</v>
      </c>
      <c r="F420" s="11" t="s">
        <v>587</v>
      </c>
      <c r="G420" s="11" t="str">
        <f>VLOOKUP($F$334:$F$431,SL!$C$3:$Q$351,2,0)</f>
        <v>NORMAL</v>
      </c>
      <c r="H420" s="11">
        <f>VLOOKUP($F$334:$F$431,SL!$C$3:$Q$351,3,0)</f>
        <v>105</v>
      </c>
      <c r="I420" s="11">
        <f>VLOOKUP($F$334:$F$431,SL!$C$3:$Q$351,4,0)</f>
        <v>14836.96</v>
      </c>
      <c r="J420" s="11">
        <f>VLOOKUP($F$334:$F$431,SL!$C$3:$Q$351,5,0)</f>
        <v>2215.04</v>
      </c>
      <c r="K420" s="11">
        <f>VLOOKUP($F$334:$F$431,SL!$C$3:$Q$351,6,0)</f>
        <v>17052</v>
      </c>
      <c r="L420" s="11">
        <f>VLOOKUP($F$334:$F$431,SL!$C$3:$Q$351,7,0)</f>
        <v>1051.45</v>
      </c>
      <c r="M420" s="11">
        <f>VLOOKUP($F$334:$F$431,SL!$C$3:$Q$351,8,0)</f>
        <v>223.55</v>
      </c>
      <c r="N420" s="11">
        <f>VLOOKUP($F$334:$F$431,SL!$C$3:$Q$351,9,0)</f>
        <v>1275</v>
      </c>
      <c r="O420" s="11">
        <f t="shared" si="49"/>
        <v>15888.41</v>
      </c>
      <c r="P420" s="11">
        <f t="shared" si="50"/>
        <v>2438.59</v>
      </c>
      <c r="Q420" s="11">
        <f t="shared" si="51"/>
        <v>18327</v>
      </c>
      <c r="R420" s="11">
        <f>VLOOKUP($F$334:$F$431,SL!$C$3:$Q$351,10,0)</f>
        <v>17163.41</v>
      </c>
      <c r="S420" s="11">
        <f>VLOOKUP($F$334:$F$431,SL!$C$3:$Q$351,11,0)</f>
        <v>2438.59</v>
      </c>
      <c r="T420" s="11">
        <f>VLOOKUP($F$334:$F$431,SL!$C$3:$Q$351,12,0)</f>
        <v>19602</v>
      </c>
      <c r="U420" s="11">
        <f>VLOOKUP($F$334:$F$431,SL!$C$3:$Q$351,13,0)</f>
        <v>-1275</v>
      </c>
      <c r="V420" s="11">
        <f>VLOOKUP($F$334:$F$431,SL!$C$3:$Q$351,14,0)</f>
        <v>0</v>
      </c>
      <c r="W420" s="11">
        <f>VLOOKUP($F$334:$F$431,SL!$C$3:$Q$351,15,0)</f>
        <v>-1275</v>
      </c>
      <c r="X420" s="11"/>
    </row>
    <row r="421" spans="1:24" ht="15.75" x14ac:dyDescent="0.25">
      <c r="A421" s="11">
        <v>85</v>
      </c>
      <c r="B421" s="118"/>
      <c r="C421" s="118"/>
      <c r="D421" s="118"/>
      <c r="E421" s="118" t="s">
        <v>277</v>
      </c>
      <c r="F421" s="11" t="s">
        <v>589</v>
      </c>
      <c r="G421" s="11" t="str">
        <f>VLOOKUP($F$334:$F$431,SL!$C$3:$Q$351,2,0)</f>
        <v>NORMAL</v>
      </c>
      <c r="H421" s="11">
        <f>VLOOKUP($F$334:$F$431,SL!$C$3:$Q$351,3,0)</f>
        <v>311</v>
      </c>
      <c r="I421" s="11">
        <f>VLOOKUP($F$334:$F$431,SL!$C$3:$Q$351,4,0)</f>
        <v>96845.98</v>
      </c>
      <c r="J421" s="11">
        <f>VLOOKUP($F$334:$F$431,SL!$C$3:$Q$351,5,0)</f>
        <v>19490.02</v>
      </c>
      <c r="K421" s="11">
        <f>VLOOKUP($F$334:$F$431,SL!$C$3:$Q$351,6,0)</f>
        <v>116336</v>
      </c>
      <c r="L421" s="11">
        <f>VLOOKUP($F$334:$F$431,SL!$C$3:$Q$351,7,0)</f>
        <v>2859.12</v>
      </c>
      <c r="M421" s="11">
        <f>VLOOKUP($F$334:$F$431,SL!$C$3:$Q$351,8,0)</f>
        <v>1126.8800000000001</v>
      </c>
      <c r="N421" s="11">
        <f>VLOOKUP($F$334:$F$431,SL!$C$3:$Q$351,9,0)</f>
        <v>3986</v>
      </c>
      <c r="O421" s="11">
        <f t="shared" si="49"/>
        <v>99705.099999999991</v>
      </c>
      <c r="P421" s="11">
        <f t="shared" si="50"/>
        <v>20616.900000000001</v>
      </c>
      <c r="Q421" s="11">
        <f t="shared" si="51"/>
        <v>120322</v>
      </c>
      <c r="R421" s="11">
        <f>VLOOKUP($F$334:$F$431,SL!$C$3:$Q$351,10,0)</f>
        <v>53688.98</v>
      </c>
      <c r="S421" s="11">
        <f>VLOOKUP($F$334:$F$431,SL!$C$3:$Q$351,11,0)</f>
        <v>19490.02</v>
      </c>
      <c r="T421" s="11">
        <f>VLOOKUP($F$334:$F$431,SL!$C$3:$Q$351,12,0)</f>
        <v>73179</v>
      </c>
      <c r="U421" s="11">
        <f>VLOOKUP($F$334:$F$431,SL!$C$3:$Q$351,13,0)</f>
        <v>46016.12</v>
      </c>
      <c r="V421" s="11">
        <f>VLOOKUP($F$334:$F$431,SL!$C$3:$Q$351,14,0)</f>
        <v>1126.8800000000001</v>
      </c>
      <c r="W421" s="11">
        <f>VLOOKUP($F$334:$F$431,SL!$C$3:$Q$351,15,0)</f>
        <v>47143</v>
      </c>
      <c r="X421" s="11"/>
    </row>
    <row r="422" spans="1:24" ht="15.75" x14ac:dyDescent="0.25">
      <c r="A422" s="11">
        <v>86</v>
      </c>
      <c r="B422" s="118"/>
      <c r="C422" s="118"/>
      <c r="D422" s="118"/>
      <c r="E422" s="118" t="s">
        <v>277</v>
      </c>
      <c r="F422" s="11" t="s">
        <v>590</v>
      </c>
      <c r="G422" s="11" t="str">
        <f>VLOOKUP($F$334:$F$431,SL!$C$3:$Q$351,2,0)</f>
        <v>NORMAL</v>
      </c>
      <c r="H422" s="11">
        <f>VLOOKUP($F$334:$F$431,SL!$C$3:$Q$351,3,0)</f>
        <v>322</v>
      </c>
      <c r="I422" s="11">
        <f>VLOOKUP($F$334:$F$431,SL!$C$3:$Q$351,4,0)</f>
        <v>69536.22</v>
      </c>
      <c r="J422" s="11">
        <f>VLOOKUP($F$334:$F$431,SL!$C$3:$Q$351,5,0)</f>
        <v>14923.779999999999</v>
      </c>
      <c r="K422" s="11">
        <f>VLOOKUP($F$334:$F$431,SL!$C$3:$Q$351,6,0)</f>
        <v>84460</v>
      </c>
      <c r="L422" s="11">
        <f>VLOOKUP($F$334:$F$431,SL!$C$3:$Q$351,7,0)</f>
        <v>3038.36</v>
      </c>
      <c r="M422" s="11">
        <f>VLOOKUP($F$334:$F$431,SL!$C$3:$Q$351,8,0)</f>
        <v>966.64</v>
      </c>
      <c r="N422" s="11">
        <f>VLOOKUP($F$334:$F$431,SL!$C$3:$Q$351,9,0)</f>
        <v>4005</v>
      </c>
      <c r="O422" s="11">
        <f t="shared" si="49"/>
        <v>72574.58</v>
      </c>
      <c r="P422" s="11">
        <f t="shared" si="50"/>
        <v>15890.419999999998</v>
      </c>
      <c r="Q422" s="11">
        <f t="shared" si="51"/>
        <v>88465</v>
      </c>
      <c r="R422" s="11">
        <f>VLOOKUP($F$334:$F$431,SL!$C$3:$Q$351,10,0)</f>
        <v>0</v>
      </c>
      <c r="S422" s="11">
        <f>VLOOKUP($F$334:$F$431,SL!$C$3:$Q$351,11,0)</f>
        <v>0</v>
      </c>
      <c r="T422" s="11">
        <f>VLOOKUP($F$334:$F$431,SL!$C$3:$Q$351,12,0)</f>
        <v>0</v>
      </c>
      <c r="U422" s="11">
        <f>VLOOKUP($F$334:$F$431,SL!$C$3:$Q$351,13,0)</f>
        <v>72574.58</v>
      </c>
      <c r="V422" s="11">
        <f>VLOOKUP($F$334:$F$431,SL!$C$3:$Q$351,14,0)</f>
        <v>15890.42</v>
      </c>
      <c r="W422" s="11">
        <f>VLOOKUP($F$334:$F$431,SL!$C$3:$Q$351,15,0)</f>
        <v>88465</v>
      </c>
      <c r="X422" s="11"/>
    </row>
    <row r="423" spans="1:24" ht="15.75" x14ac:dyDescent="0.25">
      <c r="A423" s="11">
        <v>87</v>
      </c>
      <c r="B423" s="118"/>
      <c r="C423" s="118"/>
      <c r="D423" s="118"/>
      <c r="E423" s="118" t="s">
        <v>277</v>
      </c>
      <c r="F423" s="11" t="s">
        <v>594</v>
      </c>
      <c r="G423" s="11" t="str">
        <f>VLOOKUP($F$334:$F$431,SL!$C$3:$Q$351,2,0)</f>
        <v>IDLE/VACANT</v>
      </c>
      <c r="H423" s="11">
        <f>VLOOKUP($F$334:$F$431,SL!$C$3:$Q$351,3,0)</f>
        <v>0</v>
      </c>
      <c r="I423" s="11">
        <f>VLOOKUP($F$334:$F$431,SL!$C$3:$Q$351,4,0)</f>
        <v>45556.34</v>
      </c>
      <c r="J423" s="11">
        <f>VLOOKUP($F$334:$F$431,SL!$C$3:$Q$351,5,0)</f>
        <v>17463.66</v>
      </c>
      <c r="K423" s="11">
        <f>VLOOKUP($F$334:$F$431,SL!$C$3:$Q$351,6,0)</f>
        <v>63020</v>
      </c>
      <c r="L423" s="11">
        <f>VLOOKUP($F$334:$F$431,SL!$C$3:$Q$351,7,0)</f>
        <v>175.49</v>
      </c>
      <c r="M423" s="11">
        <f>VLOOKUP($F$334:$F$431,SL!$C$3:$Q$351,8,0)</f>
        <v>503.51</v>
      </c>
      <c r="N423" s="11">
        <f>VLOOKUP($F$334:$F$431,SL!$C$3:$Q$351,9,0)</f>
        <v>679</v>
      </c>
      <c r="O423" s="11">
        <f t="shared" si="49"/>
        <v>45731.829999999994</v>
      </c>
      <c r="P423" s="11">
        <f t="shared" si="50"/>
        <v>17967.169999999998</v>
      </c>
      <c r="Q423" s="11">
        <f t="shared" si="51"/>
        <v>63699</v>
      </c>
      <c r="R423" s="11">
        <f>VLOOKUP($F$334:$F$431,SL!$C$3:$Q$351,10,0)</f>
        <v>0</v>
      </c>
      <c r="S423" s="11">
        <f>VLOOKUP($F$334:$F$431,SL!$C$3:$Q$351,11,0)</f>
        <v>0</v>
      </c>
      <c r="T423" s="11">
        <f>VLOOKUP($F$334:$F$431,SL!$C$3:$Q$351,12,0)</f>
        <v>0</v>
      </c>
      <c r="U423" s="11">
        <f>VLOOKUP($F$334:$F$431,SL!$C$3:$Q$351,13,0)</f>
        <v>45731.83</v>
      </c>
      <c r="V423" s="11">
        <f>VLOOKUP($F$334:$F$431,SL!$C$3:$Q$351,14,0)</f>
        <v>17967.170000000002</v>
      </c>
      <c r="W423" s="11">
        <f>VLOOKUP($F$334:$F$431,SL!$C$3:$Q$351,15,0)</f>
        <v>63699</v>
      </c>
      <c r="X423" s="11"/>
    </row>
    <row r="424" spans="1:24" ht="15.75" x14ac:dyDescent="0.25">
      <c r="A424" s="11">
        <v>88</v>
      </c>
      <c r="B424" s="118"/>
      <c r="C424" s="118"/>
      <c r="D424" s="118"/>
      <c r="E424" s="118" t="s">
        <v>277</v>
      </c>
      <c r="F424" s="11" t="s">
        <v>596</v>
      </c>
      <c r="G424" s="11" t="str">
        <f>VLOOKUP($F$334:$F$431,SL!$C$3:$Q$351,2,0)</f>
        <v>NORMAL</v>
      </c>
      <c r="H424" s="11">
        <f>VLOOKUP($F$334:$F$431,SL!$C$3:$Q$351,3,0)</f>
        <v>498</v>
      </c>
      <c r="I424" s="11">
        <f>VLOOKUP($F$334:$F$431,SL!$C$3:$Q$351,4,0)</f>
        <v>112260</v>
      </c>
      <c r="J424" s="11">
        <f>VLOOKUP($F$334:$F$431,SL!$C$3:$Q$351,5,0)</f>
        <v>16587</v>
      </c>
      <c r="K424" s="11">
        <f>VLOOKUP($F$334:$F$431,SL!$C$3:$Q$351,6,0)</f>
        <v>128847</v>
      </c>
      <c r="L424" s="11">
        <f>VLOOKUP($F$334:$F$431,SL!$C$3:$Q$351,7,0)</f>
        <v>4770.5600000000004</v>
      </c>
      <c r="M424" s="11">
        <f>VLOOKUP($F$334:$F$431,SL!$C$3:$Q$351,8,0)</f>
        <v>1494.44</v>
      </c>
      <c r="N424" s="11">
        <f>VLOOKUP($F$334:$F$431,SL!$C$3:$Q$351,9,0)</f>
        <v>6265</v>
      </c>
      <c r="O424" s="11">
        <f t="shared" si="49"/>
        <v>117030.56</v>
      </c>
      <c r="P424" s="11">
        <f t="shared" si="50"/>
        <v>18081.439999999999</v>
      </c>
      <c r="Q424" s="11">
        <f t="shared" si="51"/>
        <v>135112</v>
      </c>
      <c r="R424" s="11">
        <f>VLOOKUP($F$334:$F$431,SL!$C$3:$Q$351,10,0)</f>
        <v>0</v>
      </c>
      <c r="S424" s="11">
        <f>VLOOKUP($F$334:$F$431,SL!$C$3:$Q$351,11,0)</f>
        <v>0</v>
      </c>
      <c r="T424" s="11">
        <f>VLOOKUP($F$334:$F$431,SL!$C$3:$Q$351,12,0)</f>
        <v>0</v>
      </c>
      <c r="U424" s="11">
        <f>VLOOKUP($F$334:$F$431,SL!$C$3:$Q$351,13,0)</f>
        <v>117030.56</v>
      </c>
      <c r="V424" s="11">
        <f>VLOOKUP($F$334:$F$431,SL!$C$3:$Q$351,14,0)</f>
        <v>18081.440000000002</v>
      </c>
      <c r="W424" s="11">
        <f>VLOOKUP($F$334:$F$431,SL!$C$3:$Q$351,15,0)</f>
        <v>135112</v>
      </c>
      <c r="X424" s="11"/>
    </row>
    <row r="425" spans="1:24" ht="15.75" x14ac:dyDescent="0.25">
      <c r="A425" s="11">
        <v>89</v>
      </c>
      <c r="B425" s="118"/>
      <c r="C425" s="118"/>
      <c r="D425" s="118"/>
      <c r="E425" s="118" t="s">
        <v>277</v>
      </c>
      <c r="F425" s="11" t="s">
        <v>598</v>
      </c>
      <c r="G425" s="11" t="str">
        <f>VLOOKUP($F$334:$F$431,SL!$C$3:$Q$351,2,0)</f>
        <v>NORMAL</v>
      </c>
      <c r="H425" s="11">
        <f>VLOOKUP($F$334:$F$431,SL!$C$3:$Q$351,3,0)</f>
        <v>301</v>
      </c>
      <c r="I425" s="11">
        <f>VLOOKUP($F$334:$F$431,SL!$C$3:$Q$351,4,0)</f>
        <v>87559.27</v>
      </c>
      <c r="J425" s="11">
        <f>VLOOKUP($F$334:$F$431,SL!$C$3:$Q$351,5,0)</f>
        <v>21248.73</v>
      </c>
      <c r="K425" s="11">
        <f>VLOOKUP($F$334:$F$431,SL!$C$3:$Q$351,6,0)</f>
        <v>108808</v>
      </c>
      <c r="L425" s="11">
        <f>VLOOKUP($F$334:$F$431,SL!$C$3:$Q$351,7,0)</f>
        <v>2863.58</v>
      </c>
      <c r="M425" s="11">
        <f>VLOOKUP($F$334:$F$431,SL!$C$3:$Q$351,8,0)</f>
        <v>1147.42</v>
      </c>
      <c r="N425" s="11">
        <f>VLOOKUP($F$334:$F$431,SL!$C$3:$Q$351,9,0)</f>
        <v>4011</v>
      </c>
      <c r="O425" s="11">
        <f t="shared" si="49"/>
        <v>90422.85</v>
      </c>
      <c r="P425" s="11">
        <f t="shared" si="50"/>
        <v>22396.15</v>
      </c>
      <c r="Q425" s="11">
        <f t="shared" si="51"/>
        <v>112819</v>
      </c>
      <c r="R425" s="11">
        <f>VLOOKUP($F$334:$F$431,SL!$C$3:$Q$351,10,0)</f>
        <v>0</v>
      </c>
      <c r="S425" s="11">
        <f>VLOOKUP($F$334:$F$431,SL!$C$3:$Q$351,11,0)</f>
        <v>0</v>
      </c>
      <c r="T425" s="11">
        <f>VLOOKUP($F$334:$F$431,SL!$C$3:$Q$351,12,0)</f>
        <v>0</v>
      </c>
      <c r="U425" s="11">
        <f>VLOOKUP($F$334:$F$431,SL!$C$3:$Q$351,13,0)</f>
        <v>90422.85</v>
      </c>
      <c r="V425" s="11">
        <f>VLOOKUP($F$334:$F$431,SL!$C$3:$Q$351,14,0)</f>
        <v>22396.15</v>
      </c>
      <c r="W425" s="11">
        <f>VLOOKUP($F$334:$F$431,SL!$C$3:$Q$351,15,0)</f>
        <v>112819</v>
      </c>
      <c r="X425" s="11"/>
    </row>
    <row r="426" spans="1:24" ht="15.75" x14ac:dyDescent="0.25">
      <c r="A426" s="11">
        <v>90</v>
      </c>
      <c r="B426" s="118"/>
      <c r="C426" s="118"/>
      <c r="D426" s="118"/>
      <c r="E426" s="118" t="s">
        <v>277</v>
      </c>
      <c r="F426" s="11" t="s">
        <v>604</v>
      </c>
      <c r="G426" s="11" t="str">
        <f>VLOOKUP($F$334:$F$431,SL!$C$3:$Q$351,2,0)</f>
        <v>DC</v>
      </c>
      <c r="H426" s="11">
        <f>VLOOKUP($F$334:$F$431,SL!$C$3:$Q$351,3,0)</f>
        <v>1501</v>
      </c>
      <c r="I426" s="11">
        <f>VLOOKUP($F$334:$F$431,SL!$C$3:$Q$351,4,0)</f>
        <v>997048.29</v>
      </c>
      <c r="J426" s="11">
        <f>VLOOKUP($F$334:$F$431,SL!$C$3:$Q$351,5,0)</f>
        <v>138175.71</v>
      </c>
      <c r="K426" s="11">
        <f>VLOOKUP($F$334:$F$431,SL!$C$3:$Q$351,6,0)</f>
        <v>1135224</v>
      </c>
      <c r="L426" s="11">
        <f>VLOOKUP($F$334:$F$431,SL!$C$3:$Q$351,7,0)</f>
        <v>63690.47</v>
      </c>
      <c r="M426" s="11">
        <f>VLOOKUP($F$334:$F$431,SL!$C$3:$Q$351,8,0)</f>
        <v>11441.529999999999</v>
      </c>
      <c r="N426" s="11">
        <f>VLOOKUP($F$334:$F$431,SL!$C$3:$Q$351,9,0)</f>
        <v>75132</v>
      </c>
      <c r="O426" s="11">
        <f t="shared" si="49"/>
        <v>1060738.76</v>
      </c>
      <c r="P426" s="11">
        <f t="shared" si="50"/>
        <v>149617.24</v>
      </c>
      <c r="Q426" s="11">
        <f t="shared" si="51"/>
        <v>1210356</v>
      </c>
      <c r="R426" s="11">
        <f>VLOOKUP($F$334:$F$431,SL!$C$3:$Q$351,10,0)</f>
        <v>0</v>
      </c>
      <c r="S426" s="11">
        <f>VLOOKUP($F$334:$F$431,SL!$C$3:$Q$351,11,0)</f>
        <v>50413</v>
      </c>
      <c r="T426" s="11">
        <f>VLOOKUP($F$334:$F$431,SL!$C$3:$Q$351,12,0)</f>
        <v>50413</v>
      </c>
      <c r="U426" s="11">
        <f>VLOOKUP($F$334:$F$431,SL!$C$3:$Q$351,13,0)</f>
        <v>1060738.76</v>
      </c>
      <c r="V426" s="11">
        <f>VLOOKUP($F$334:$F$431,SL!$C$3:$Q$351,14,0)</f>
        <v>99204.24</v>
      </c>
      <c r="W426" s="11">
        <f>VLOOKUP($F$334:$F$431,SL!$C$3:$Q$351,15,0)</f>
        <v>1159943</v>
      </c>
      <c r="X426" s="11"/>
    </row>
    <row r="427" spans="1:24" ht="15.75" x14ac:dyDescent="0.25">
      <c r="A427" s="11">
        <v>91</v>
      </c>
      <c r="B427" s="128"/>
      <c r="C427" s="128"/>
      <c r="D427" s="128"/>
      <c r="E427" s="127" t="s">
        <v>277</v>
      </c>
      <c r="F427" s="11" t="s">
        <v>793</v>
      </c>
      <c r="G427" s="11" t="str">
        <f>VLOOKUP($F$334:$F$431,SL!$C$3:$Q$351,2,0)</f>
        <v>IDLE/VACANT</v>
      </c>
      <c r="H427" s="11">
        <f>VLOOKUP($F$334:$F$431,SL!$C$3:$Q$351,3,0)</f>
        <v>0</v>
      </c>
      <c r="I427" s="11">
        <f>VLOOKUP($F$334:$F$431,SL!$C$3:$Q$351,4,0)</f>
        <v>921.06</v>
      </c>
      <c r="J427" s="11">
        <f>VLOOKUP($F$334:$F$431,SL!$C$3:$Q$351,5,0)</f>
        <v>9.94</v>
      </c>
      <c r="K427" s="11">
        <f>VLOOKUP($F$334:$F$431,SL!$C$3:$Q$351,6,0)</f>
        <v>931</v>
      </c>
      <c r="L427" s="11">
        <f>VLOOKUP($F$334:$F$431,SL!$C$3:$Q$351,7,0)</f>
        <v>175.3</v>
      </c>
      <c r="M427" s="11">
        <f>VLOOKUP($F$334:$F$431,SL!$C$3:$Q$351,8,0)</f>
        <v>8.6999999999999993</v>
      </c>
      <c r="N427" s="11">
        <f>VLOOKUP($F$334:$F$431,SL!$C$3:$Q$351,9,0)</f>
        <v>184</v>
      </c>
      <c r="O427" s="11">
        <f t="shared" si="49"/>
        <v>1096.3599999999999</v>
      </c>
      <c r="P427" s="11">
        <f t="shared" si="50"/>
        <v>18.64</v>
      </c>
      <c r="Q427" s="11">
        <f t="shared" si="51"/>
        <v>1115</v>
      </c>
      <c r="R427" s="11">
        <f>VLOOKUP($F$334:$F$431,SL!$C$3:$Q$351,10,0)</f>
        <v>0</v>
      </c>
      <c r="S427" s="11">
        <f>VLOOKUP($F$334:$F$431,SL!$C$3:$Q$351,11,0)</f>
        <v>0</v>
      </c>
      <c r="T427" s="11">
        <f>VLOOKUP($F$334:$F$431,SL!$C$3:$Q$351,12,0)</f>
        <v>0</v>
      </c>
      <c r="U427" s="11">
        <f>VLOOKUP($F$334:$F$431,SL!$C$3:$Q$351,13,0)</f>
        <v>1096.3599999999999</v>
      </c>
      <c r="V427" s="11">
        <f>VLOOKUP($F$334:$F$431,SL!$C$3:$Q$351,14,0)</f>
        <v>18.64</v>
      </c>
      <c r="W427" s="11">
        <f>VLOOKUP($F$334:$F$431,SL!$C$3:$Q$351,15,0)</f>
        <v>1115</v>
      </c>
      <c r="X427" s="11"/>
    </row>
    <row r="428" spans="1:24" ht="15.75" x14ac:dyDescent="0.25">
      <c r="A428" s="11">
        <v>92</v>
      </c>
      <c r="B428" s="128"/>
      <c r="C428" s="128"/>
      <c r="D428" s="128"/>
      <c r="E428" s="135" t="s">
        <v>277</v>
      </c>
      <c r="F428" s="136" t="s">
        <v>802</v>
      </c>
      <c r="G428" s="11" t="str">
        <f>VLOOKUP($F$334:$F$431,SL!$C$3:$Q$351,2,0)</f>
        <v>IDLE/VACANT</v>
      </c>
      <c r="H428" s="11">
        <f>VLOOKUP($F$334:$F$431,SL!$C$3:$Q$351,3,0)</f>
        <v>0</v>
      </c>
      <c r="I428" s="11">
        <f>VLOOKUP($F$334:$F$431,SL!$C$3:$Q$351,4,0)</f>
        <v>220.3</v>
      </c>
      <c r="J428" s="11">
        <f>VLOOKUP($F$334:$F$431,SL!$C$3:$Q$351,5,0)</f>
        <v>2.7</v>
      </c>
      <c r="K428" s="11">
        <f>VLOOKUP($F$334:$F$431,SL!$C$3:$Q$351,6,0)</f>
        <v>223</v>
      </c>
      <c r="L428" s="11">
        <f>VLOOKUP($F$334:$F$431,SL!$C$3:$Q$351,7,0)</f>
        <v>349.73</v>
      </c>
      <c r="M428" s="11">
        <f>VLOOKUP($F$334:$F$431,SL!$C$3:$Q$351,8,0)</f>
        <v>1.27</v>
      </c>
      <c r="N428" s="11">
        <f>VLOOKUP($F$334:$F$431,SL!$C$3:$Q$351,9,0)</f>
        <v>351</v>
      </c>
      <c r="O428" s="11">
        <f t="shared" si="49"/>
        <v>570.03</v>
      </c>
      <c r="P428" s="11">
        <f t="shared" si="50"/>
        <v>3.97</v>
      </c>
      <c r="Q428" s="11">
        <f t="shared" si="51"/>
        <v>574</v>
      </c>
      <c r="R428" s="11">
        <f>VLOOKUP($F$334:$F$431,SL!$C$3:$Q$351,10,0)</f>
        <v>0</v>
      </c>
      <c r="S428" s="11">
        <f>VLOOKUP($F$334:$F$431,SL!$C$3:$Q$351,11,0)</f>
        <v>0</v>
      </c>
      <c r="T428" s="11">
        <f>VLOOKUP($F$334:$F$431,SL!$C$3:$Q$351,12,0)</f>
        <v>0</v>
      </c>
      <c r="U428" s="11">
        <f>VLOOKUP($F$334:$F$431,SL!$C$3:$Q$351,13,0)</f>
        <v>570.03</v>
      </c>
      <c r="V428" s="11">
        <f>VLOOKUP($F$334:$F$431,SL!$C$3:$Q$351,14,0)</f>
        <v>3.97</v>
      </c>
      <c r="W428" s="11">
        <f>VLOOKUP($F$334:$F$431,SL!$C$3:$Q$351,15,0)</f>
        <v>574</v>
      </c>
      <c r="X428" s="11"/>
    </row>
    <row r="429" spans="1:24" ht="15.75" x14ac:dyDescent="0.25">
      <c r="A429" s="11">
        <v>93</v>
      </c>
      <c r="B429" s="128"/>
      <c r="C429" s="128"/>
      <c r="D429" s="128"/>
      <c r="E429" s="135" t="s">
        <v>277</v>
      </c>
      <c r="F429" s="136" t="s">
        <v>803</v>
      </c>
      <c r="G429" s="11" t="str">
        <f>VLOOKUP($F$334:$F$431,SL!$C$3:$Q$351,2,0)</f>
        <v>NORMAL</v>
      </c>
      <c r="H429" s="11">
        <f>VLOOKUP($F$334:$F$431,SL!$C$3:$Q$351,3,0)</f>
        <v>5</v>
      </c>
      <c r="I429" s="11">
        <f>VLOOKUP($F$334:$F$431,SL!$C$3:$Q$351,4,0)</f>
        <v>187.3</v>
      </c>
      <c r="J429" s="11">
        <f>VLOOKUP($F$334:$F$431,SL!$C$3:$Q$351,5,0)</f>
        <v>2.7</v>
      </c>
      <c r="K429" s="11">
        <f>VLOOKUP($F$334:$F$431,SL!$C$3:$Q$351,6,0)</f>
        <v>190</v>
      </c>
      <c r="L429" s="11">
        <f>VLOOKUP($F$334:$F$431,SL!$C$3:$Q$351,7,0)</f>
        <v>206.29</v>
      </c>
      <c r="M429" s="11">
        <f>VLOOKUP($F$334:$F$431,SL!$C$3:$Q$351,8,0)</f>
        <v>3.71</v>
      </c>
      <c r="N429" s="11">
        <f>VLOOKUP($F$334:$F$431,SL!$C$3:$Q$351,9,0)</f>
        <v>210</v>
      </c>
      <c r="O429" s="11">
        <f t="shared" si="49"/>
        <v>393.59000000000003</v>
      </c>
      <c r="P429" s="11">
        <f t="shared" si="50"/>
        <v>6.41</v>
      </c>
      <c r="Q429" s="11">
        <f t="shared" si="51"/>
        <v>400</v>
      </c>
      <c r="R429" s="11">
        <f>VLOOKUP($F$334:$F$431,SL!$C$3:$Q$351,10,0)</f>
        <v>0</v>
      </c>
      <c r="S429" s="11">
        <f>VLOOKUP($F$334:$F$431,SL!$C$3:$Q$351,11,0)</f>
        <v>0</v>
      </c>
      <c r="T429" s="11">
        <f>VLOOKUP($F$334:$F$431,SL!$C$3:$Q$351,12,0)</f>
        <v>0</v>
      </c>
      <c r="U429" s="11">
        <f>VLOOKUP($F$334:$F$431,SL!$C$3:$Q$351,13,0)</f>
        <v>393.59</v>
      </c>
      <c r="V429" s="11">
        <f>VLOOKUP($F$334:$F$431,SL!$C$3:$Q$351,14,0)</f>
        <v>6.41</v>
      </c>
      <c r="W429" s="11">
        <f>VLOOKUP($F$334:$F$431,SL!$C$3:$Q$351,15,0)</f>
        <v>400</v>
      </c>
      <c r="X429" s="11"/>
    </row>
    <row r="430" spans="1:24" ht="15.75" x14ac:dyDescent="0.25">
      <c r="A430" s="11">
        <v>94</v>
      </c>
      <c r="B430" s="128"/>
      <c r="C430" s="128"/>
      <c r="D430" s="128"/>
      <c r="E430" s="135" t="s">
        <v>277</v>
      </c>
      <c r="F430" s="136" t="s">
        <v>805</v>
      </c>
      <c r="G430" s="11" t="str">
        <f>VLOOKUP($F$334:$F$431,SL!$C$3:$Q$351,2,0)</f>
        <v>NORMAL</v>
      </c>
      <c r="H430" s="11">
        <f>VLOOKUP($F$334:$F$431,SL!$C$3:$Q$351,3,0)</f>
        <v>6</v>
      </c>
      <c r="I430" s="11">
        <f>VLOOKUP($F$334:$F$431,SL!$C$3:$Q$351,4,0)</f>
        <v>216.14</v>
      </c>
      <c r="J430" s="11">
        <f>VLOOKUP($F$334:$F$431,SL!$C$3:$Q$351,5,0)</f>
        <v>4.8600000000000003</v>
      </c>
      <c r="K430" s="11">
        <f>VLOOKUP($F$334:$F$431,SL!$C$3:$Q$351,6,0)</f>
        <v>221</v>
      </c>
      <c r="L430" s="11">
        <f>VLOOKUP($F$334:$F$431,SL!$C$3:$Q$351,7,0)</f>
        <v>213.58</v>
      </c>
      <c r="M430" s="11">
        <f>VLOOKUP($F$334:$F$431,SL!$C$3:$Q$351,8,0)</f>
        <v>4.42</v>
      </c>
      <c r="N430" s="11">
        <f>VLOOKUP($F$334:$F$431,SL!$C$3:$Q$351,9,0)</f>
        <v>218</v>
      </c>
      <c r="O430" s="11">
        <f t="shared" si="49"/>
        <v>429.72</v>
      </c>
      <c r="P430" s="11">
        <f t="shared" si="50"/>
        <v>9.2800000000000011</v>
      </c>
      <c r="Q430" s="11">
        <f t="shared" si="51"/>
        <v>439</v>
      </c>
      <c r="R430" s="11">
        <f>VLOOKUP($F$334:$F$431,SL!$C$3:$Q$351,10,0)</f>
        <v>0</v>
      </c>
      <c r="S430" s="11">
        <f>VLOOKUP($F$334:$F$431,SL!$C$3:$Q$351,11,0)</f>
        <v>0</v>
      </c>
      <c r="T430" s="11">
        <f>VLOOKUP($F$334:$F$431,SL!$C$3:$Q$351,12,0)</f>
        <v>0</v>
      </c>
      <c r="U430" s="11">
        <f>VLOOKUP($F$334:$F$431,SL!$C$3:$Q$351,13,0)</f>
        <v>429.72</v>
      </c>
      <c r="V430" s="11">
        <f>VLOOKUP($F$334:$F$431,SL!$C$3:$Q$351,14,0)</f>
        <v>9.2799999999999994</v>
      </c>
      <c r="W430" s="11">
        <f>VLOOKUP($F$334:$F$431,SL!$C$3:$Q$351,15,0)</f>
        <v>439</v>
      </c>
      <c r="X430" s="11"/>
    </row>
    <row r="431" spans="1:24" ht="15.75" x14ac:dyDescent="0.25">
      <c r="A431" s="11">
        <v>95</v>
      </c>
      <c r="B431" s="128"/>
      <c r="C431" s="128"/>
      <c r="D431" s="128"/>
      <c r="E431" s="135" t="s">
        <v>277</v>
      </c>
      <c r="F431" s="136" t="s">
        <v>809</v>
      </c>
      <c r="G431" s="11" t="str">
        <f>VLOOKUP($F$334:$F$431,SL!$C$3:$Q$351,2,0)</f>
        <v>IDLE/VACANT</v>
      </c>
      <c r="H431" s="11">
        <f>VLOOKUP($F$334:$F$431,SL!$C$3:$Q$351,3,0)</f>
        <v>0</v>
      </c>
      <c r="I431" s="11">
        <f>VLOOKUP($F$334:$F$431,SL!$C$3:$Q$351,4,0)</f>
        <v>873.66</v>
      </c>
      <c r="J431" s="11">
        <f>VLOOKUP($F$334:$F$431,SL!$C$3:$Q$351,5,0)</f>
        <v>20.34</v>
      </c>
      <c r="K431" s="11">
        <f>VLOOKUP($F$334:$F$431,SL!$C$3:$Q$351,6,0)</f>
        <v>894</v>
      </c>
      <c r="L431" s="11">
        <f>VLOOKUP($F$334:$F$431,SL!$C$3:$Q$351,7,0)</f>
        <v>174.79</v>
      </c>
      <c r="M431" s="11">
        <f>VLOOKUP($F$334:$F$431,SL!$C$3:$Q$351,8,0)</f>
        <v>8.2100000000000009</v>
      </c>
      <c r="N431" s="11">
        <f>VLOOKUP($F$334:$F$431,SL!$C$3:$Q$351,9,0)</f>
        <v>183</v>
      </c>
      <c r="O431" s="11">
        <f t="shared" si="49"/>
        <v>1048.45</v>
      </c>
      <c r="P431" s="11">
        <f t="shared" si="50"/>
        <v>28.55</v>
      </c>
      <c r="Q431" s="11">
        <f t="shared" si="51"/>
        <v>1077</v>
      </c>
      <c r="R431" s="11">
        <f>VLOOKUP($F$334:$F$431,SL!$C$3:$Q$351,10,0)</f>
        <v>0</v>
      </c>
      <c r="S431" s="11">
        <f>VLOOKUP($F$334:$F$431,SL!$C$3:$Q$351,11,0)</f>
        <v>0</v>
      </c>
      <c r="T431" s="11">
        <f>VLOOKUP($F$334:$F$431,SL!$C$3:$Q$351,12,0)</f>
        <v>0</v>
      </c>
      <c r="U431" s="11">
        <f>VLOOKUP($F$334:$F$431,SL!$C$3:$Q$351,13,0)</f>
        <v>1048.45</v>
      </c>
      <c r="V431" s="11">
        <f>VLOOKUP($F$334:$F$431,SL!$C$3:$Q$351,14,0)</f>
        <v>28.55</v>
      </c>
      <c r="W431" s="11">
        <f>VLOOKUP($F$334:$F$431,SL!$C$3:$Q$351,15,0)</f>
        <v>1077</v>
      </c>
      <c r="X431" s="11"/>
    </row>
    <row r="432" spans="1:24" ht="15.75" x14ac:dyDescent="0.25">
      <c r="A432" s="154" t="s">
        <v>78</v>
      </c>
      <c r="B432" s="155"/>
      <c r="C432" s="155"/>
      <c r="D432" s="155"/>
      <c r="E432" s="155"/>
      <c r="F432" s="156"/>
      <c r="G432" s="11"/>
      <c r="H432" s="13">
        <f>SUM(H337:H431)</f>
        <v>10062</v>
      </c>
      <c r="I432" s="13">
        <f t="shared" ref="I432:W432" si="52">SUM(I337:I431)</f>
        <v>2327132.91</v>
      </c>
      <c r="J432" s="13">
        <f t="shared" si="52"/>
        <v>448978.08999999997</v>
      </c>
      <c r="K432" s="13">
        <f t="shared" si="52"/>
        <v>2776111</v>
      </c>
      <c r="L432" s="13">
        <f t="shared" si="52"/>
        <v>152988.53</v>
      </c>
      <c r="M432" s="13">
        <f t="shared" si="52"/>
        <v>31343.469999999987</v>
      </c>
      <c r="N432" s="13">
        <f t="shared" si="52"/>
        <v>184332</v>
      </c>
      <c r="O432" s="13">
        <f t="shared" si="52"/>
        <v>2480121.4400000009</v>
      </c>
      <c r="P432" s="13">
        <f t="shared" si="52"/>
        <v>480321.55999999994</v>
      </c>
      <c r="Q432" s="13">
        <f t="shared" si="52"/>
        <v>2960443</v>
      </c>
      <c r="R432" s="13">
        <f t="shared" si="52"/>
        <v>215868.79999999999</v>
      </c>
      <c r="S432" s="13">
        <f t="shared" si="52"/>
        <v>131002.2</v>
      </c>
      <c r="T432" s="13">
        <f t="shared" si="52"/>
        <v>346871</v>
      </c>
      <c r="U432" s="13">
        <f t="shared" si="52"/>
        <v>2264252.64</v>
      </c>
      <c r="V432" s="13">
        <f t="shared" si="52"/>
        <v>349319.36000000004</v>
      </c>
      <c r="W432" s="13">
        <f t="shared" si="52"/>
        <v>2613572</v>
      </c>
      <c r="X432" s="11"/>
    </row>
    <row r="433" spans="1:24" ht="15.75" x14ac:dyDescent="0.25">
      <c r="A433" s="26"/>
      <c r="B433" s="26"/>
      <c r="C433" s="26"/>
      <c r="D433" s="26"/>
      <c r="E433" s="26"/>
      <c r="F433" s="26"/>
      <c r="G433" s="26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171"/>
    </row>
    <row r="434" spans="1:24" ht="15.75" x14ac:dyDescent="0.25">
      <c r="A434" s="26"/>
      <c r="B434" s="26"/>
      <c r="C434" s="26"/>
      <c r="D434" s="26"/>
      <c r="E434" s="26"/>
      <c r="F434" s="26"/>
      <c r="G434" s="26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166"/>
    </row>
    <row r="435" spans="1:24" ht="15.75" x14ac:dyDescent="0.25">
      <c r="A435" s="30"/>
      <c r="B435" s="30"/>
      <c r="C435" s="30"/>
      <c r="D435" s="142" t="s">
        <v>79</v>
      </c>
      <c r="E435" s="142"/>
      <c r="F435" s="142"/>
      <c r="G435" s="142"/>
      <c r="H435" s="142"/>
      <c r="I435" s="7"/>
      <c r="J435" s="14"/>
      <c r="K435" s="7"/>
      <c r="L435" s="7"/>
      <c r="M435" s="7"/>
      <c r="N435" s="7"/>
      <c r="O435" s="7"/>
      <c r="P435" s="7"/>
      <c r="Q435" s="7"/>
      <c r="R435" s="7"/>
      <c r="S435" s="7"/>
      <c r="T435" s="108" t="s">
        <v>80</v>
      </c>
      <c r="U435" s="108"/>
      <c r="V435" s="108"/>
      <c r="W435" s="108"/>
      <c r="X435" s="166"/>
    </row>
    <row r="436" spans="1:24" ht="15.75" x14ac:dyDescent="0.25">
      <c r="A436" s="30"/>
      <c r="B436" s="30"/>
      <c r="C436" s="30"/>
      <c r="D436" s="142" t="s">
        <v>81</v>
      </c>
      <c r="E436" s="142"/>
      <c r="F436" s="142"/>
      <c r="G436" s="142"/>
      <c r="H436" s="142"/>
      <c r="I436" s="7"/>
      <c r="J436" s="14"/>
      <c r="K436" s="7"/>
      <c r="L436" s="7"/>
      <c r="M436" s="7"/>
      <c r="N436" s="7"/>
      <c r="O436" s="7"/>
      <c r="P436" s="7"/>
      <c r="Q436" s="7"/>
      <c r="R436" s="7"/>
      <c r="S436" s="7"/>
      <c r="T436" s="108" t="s">
        <v>81</v>
      </c>
      <c r="U436" s="108"/>
      <c r="V436" s="108"/>
      <c r="W436" s="108"/>
      <c r="X436" s="166"/>
    </row>
    <row r="437" spans="1:24" ht="16.5" thickBot="1" x14ac:dyDescent="0.3">
      <c r="A437" s="30"/>
      <c r="B437" s="30"/>
      <c r="C437" s="30"/>
      <c r="D437" s="25"/>
      <c r="E437" s="25"/>
      <c r="F437" s="25"/>
      <c r="G437" s="25"/>
      <c r="H437" s="25"/>
      <c r="I437" s="7"/>
      <c r="J437" s="14"/>
      <c r="K437" s="7"/>
      <c r="L437" s="7"/>
      <c r="M437" s="7"/>
      <c r="N437" s="7"/>
      <c r="O437" s="7"/>
      <c r="P437" s="7"/>
      <c r="Q437" s="7"/>
      <c r="R437" s="7"/>
      <c r="S437" s="7"/>
      <c r="T437" s="26"/>
      <c r="U437" s="26"/>
      <c r="V437" s="26"/>
      <c r="W437" s="26"/>
      <c r="X437" s="166"/>
    </row>
    <row r="438" spans="1:24" ht="24" thickBot="1" x14ac:dyDescent="0.4">
      <c r="A438" s="148" t="s">
        <v>1</v>
      </c>
      <c r="B438" s="149"/>
      <c r="C438" s="149"/>
      <c r="D438" s="149"/>
      <c r="E438" s="149"/>
      <c r="F438" s="149"/>
      <c r="G438" s="149"/>
      <c r="H438" s="149"/>
      <c r="I438" s="149"/>
      <c r="J438" s="149"/>
      <c r="K438" s="149"/>
      <c r="L438" s="149"/>
      <c r="M438" s="149"/>
      <c r="N438" s="149"/>
      <c r="O438" s="149"/>
      <c r="P438" s="149"/>
      <c r="Q438" s="149"/>
      <c r="R438" s="149"/>
      <c r="S438" s="149"/>
      <c r="T438" s="149"/>
      <c r="U438" s="149"/>
      <c r="V438" s="149"/>
      <c r="W438" s="149"/>
      <c r="X438" s="150"/>
    </row>
    <row r="439" spans="1:24" ht="18" x14ac:dyDescent="0.25">
      <c r="A439" s="170" t="s">
        <v>819</v>
      </c>
      <c r="B439" s="170"/>
      <c r="C439" s="170"/>
      <c r="D439" s="170"/>
      <c r="E439" s="170"/>
      <c r="F439" s="170"/>
      <c r="G439" s="170"/>
      <c r="H439" s="170"/>
      <c r="I439" s="170"/>
      <c r="J439" s="170"/>
      <c r="K439" s="170"/>
      <c r="L439" s="170"/>
      <c r="M439" s="170"/>
      <c r="N439" s="170"/>
      <c r="O439" s="170"/>
      <c r="P439" s="170"/>
      <c r="Q439" s="170"/>
      <c r="R439" s="170"/>
      <c r="S439" s="170"/>
      <c r="T439" s="170"/>
      <c r="U439" s="170"/>
      <c r="V439" s="170"/>
      <c r="W439" s="170"/>
      <c r="X439" s="170"/>
    </row>
    <row r="440" spans="1:24" ht="31.5" customHeight="1" x14ac:dyDescent="0.25">
      <c r="A440" s="172" t="s">
        <v>5</v>
      </c>
      <c r="B440" s="172" t="s">
        <v>6</v>
      </c>
      <c r="C440" s="172" t="s">
        <v>7</v>
      </c>
      <c r="D440" s="172" t="s">
        <v>8</v>
      </c>
      <c r="E440" s="172" t="s">
        <v>9</v>
      </c>
      <c r="F440" s="172" t="s">
        <v>383</v>
      </c>
      <c r="G440" s="172" t="s">
        <v>11</v>
      </c>
      <c r="H440" s="172" t="s">
        <v>12</v>
      </c>
      <c r="I440" s="172" t="s">
        <v>815</v>
      </c>
      <c r="J440" s="172"/>
      <c r="K440" s="172"/>
      <c r="L440" s="172" t="s">
        <v>816</v>
      </c>
      <c r="M440" s="172"/>
      <c r="N440" s="172"/>
      <c r="O440" s="172" t="s">
        <v>13</v>
      </c>
      <c r="P440" s="172"/>
      <c r="Q440" s="172"/>
      <c r="R440" s="172" t="s">
        <v>817</v>
      </c>
      <c r="S440" s="172"/>
      <c r="T440" s="172"/>
      <c r="U440" s="172" t="s">
        <v>818</v>
      </c>
      <c r="V440" s="172"/>
      <c r="W440" s="172"/>
      <c r="X440" s="9" t="s">
        <v>14</v>
      </c>
    </row>
    <row r="441" spans="1:24" ht="15.75" x14ac:dyDescent="0.25">
      <c r="A441" s="172"/>
      <c r="B441" s="172"/>
      <c r="C441" s="172"/>
      <c r="D441" s="172"/>
      <c r="E441" s="172"/>
      <c r="F441" s="172"/>
      <c r="G441" s="172"/>
      <c r="H441" s="172"/>
      <c r="I441" s="9" t="s">
        <v>15</v>
      </c>
      <c r="J441" s="9" t="s">
        <v>16</v>
      </c>
      <c r="K441" s="10" t="s">
        <v>17</v>
      </c>
      <c r="L441" s="9" t="s">
        <v>15</v>
      </c>
      <c r="M441" s="9" t="s">
        <v>16</v>
      </c>
      <c r="N441" s="10" t="s">
        <v>17</v>
      </c>
      <c r="O441" s="9" t="s">
        <v>15</v>
      </c>
      <c r="P441" s="9" t="s">
        <v>16</v>
      </c>
      <c r="Q441" s="9" t="s">
        <v>17</v>
      </c>
      <c r="R441" s="9" t="s">
        <v>15</v>
      </c>
      <c r="S441" s="9" t="s">
        <v>16</v>
      </c>
      <c r="T441" s="9" t="s">
        <v>17</v>
      </c>
      <c r="U441" s="9" t="s">
        <v>15</v>
      </c>
      <c r="V441" s="9" t="s">
        <v>16</v>
      </c>
      <c r="W441" s="10" t="s">
        <v>17</v>
      </c>
      <c r="X441" s="9"/>
    </row>
    <row r="442" spans="1:24" ht="15.75" x14ac:dyDescent="0.25">
      <c r="A442" s="9" t="s">
        <v>18</v>
      </c>
      <c r="B442" s="9" t="s">
        <v>19</v>
      </c>
      <c r="C442" s="9" t="s">
        <v>20</v>
      </c>
      <c r="D442" s="9" t="s">
        <v>21</v>
      </c>
      <c r="E442" s="9" t="s">
        <v>22</v>
      </c>
      <c r="F442" s="21" t="s">
        <v>23</v>
      </c>
      <c r="G442" s="21"/>
      <c r="H442" s="9"/>
      <c r="I442" s="9" t="s">
        <v>24</v>
      </c>
      <c r="J442" s="9" t="s">
        <v>25</v>
      </c>
      <c r="K442" s="10" t="s">
        <v>26</v>
      </c>
      <c r="L442" s="9" t="s">
        <v>27</v>
      </c>
      <c r="M442" s="9" t="s">
        <v>28</v>
      </c>
      <c r="N442" s="10" t="s">
        <v>29</v>
      </c>
      <c r="O442" s="9" t="s">
        <v>30</v>
      </c>
      <c r="P442" s="9" t="s">
        <v>31</v>
      </c>
      <c r="Q442" s="9" t="s">
        <v>32</v>
      </c>
      <c r="R442" s="9" t="s">
        <v>33</v>
      </c>
      <c r="S442" s="9" t="s">
        <v>34</v>
      </c>
      <c r="T442" s="9" t="s">
        <v>35</v>
      </c>
      <c r="U442" s="9" t="s">
        <v>36</v>
      </c>
      <c r="V442" s="9" t="s">
        <v>37</v>
      </c>
      <c r="W442" s="10" t="s">
        <v>38</v>
      </c>
      <c r="X442" s="11"/>
    </row>
    <row r="443" spans="1:24" ht="15.75" x14ac:dyDescent="0.25">
      <c r="A443" s="11">
        <v>1</v>
      </c>
      <c r="B443" s="29" t="s">
        <v>39</v>
      </c>
      <c r="C443" s="29" t="s">
        <v>40</v>
      </c>
      <c r="D443" s="29">
        <v>55</v>
      </c>
      <c r="E443" s="29" t="s">
        <v>297</v>
      </c>
      <c r="F443" s="11" t="s">
        <v>637</v>
      </c>
      <c r="G443" s="11" t="str">
        <f>VLOOKUP($F$440:$F$457,SL!$C$3:$Q$351,2,0)</f>
        <v>NORMAL</v>
      </c>
      <c r="H443" s="11">
        <f>VLOOKUP($F$440:$F$457,SL!$C$3:$Q$351,3,0)</f>
        <v>139</v>
      </c>
      <c r="I443" s="11">
        <f>VLOOKUP($F$440:$F$457,SL!$C$3:$Q$351,4,0)</f>
        <v>2456.4</v>
      </c>
      <c r="J443" s="11">
        <f>VLOOKUP($F$440:$F$457,SL!$C$3:$Q$351,5,0)</f>
        <v>169.6</v>
      </c>
      <c r="K443" s="11">
        <f>VLOOKUP($F$440:$F$457,SL!$C$3:$Q$351,6,0)</f>
        <v>2626</v>
      </c>
      <c r="L443" s="11">
        <f>VLOOKUP($F$440:$F$457,SL!$C$3:$Q$351,7,0)</f>
        <v>1335.77</v>
      </c>
      <c r="M443" s="11">
        <f>VLOOKUP($F$440:$F$457,SL!$C$3:$Q$351,8,0)</f>
        <v>108.22999999999999</v>
      </c>
      <c r="N443" s="11">
        <f>VLOOKUP($F$440:$F$457,SL!$C$3:$Q$351,9,0)</f>
        <v>1444</v>
      </c>
      <c r="O443" s="11">
        <f>+I443+L443</f>
        <v>3792.17</v>
      </c>
      <c r="P443" s="11">
        <f>+J443+M443</f>
        <v>277.83</v>
      </c>
      <c r="Q443" s="11">
        <f>+K443+N443</f>
        <v>4070</v>
      </c>
      <c r="R443" s="11">
        <f>VLOOKUP($F$440:$F$457,SL!$C$3:$Q$351,10,0)</f>
        <v>0</v>
      </c>
      <c r="S443" s="11">
        <f>VLOOKUP($F$440:$F$457,SL!$C$3:$Q$351,11,0)</f>
        <v>0</v>
      </c>
      <c r="T443" s="11">
        <f>VLOOKUP($F$440:$F$457,SL!$C$3:$Q$351,12,0)</f>
        <v>0</v>
      </c>
      <c r="U443" s="11">
        <f>VLOOKUP($F$440:$F$457,SL!$C$3:$Q$351,13,0)</f>
        <v>3792.17</v>
      </c>
      <c r="V443" s="11">
        <f>VLOOKUP($F$440:$F$457,SL!$C$3:$Q$351,14,0)</f>
        <v>277.83000000000004</v>
      </c>
      <c r="W443" s="11">
        <f>VLOOKUP($F$440:$F$457,SL!$C$3:$Q$351,15,0)</f>
        <v>4070</v>
      </c>
      <c r="X443" s="11"/>
    </row>
    <row r="444" spans="1:24" ht="15.75" x14ac:dyDescent="0.25">
      <c r="A444" s="11">
        <v>2</v>
      </c>
      <c r="B444" s="29" t="s">
        <v>39</v>
      </c>
      <c r="C444" s="29" t="s">
        <v>40</v>
      </c>
      <c r="D444" s="29">
        <v>55</v>
      </c>
      <c r="E444" s="29" t="s">
        <v>297</v>
      </c>
      <c r="F444" s="11" t="s">
        <v>638</v>
      </c>
      <c r="G444" s="11" t="str">
        <f>VLOOKUP($F$440:$F$457,SL!$C$3:$Q$351,2,0)</f>
        <v>NORMAL</v>
      </c>
      <c r="H444" s="11">
        <f>VLOOKUP($F$440:$F$457,SL!$C$3:$Q$351,3,0)</f>
        <v>45</v>
      </c>
      <c r="I444" s="11">
        <f>VLOOKUP($F$440:$F$457,SL!$C$3:$Q$351,4,0)</f>
        <v>3572.99</v>
      </c>
      <c r="J444" s="11">
        <f>VLOOKUP($F$440:$F$457,SL!$C$3:$Q$351,5,0)</f>
        <v>299.01</v>
      </c>
      <c r="K444" s="11">
        <f>VLOOKUP($F$440:$F$457,SL!$C$3:$Q$351,6,0)</f>
        <v>3872</v>
      </c>
      <c r="L444" s="11">
        <f>VLOOKUP($F$440:$F$457,SL!$C$3:$Q$351,7,0)</f>
        <v>551.15</v>
      </c>
      <c r="M444" s="11">
        <f>VLOOKUP($F$440:$F$457,SL!$C$3:$Q$351,8,0)</f>
        <v>63.85</v>
      </c>
      <c r="N444" s="11">
        <f>VLOOKUP($F$440:$F$457,SL!$C$3:$Q$351,9,0)</f>
        <v>615</v>
      </c>
      <c r="O444" s="11">
        <f t="shared" ref="O444:O457" si="53">+I444+L444</f>
        <v>4124.1399999999994</v>
      </c>
      <c r="P444" s="11">
        <f t="shared" ref="P444:P457" si="54">+J444+M444</f>
        <v>362.86</v>
      </c>
      <c r="Q444" s="11">
        <f t="shared" ref="Q444:Q457" si="55">+K444+N444</f>
        <v>4487</v>
      </c>
      <c r="R444" s="11">
        <f>VLOOKUP($F$440:$F$457,SL!$C$3:$Q$351,10,0)</f>
        <v>0</v>
      </c>
      <c r="S444" s="11">
        <f>VLOOKUP($F$440:$F$457,SL!$C$3:$Q$351,11,0)</f>
        <v>0</v>
      </c>
      <c r="T444" s="11">
        <f>VLOOKUP($F$440:$F$457,SL!$C$3:$Q$351,12,0)</f>
        <v>0</v>
      </c>
      <c r="U444" s="11">
        <f>VLOOKUP($F$440:$F$457,SL!$C$3:$Q$351,13,0)</f>
        <v>4124.1400000000003</v>
      </c>
      <c r="V444" s="11">
        <f>VLOOKUP($F$440:$F$457,SL!$C$3:$Q$351,14,0)</f>
        <v>362.86</v>
      </c>
      <c r="W444" s="11">
        <f>VLOOKUP($F$440:$F$457,SL!$C$3:$Q$351,15,0)</f>
        <v>4487</v>
      </c>
      <c r="X444" s="11"/>
    </row>
    <row r="445" spans="1:24" ht="15.75" x14ac:dyDescent="0.25">
      <c r="A445" s="11">
        <v>3</v>
      </c>
      <c r="B445" s="29" t="s">
        <v>39</v>
      </c>
      <c r="C445" s="29" t="s">
        <v>40</v>
      </c>
      <c r="D445" s="29">
        <v>55</v>
      </c>
      <c r="E445" s="29" t="s">
        <v>297</v>
      </c>
      <c r="F445" s="11" t="s">
        <v>639</v>
      </c>
      <c r="G445" s="11" t="str">
        <f>VLOOKUP($F$440:$F$457,SL!$C$3:$Q$351,2,0)</f>
        <v>NORMAL</v>
      </c>
      <c r="H445" s="11">
        <f>VLOOKUP($F$440:$F$457,SL!$C$3:$Q$351,3,0)</f>
        <v>2</v>
      </c>
      <c r="I445" s="11">
        <f>VLOOKUP($F$440:$F$457,SL!$C$3:$Q$351,4,0)</f>
        <v>714.34</v>
      </c>
      <c r="J445" s="11">
        <f>VLOOKUP($F$440:$F$457,SL!$C$3:$Q$351,5,0)</f>
        <v>39.659999999999997</v>
      </c>
      <c r="K445" s="11">
        <f>VLOOKUP($F$440:$F$457,SL!$C$3:$Q$351,6,0)</f>
        <v>754</v>
      </c>
      <c r="L445" s="11">
        <f>VLOOKUP($F$440:$F$457,SL!$C$3:$Q$351,7,0)</f>
        <v>191.96</v>
      </c>
      <c r="M445" s="11">
        <f>VLOOKUP($F$440:$F$457,SL!$C$3:$Q$351,8,0)</f>
        <v>8.0400000000000009</v>
      </c>
      <c r="N445" s="11">
        <f>VLOOKUP($F$440:$F$457,SL!$C$3:$Q$351,9,0)</f>
        <v>200</v>
      </c>
      <c r="O445" s="11">
        <f t="shared" si="53"/>
        <v>906.30000000000007</v>
      </c>
      <c r="P445" s="11">
        <f t="shared" si="54"/>
        <v>47.699999999999996</v>
      </c>
      <c r="Q445" s="11">
        <f t="shared" si="55"/>
        <v>954</v>
      </c>
      <c r="R445" s="11">
        <f>VLOOKUP($F$440:$F$457,SL!$C$3:$Q$351,10,0)</f>
        <v>0</v>
      </c>
      <c r="S445" s="11">
        <f>VLOOKUP($F$440:$F$457,SL!$C$3:$Q$351,11,0)</f>
        <v>0</v>
      </c>
      <c r="T445" s="11">
        <f>VLOOKUP($F$440:$F$457,SL!$C$3:$Q$351,12,0)</f>
        <v>0</v>
      </c>
      <c r="U445" s="11">
        <f>VLOOKUP($F$440:$F$457,SL!$C$3:$Q$351,13,0)</f>
        <v>906.3</v>
      </c>
      <c r="V445" s="11">
        <f>VLOOKUP($F$440:$F$457,SL!$C$3:$Q$351,14,0)</f>
        <v>47.7</v>
      </c>
      <c r="W445" s="11">
        <f>VLOOKUP($F$440:$F$457,SL!$C$3:$Q$351,15,0)</f>
        <v>954</v>
      </c>
      <c r="X445" s="11"/>
    </row>
    <row r="446" spans="1:24" ht="15.75" x14ac:dyDescent="0.25">
      <c r="A446" s="11">
        <v>4</v>
      </c>
      <c r="B446" s="29" t="s">
        <v>39</v>
      </c>
      <c r="C446" s="29" t="s">
        <v>40</v>
      </c>
      <c r="D446" s="29">
        <v>55</v>
      </c>
      <c r="E446" s="29" t="s">
        <v>297</v>
      </c>
      <c r="F446" s="11" t="s">
        <v>636</v>
      </c>
      <c r="G446" s="11" t="str">
        <f>VLOOKUP($F$440:$F$457,SL!$C$3:$Q$351,2,0)</f>
        <v>NORMAL</v>
      </c>
      <c r="H446" s="11">
        <f>VLOOKUP($F$440:$F$457,SL!$C$3:$Q$351,3,0)</f>
        <v>39</v>
      </c>
      <c r="I446" s="11">
        <f>VLOOKUP($F$440:$F$457,SL!$C$3:$Q$351,4,0)</f>
        <v>901.18</v>
      </c>
      <c r="J446" s="11">
        <f>VLOOKUP($F$440:$F$457,SL!$C$3:$Q$351,5,0)</f>
        <v>41.82</v>
      </c>
      <c r="K446" s="11">
        <f>VLOOKUP($F$440:$F$457,SL!$C$3:$Q$351,6,0)</f>
        <v>943</v>
      </c>
      <c r="L446" s="11">
        <f>VLOOKUP($F$440:$F$457,SL!$C$3:$Q$351,7,0)</f>
        <v>500.83</v>
      </c>
      <c r="M446" s="11">
        <f>VLOOKUP($F$440:$F$457,SL!$C$3:$Q$351,8,0)</f>
        <v>32.17</v>
      </c>
      <c r="N446" s="11">
        <f>VLOOKUP($F$440:$F$457,SL!$C$3:$Q$351,9,0)</f>
        <v>533</v>
      </c>
      <c r="O446" s="11">
        <f t="shared" si="53"/>
        <v>1402.01</v>
      </c>
      <c r="P446" s="11">
        <f t="shared" si="54"/>
        <v>73.990000000000009</v>
      </c>
      <c r="Q446" s="11">
        <f t="shared" si="55"/>
        <v>1476</v>
      </c>
      <c r="R446" s="11">
        <f>VLOOKUP($F$440:$F$457,SL!$C$3:$Q$351,10,0)</f>
        <v>0</v>
      </c>
      <c r="S446" s="11">
        <f>VLOOKUP($F$440:$F$457,SL!$C$3:$Q$351,11,0)</f>
        <v>0</v>
      </c>
      <c r="T446" s="11">
        <f>VLOOKUP($F$440:$F$457,SL!$C$3:$Q$351,12,0)</f>
        <v>0</v>
      </c>
      <c r="U446" s="11">
        <f>VLOOKUP($F$440:$F$457,SL!$C$3:$Q$351,13,0)</f>
        <v>1402.01</v>
      </c>
      <c r="V446" s="11">
        <f>VLOOKUP($F$440:$F$457,SL!$C$3:$Q$351,14,0)</f>
        <v>73.990000000000009</v>
      </c>
      <c r="W446" s="11">
        <f>VLOOKUP($F$440:$F$457,SL!$C$3:$Q$351,15,0)</f>
        <v>1476</v>
      </c>
      <c r="X446" s="11"/>
    </row>
    <row r="447" spans="1:24" ht="15.75" x14ac:dyDescent="0.25">
      <c r="A447" s="11">
        <v>5</v>
      </c>
      <c r="B447" s="29" t="s">
        <v>39</v>
      </c>
      <c r="C447" s="29" t="s">
        <v>40</v>
      </c>
      <c r="D447" s="29">
        <v>55</v>
      </c>
      <c r="E447" s="29" t="s">
        <v>297</v>
      </c>
      <c r="F447" s="11" t="s">
        <v>634</v>
      </c>
      <c r="G447" s="11" t="str">
        <f>VLOOKUP($F$440:$F$457,SL!$C$3:$Q$351,2,0)</f>
        <v>NORMAL</v>
      </c>
      <c r="H447" s="11">
        <f>VLOOKUP($F$440:$F$457,SL!$C$3:$Q$351,3,0)</f>
        <v>277</v>
      </c>
      <c r="I447" s="11">
        <f>VLOOKUP($F$440:$F$457,SL!$C$3:$Q$351,4,0)</f>
        <v>57773.95</v>
      </c>
      <c r="J447" s="11">
        <f>VLOOKUP($F$440:$F$457,SL!$C$3:$Q$351,5,0)</f>
        <v>11893.05</v>
      </c>
      <c r="K447" s="11">
        <f>VLOOKUP($F$440:$F$457,SL!$C$3:$Q$351,6,0)</f>
        <v>69667</v>
      </c>
      <c r="L447" s="11">
        <f>VLOOKUP($F$440:$F$457,SL!$C$3:$Q$351,7,0)</f>
        <v>2794.64</v>
      </c>
      <c r="M447" s="11">
        <f>VLOOKUP($F$440:$F$457,SL!$C$3:$Q$351,8,0)</f>
        <v>802.36</v>
      </c>
      <c r="N447" s="11">
        <f>VLOOKUP($F$440:$F$457,SL!$C$3:$Q$351,9,0)</f>
        <v>3597</v>
      </c>
      <c r="O447" s="11">
        <f t="shared" si="53"/>
        <v>60568.59</v>
      </c>
      <c r="P447" s="11">
        <f t="shared" si="54"/>
        <v>12695.41</v>
      </c>
      <c r="Q447" s="11">
        <f t="shared" si="55"/>
        <v>73264</v>
      </c>
      <c r="R447" s="11">
        <f>VLOOKUP($F$440:$F$457,SL!$C$3:$Q$351,10,0)</f>
        <v>0</v>
      </c>
      <c r="S447" s="11">
        <f>VLOOKUP($F$440:$F$457,SL!$C$3:$Q$351,11,0)</f>
        <v>0</v>
      </c>
      <c r="T447" s="11">
        <f>VLOOKUP($F$440:$F$457,SL!$C$3:$Q$351,12,0)</f>
        <v>0</v>
      </c>
      <c r="U447" s="11">
        <f>VLOOKUP($F$440:$F$457,SL!$C$3:$Q$351,13,0)</f>
        <v>60568.59</v>
      </c>
      <c r="V447" s="11">
        <f>VLOOKUP($F$440:$F$457,SL!$C$3:$Q$351,14,0)</f>
        <v>12695.41</v>
      </c>
      <c r="W447" s="11">
        <f>VLOOKUP($F$440:$F$457,SL!$C$3:$Q$351,15,0)</f>
        <v>73264</v>
      </c>
      <c r="X447" s="11"/>
    </row>
    <row r="448" spans="1:24" ht="15.75" x14ac:dyDescent="0.25">
      <c r="A448" s="11">
        <v>6</v>
      </c>
      <c r="B448" s="29" t="s">
        <v>39</v>
      </c>
      <c r="C448" s="29" t="s">
        <v>40</v>
      </c>
      <c r="D448" s="29">
        <v>55</v>
      </c>
      <c r="E448" s="29" t="s">
        <v>297</v>
      </c>
      <c r="F448" s="11" t="s">
        <v>628</v>
      </c>
      <c r="G448" s="11" t="str">
        <f>VLOOKUP($F$440:$F$457,SL!$C$3:$Q$351,2,0)</f>
        <v>NORMAL</v>
      </c>
      <c r="H448" s="11">
        <f>VLOOKUP($F$440:$F$457,SL!$C$3:$Q$351,3,0)</f>
        <v>323</v>
      </c>
      <c r="I448" s="11">
        <f>VLOOKUP($F$440:$F$457,SL!$C$3:$Q$351,4,0)</f>
        <v>24817.98</v>
      </c>
      <c r="J448" s="11">
        <f>VLOOKUP($F$440:$F$457,SL!$C$3:$Q$351,5,0)</f>
        <v>1228.02</v>
      </c>
      <c r="K448" s="11">
        <f>VLOOKUP($F$440:$F$457,SL!$C$3:$Q$351,6,0)</f>
        <v>26046</v>
      </c>
      <c r="L448" s="11">
        <f>VLOOKUP($F$440:$F$457,SL!$C$3:$Q$351,7,0)</f>
        <v>3265.53</v>
      </c>
      <c r="M448" s="11">
        <f>VLOOKUP($F$440:$F$457,SL!$C$3:$Q$351,8,0)</f>
        <v>451.47</v>
      </c>
      <c r="N448" s="11">
        <f>VLOOKUP($F$440:$F$457,SL!$C$3:$Q$351,9,0)</f>
        <v>3717</v>
      </c>
      <c r="O448" s="11">
        <f t="shared" si="53"/>
        <v>28083.51</v>
      </c>
      <c r="P448" s="11">
        <f t="shared" si="54"/>
        <v>1679.49</v>
      </c>
      <c r="Q448" s="11">
        <f t="shared" si="55"/>
        <v>29763</v>
      </c>
      <c r="R448" s="11">
        <f>VLOOKUP($F$440:$F$457,SL!$C$3:$Q$351,10,0)</f>
        <v>0</v>
      </c>
      <c r="S448" s="11">
        <f>VLOOKUP($F$440:$F$457,SL!$C$3:$Q$351,11,0)</f>
        <v>0</v>
      </c>
      <c r="T448" s="11">
        <f>VLOOKUP($F$440:$F$457,SL!$C$3:$Q$351,12,0)</f>
        <v>0</v>
      </c>
      <c r="U448" s="11">
        <f>VLOOKUP($F$440:$F$457,SL!$C$3:$Q$351,13,0)</f>
        <v>28083.51</v>
      </c>
      <c r="V448" s="11">
        <f>VLOOKUP($F$440:$F$457,SL!$C$3:$Q$351,14,0)</f>
        <v>1679.49</v>
      </c>
      <c r="W448" s="11">
        <f>VLOOKUP($F$440:$F$457,SL!$C$3:$Q$351,15,0)</f>
        <v>29763</v>
      </c>
      <c r="X448" s="11"/>
    </row>
    <row r="449" spans="1:25" ht="15.75" x14ac:dyDescent="0.25">
      <c r="A449" s="11">
        <v>7</v>
      </c>
      <c r="B449" s="29" t="s">
        <v>39</v>
      </c>
      <c r="C449" s="29" t="s">
        <v>40</v>
      </c>
      <c r="D449" s="29">
        <v>55</v>
      </c>
      <c r="E449" s="29" t="s">
        <v>297</v>
      </c>
      <c r="F449" s="11" t="s">
        <v>627</v>
      </c>
      <c r="G449" s="11" t="str">
        <f>VLOOKUP($F$440:$F$457,SL!$C$3:$Q$351,2,0)</f>
        <v>NORMAL</v>
      </c>
      <c r="H449" s="11">
        <f>VLOOKUP($F$440:$F$457,SL!$C$3:$Q$351,3,0)</f>
        <v>239</v>
      </c>
      <c r="I449" s="11">
        <f>VLOOKUP($F$440:$F$457,SL!$C$3:$Q$351,4,0)</f>
        <v>3175.15</v>
      </c>
      <c r="J449" s="11">
        <f>VLOOKUP($F$440:$F$457,SL!$C$3:$Q$351,5,0)</f>
        <v>160.85</v>
      </c>
      <c r="K449" s="11">
        <f>VLOOKUP($F$440:$F$457,SL!$C$3:$Q$351,6,0)</f>
        <v>3336</v>
      </c>
      <c r="L449" s="11">
        <f>VLOOKUP($F$440:$F$457,SL!$C$3:$Q$351,7,0)</f>
        <v>7848.21</v>
      </c>
      <c r="M449" s="11">
        <f>VLOOKUP($F$440:$F$457,SL!$C$3:$Q$351,8,0)</f>
        <v>174.79</v>
      </c>
      <c r="N449" s="11">
        <f>VLOOKUP($F$440:$F$457,SL!$C$3:$Q$351,9,0)</f>
        <v>8023</v>
      </c>
      <c r="O449" s="11">
        <f t="shared" si="53"/>
        <v>11023.36</v>
      </c>
      <c r="P449" s="11">
        <f t="shared" si="54"/>
        <v>335.64</v>
      </c>
      <c r="Q449" s="11">
        <f t="shared" si="55"/>
        <v>11359</v>
      </c>
      <c r="R449" s="11">
        <f>VLOOKUP($F$440:$F$457,SL!$C$3:$Q$351,10,0)</f>
        <v>4992.3599999999997</v>
      </c>
      <c r="S449" s="11">
        <f>VLOOKUP($F$440:$F$457,SL!$C$3:$Q$351,11,0)</f>
        <v>335.64</v>
      </c>
      <c r="T449" s="11">
        <f>VLOOKUP($F$440:$F$457,SL!$C$3:$Q$351,12,0)</f>
        <v>5328</v>
      </c>
      <c r="U449" s="11">
        <f>VLOOKUP($F$440:$F$457,SL!$C$3:$Q$351,13,0)</f>
        <v>6031</v>
      </c>
      <c r="V449" s="11">
        <f>VLOOKUP($F$440:$F$457,SL!$C$3:$Q$351,14,0)</f>
        <v>0</v>
      </c>
      <c r="W449" s="11">
        <f>VLOOKUP($F$440:$F$457,SL!$C$3:$Q$351,15,0)</f>
        <v>6031</v>
      </c>
      <c r="X449" s="11"/>
    </row>
    <row r="450" spans="1:25" ht="15.75" x14ac:dyDescent="0.25">
      <c r="A450" s="11">
        <v>8</v>
      </c>
      <c r="B450" s="29" t="s">
        <v>39</v>
      </c>
      <c r="C450" s="29" t="s">
        <v>40</v>
      </c>
      <c r="D450" s="29">
        <v>55</v>
      </c>
      <c r="E450" s="29" t="s">
        <v>297</v>
      </c>
      <c r="F450" s="11" t="s">
        <v>626</v>
      </c>
      <c r="G450" s="11" t="str">
        <f>VLOOKUP($F$440:$F$457,SL!$C$3:$Q$351,2,0)</f>
        <v>NORMAL</v>
      </c>
      <c r="H450" s="11">
        <f>VLOOKUP($F$440:$F$457,SL!$C$3:$Q$351,3,0)</f>
        <v>307</v>
      </c>
      <c r="I450" s="11">
        <f>VLOOKUP($F$440:$F$457,SL!$C$3:$Q$351,4,0)</f>
        <v>4411.17</v>
      </c>
      <c r="J450" s="11">
        <f>VLOOKUP($F$440:$F$457,SL!$C$3:$Q$351,5,0)</f>
        <v>275.83000000000004</v>
      </c>
      <c r="K450" s="11">
        <f>VLOOKUP($F$440:$F$457,SL!$C$3:$Q$351,6,0)</f>
        <v>4687</v>
      </c>
      <c r="L450" s="11">
        <f>VLOOKUP($F$440:$F$457,SL!$C$3:$Q$351,7,0)</f>
        <v>3001.32</v>
      </c>
      <c r="M450" s="11">
        <f>VLOOKUP($F$440:$F$457,SL!$C$3:$Q$351,8,0)</f>
        <v>229.68</v>
      </c>
      <c r="N450" s="11">
        <f>VLOOKUP($F$440:$F$457,SL!$C$3:$Q$351,9,0)</f>
        <v>3231</v>
      </c>
      <c r="O450" s="11">
        <f t="shared" si="53"/>
        <v>7412.49</v>
      </c>
      <c r="P450" s="11">
        <f t="shared" si="54"/>
        <v>505.51000000000005</v>
      </c>
      <c r="Q450" s="11">
        <f t="shared" si="55"/>
        <v>7918</v>
      </c>
      <c r="R450" s="11">
        <f>VLOOKUP($F$440:$F$457,SL!$C$3:$Q$351,10,0)</f>
        <v>0</v>
      </c>
      <c r="S450" s="11">
        <f>VLOOKUP($F$440:$F$457,SL!$C$3:$Q$351,11,0)</f>
        <v>0</v>
      </c>
      <c r="T450" s="11">
        <f>VLOOKUP($F$440:$F$457,SL!$C$3:$Q$351,12,0)</f>
        <v>0</v>
      </c>
      <c r="U450" s="11">
        <f>VLOOKUP($F$440:$F$457,SL!$C$3:$Q$351,13,0)</f>
        <v>7412.49</v>
      </c>
      <c r="V450" s="11">
        <f>VLOOKUP($F$440:$F$457,SL!$C$3:$Q$351,14,0)</f>
        <v>505.51</v>
      </c>
      <c r="W450" s="11">
        <f>VLOOKUP($F$440:$F$457,SL!$C$3:$Q$351,15,0)</f>
        <v>7918</v>
      </c>
      <c r="X450" s="11"/>
    </row>
    <row r="451" spans="1:25" ht="15.75" x14ac:dyDescent="0.25">
      <c r="A451" s="11">
        <v>9</v>
      </c>
      <c r="B451" s="29" t="s">
        <v>39</v>
      </c>
      <c r="C451" s="29" t="s">
        <v>40</v>
      </c>
      <c r="D451" s="29">
        <v>55</v>
      </c>
      <c r="E451" s="29" t="s">
        <v>297</v>
      </c>
      <c r="F451" s="11" t="s">
        <v>632</v>
      </c>
      <c r="G451" s="11" t="str">
        <f>VLOOKUP($F$440:$F$457,SL!$C$3:$Q$351,2,0)</f>
        <v>NORMAL</v>
      </c>
      <c r="H451" s="11">
        <f>VLOOKUP($F$440:$F$457,SL!$C$3:$Q$351,3,0)</f>
        <v>766</v>
      </c>
      <c r="I451" s="11">
        <f>VLOOKUP($F$440:$F$457,SL!$C$3:$Q$351,4,0)</f>
        <v>93980.78</v>
      </c>
      <c r="J451" s="11">
        <f>VLOOKUP($F$440:$F$457,SL!$C$3:$Q$351,5,0)</f>
        <v>5895.2199999999993</v>
      </c>
      <c r="K451" s="11">
        <f>VLOOKUP($F$440:$F$457,SL!$C$3:$Q$351,6,0)</f>
        <v>99876</v>
      </c>
      <c r="L451" s="11">
        <f>VLOOKUP($F$440:$F$457,SL!$C$3:$Q$351,7,0)</f>
        <v>6921.4</v>
      </c>
      <c r="M451" s="11">
        <f>VLOOKUP($F$440:$F$457,SL!$C$3:$Q$351,8,0)</f>
        <v>1450.6</v>
      </c>
      <c r="N451" s="11">
        <f>VLOOKUP($F$440:$F$457,SL!$C$3:$Q$351,9,0)</f>
        <v>8372</v>
      </c>
      <c r="O451" s="11">
        <f t="shared" si="53"/>
        <v>100902.18</v>
      </c>
      <c r="P451" s="11">
        <f t="shared" si="54"/>
        <v>7345.82</v>
      </c>
      <c r="Q451" s="11">
        <f t="shared" si="55"/>
        <v>108248</v>
      </c>
      <c r="R451" s="11">
        <f>VLOOKUP($F$440:$F$457,SL!$C$3:$Q$351,10,0)</f>
        <v>0</v>
      </c>
      <c r="S451" s="11">
        <f>VLOOKUP($F$440:$F$457,SL!$C$3:$Q$351,11,0)</f>
        <v>0</v>
      </c>
      <c r="T451" s="11">
        <f>VLOOKUP($F$440:$F$457,SL!$C$3:$Q$351,12,0)</f>
        <v>0</v>
      </c>
      <c r="U451" s="11">
        <f>VLOOKUP($F$440:$F$457,SL!$C$3:$Q$351,13,0)</f>
        <v>100902.18</v>
      </c>
      <c r="V451" s="11">
        <f>VLOOKUP($F$440:$F$457,SL!$C$3:$Q$351,14,0)</f>
        <v>7345.82</v>
      </c>
      <c r="W451" s="11">
        <f>VLOOKUP($F$440:$F$457,SL!$C$3:$Q$351,15,0)</f>
        <v>108248</v>
      </c>
      <c r="X451" s="11"/>
    </row>
    <row r="452" spans="1:25" ht="15.75" x14ac:dyDescent="0.25">
      <c r="A452" s="11">
        <v>10</v>
      </c>
      <c r="B452" s="29" t="s">
        <v>39</v>
      </c>
      <c r="C452" s="29" t="s">
        <v>40</v>
      </c>
      <c r="D452" s="29">
        <v>55</v>
      </c>
      <c r="E452" s="29" t="s">
        <v>297</v>
      </c>
      <c r="F452" s="11" t="s">
        <v>633</v>
      </c>
      <c r="G452" s="11" t="str">
        <f>VLOOKUP($F$440:$F$457,SL!$C$3:$Q$351,2,0)</f>
        <v>NORMAL</v>
      </c>
      <c r="H452" s="11">
        <f>VLOOKUP($F$440:$F$457,SL!$C$3:$Q$351,3,0)</f>
        <v>711</v>
      </c>
      <c r="I452" s="11">
        <f>VLOOKUP($F$440:$F$457,SL!$C$3:$Q$351,4,0)</f>
        <v>144233.12</v>
      </c>
      <c r="J452" s="11">
        <f>VLOOKUP($F$440:$F$457,SL!$C$3:$Q$351,5,0)</f>
        <v>19841.88</v>
      </c>
      <c r="K452" s="11">
        <f>VLOOKUP($F$440:$F$457,SL!$C$3:$Q$351,6,0)</f>
        <v>164075</v>
      </c>
      <c r="L452" s="11">
        <f>VLOOKUP($F$440:$F$457,SL!$C$3:$Q$351,7,0)</f>
        <v>9699.7099999999991</v>
      </c>
      <c r="M452" s="11">
        <f>VLOOKUP($F$440:$F$457,SL!$C$3:$Q$351,8,0)</f>
        <v>1958.29</v>
      </c>
      <c r="N452" s="11">
        <f>VLOOKUP($F$440:$F$457,SL!$C$3:$Q$351,9,0)</f>
        <v>11658</v>
      </c>
      <c r="O452" s="11">
        <f t="shared" si="53"/>
        <v>153932.82999999999</v>
      </c>
      <c r="P452" s="11">
        <f t="shared" si="54"/>
        <v>21800.170000000002</v>
      </c>
      <c r="Q452" s="11">
        <f t="shared" si="55"/>
        <v>175733</v>
      </c>
      <c r="R452" s="11">
        <f>VLOOKUP($F$440:$F$457,SL!$C$3:$Q$351,10,0)</f>
        <v>0</v>
      </c>
      <c r="S452" s="11">
        <f>VLOOKUP($F$440:$F$457,SL!$C$3:$Q$351,11,0)</f>
        <v>0</v>
      </c>
      <c r="T452" s="11">
        <f>VLOOKUP($F$440:$F$457,SL!$C$3:$Q$351,12,0)</f>
        <v>0</v>
      </c>
      <c r="U452" s="11">
        <f>VLOOKUP($F$440:$F$457,SL!$C$3:$Q$351,13,0)</f>
        <v>153932.82999999999</v>
      </c>
      <c r="V452" s="11">
        <f>VLOOKUP($F$440:$F$457,SL!$C$3:$Q$351,14,0)</f>
        <v>21800.170000000002</v>
      </c>
      <c r="W452" s="11">
        <f>VLOOKUP($F$440:$F$457,SL!$C$3:$Q$351,15,0)</f>
        <v>175733</v>
      </c>
      <c r="X452" s="11"/>
    </row>
    <row r="453" spans="1:25" ht="15.75" x14ac:dyDescent="0.25">
      <c r="A453" s="11">
        <v>11</v>
      </c>
      <c r="B453" s="29" t="s">
        <v>39</v>
      </c>
      <c r="C453" s="29" t="s">
        <v>40</v>
      </c>
      <c r="D453" s="29">
        <v>55</v>
      </c>
      <c r="E453" s="29" t="s">
        <v>297</v>
      </c>
      <c r="F453" s="11" t="s">
        <v>629</v>
      </c>
      <c r="G453" s="11" t="str">
        <f>VLOOKUP($F$440:$F$457,SL!$C$3:$Q$351,2,0)</f>
        <v>MNR</v>
      </c>
      <c r="H453" s="11">
        <f>VLOOKUP($F$440:$F$457,SL!$C$3:$Q$351,3,0)</f>
        <v>307</v>
      </c>
      <c r="I453" s="11">
        <f>VLOOKUP($F$440:$F$457,SL!$C$3:$Q$351,4,0)</f>
        <v>50857.64</v>
      </c>
      <c r="J453" s="11">
        <f>VLOOKUP($F$440:$F$457,SL!$C$3:$Q$351,5,0)</f>
        <v>1696.3600000000001</v>
      </c>
      <c r="K453" s="11">
        <f>VLOOKUP($F$440:$F$457,SL!$C$3:$Q$351,6,0)</f>
        <v>52554</v>
      </c>
      <c r="L453" s="11">
        <f>VLOOKUP($F$440:$F$457,SL!$C$3:$Q$351,7,0)</f>
        <v>3176.13</v>
      </c>
      <c r="M453" s="11">
        <f>VLOOKUP($F$440:$F$457,SL!$C$3:$Q$351,8,0)</f>
        <v>719.87</v>
      </c>
      <c r="N453" s="11">
        <f>VLOOKUP($F$440:$F$457,SL!$C$3:$Q$351,9,0)</f>
        <v>3896</v>
      </c>
      <c r="O453" s="11">
        <f t="shared" si="53"/>
        <v>54033.77</v>
      </c>
      <c r="P453" s="11">
        <f t="shared" si="54"/>
        <v>2416.23</v>
      </c>
      <c r="Q453" s="11">
        <f t="shared" si="55"/>
        <v>56450</v>
      </c>
      <c r="R453" s="11">
        <f>VLOOKUP($F$440:$F$457,SL!$C$3:$Q$351,10,0)</f>
        <v>0</v>
      </c>
      <c r="S453" s="11">
        <f>VLOOKUP($F$440:$F$457,SL!$C$3:$Q$351,11,0)</f>
        <v>0</v>
      </c>
      <c r="T453" s="11">
        <f>VLOOKUP($F$440:$F$457,SL!$C$3:$Q$351,12,0)</f>
        <v>0</v>
      </c>
      <c r="U453" s="11">
        <f>VLOOKUP($F$440:$F$457,SL!$C$3:$Q$351,13,0)</f>
        <v>54033.77</v>
      </c>
      <c r="V453" s="11">
        <f>VLOOKUP($F$440:$F$457,SL!$C$3:$Q$351,14,0)</f>
        <v>2416.23</v>
      </c>
      <c r="W453" s="11">
        <f>VLOOKUP($F$440:$F$457,SL!$C$3:$Q$351,15,0)</f>
        <v>56450</v>
      </c>
      <c r="X453" s="11"/>
    </row>
    <row r="454" spans="1:25" ht="15.75" x14ac:dyDescent="0.25">
      <c r="A454" s="11">
        <v>12</v>
      </c>
      <c r="B454" s="29" t="s">
        <v>39</v>
      </c>
      <c r="C454" s="29" t="s">
        <v>40</v>
      </c>
      <c r="D454" s="29">
        <v>55</v>
      </c>
      <c r="E454" s="29" t="s">
        <v>297</v>
      </c>
      <c r="F454" s="11" t="s">
        <v>630</v>
      </c>
      <c r="G454" s="11" t="str">
        <f>VLOOKUP($F$440:$F$457,SL!$C$3:$Q$351,2,0)</f>
        <v>NORMAL</v>
      </c>
      <c r="H454" s="11">
        <f>VLOOKUP($F$440:$F$457,SL!$C$3:$Q$351,3,0)</f>
        <v>273</v>
      </c>
      <c r="I454" s="11">
        <f>VLOOKUP($F$440:$F$457,SL!$C$3:$Q$351,4,0)</f>
        <v>46370.93</v>
      </c>
      <c r="J454" s="11">
        <f>VLOOKUP($F$440:$F$457,SL!$C$3:$Q$351,5,0)</f>
        <v>2525.0699999999997</v>
      </c>
      <c r="K454" s="11">
        <f>VLOOKUP($F$440:$F$457,SL!$C$3:$Q$351,6,0)</f>
        <v>48896</v>
      </c>
      <c r="L454" s="11">
        <f>VLOOKUP($F$440:$F$457,SL!$C$3:$Q$351,7,0)</f>
        <v>3023.48</v>
      </c>
      <c r="M454" s="11">
        <f>VLOOKUP($F$440:$F$457,SL!$C$3:$Q$351,8,0)</f>
        <v>649.52</v>
      </c>
      <c r="N454" s="11">
        <f>VLOOKUP($F$440:$F$457,SL!$C$3:$Q$351,9,0)</f>
        <v>3673</v>
      </c>
      <c r="O454" s="11">
        <f t="shared" si="53"/>
        <v>49394.41</v>
      </c>
      <c r="P454" s="11">
        <f t="shared" si="54"/>
        <v>3174.5899999999997</v>
      </c>
      <c r="Q454" s="11">
        <f t="shared" si="55"/>
        <v>52569</v>
      </c>
      <c r="R454" s="11">
        <f>VLOOKUP($F$440:$F$457,SL!$C$3:$Q$351,10,0)</f>
        <v>0</v>
      </c>
      <c r="S454" s="11">
        <f>VLOOKUP($F$440:$F$457,SL!$C$3:$Q$351,11,0)</f>
        <v>0</v>
      </c>
      <c r="T454" s="11">
        <f>VLOOKUP($F$440:$F$457,SL!$C$3:$Q$351,12,0)</f>
        <v>0</v>
      </c>
      <c r="U454" s="11">
        <f>VLOOKUP($F$440:$F$457,SL!$C$3:$Q$351,13,0)</f>
        <v>49394.41</v>
      </c>
      <c r="V454" s="11">
        <f>VLOOKUP($F$440:$F$457,SL!$C$3:$Q$351,14,0)</f>
        <v>3174.59</v>
      </c>
      <c r="W454" s="11">
        <f>VLOOKUP($F$440:$F$457,SL!$C$3:$Q$351,15,0)</f>
        <v>52569</v>
      </c>
      <c r="X454" s="11"/>
    </row>
    <row r="455" spans="1:25" ht="15.75" x14ac:dyDescent="0.25">
      <c r="A455" s="11">
        <v>13</v>
      </c>
      <c r="B455" s="29" t="s">
        <v>39</v>
      </c>
      <c r="C455" s="29" t="s">
        <v>40</v>
      </c>
      <c r="D455" s="29">
        <v>55</v>
      </c>
      <c r="E455" s="29" t="s">
        <v>297</v>
      </c>
      <c r="F455" s="11" t="s">
        <v>631</v>
      </c>
      <c r="G455" s="11" t="str">
        <f>VLOOKUP($F$440:$F$457,SL!$C$3:$Q$351,2,0)</f>
        <v>NORMAL</v>
      </c>
      <c r="H455" s="11">
        <f>VLOOKUP($F$440:$F$457,SL!$C$3:$Q$351,3,0)</f>
        <v>514</v>
      </c>
      <c r="I455" s="11">
        <f>VLOOKUP($F$440:$F$457,SL!$C$3:$Q$351,4,0)</f>
        <v>52837.55</v>
      </c>
      <c r="J455" s="11">
        <f>VLOOKUP($F$440:$F$457,SL!$C$3:$Q$351,5,0)</f>
        <v>3530.45</v>
      </c>
      <c r="K455" s="11">
        <f>VLOOKUP($F$440:$F$457,SL!$C$3:$Q$351,6,0)</f>
        <v>56368</v>
      </c>
      <c r="L455" s="11">
        <f>VLOOKUP($F$440:$F$457,SL!$C$3:$Q$351,7,0)</f>
        <v>5035.3900000000003</v>
      </c>
      <c r="M455" s="11">
        <f>VLOOKUP($F$440:$F$457,SL!$C$3:$Q$351,8,0)</f>
        <v>875.6099999999999</v>
      </c>
      <c r="N455" s="11">
        <f>VLOOKUP($F$440:$F$457,SL!$C$3:$Q$351,9,0)</f>
        <v>5911</v>
      </c>
      <c r="O455" s="11">
        <f t="shared" si="53"/>
        <v>57872.94</v>
      </c>
      <c r="P455" s="11">
        <f t="shared" si="54"/>
        <v>4406.0599999999995</v>
      </c>
      <c r="Q455" s="11">
        <f t="shared" si="55"/>
        <v>62279</v>
      </c>
      <c r="R455" s="11">
        <f>VLOOKUP($F$440:$F$457,SL!$C$3:$Q$351,10,0)</f>
        <v>0</v>
      </c>
      <c r="S455" s="11">
        <f>VLOOKUP($F$440:$F$457,SL!$C$3:$Q$351,11,0)</f>
        <v>0</v>
      </c>
      <c r="T455" s="11">
        <f>VLOOKUP($F$440:$F$457,SL!$C$3:$Q$351,12,0)</f>
        <v>0</v>
      </c>
      <c r="U455" s="11">
        <f>VLOOKUP($F$440:$F$457,SL!$C$3:$Q$351,13,0)</f>
        <v>57872.94</v>
      </c>
      <c r="V455" s="11">
        <f>VLOOKUP($F$440:$F$457,SL!$C$3:$Q$351,14,0)</f>
        <v>4406.0599999999995</v>
      </c>
      <c r="W455" s="11">
        <f>VLOOKUP($F$440:$F$457,SL!$C$3:$Q$351,15,0)</f>
        <v>62279</v>
      </c>
      <c r="X455" s="11"/>
    </row>
    <row r="456" spans="1:25" ht="15.75" x14ac:dyDescent="0.25">
      <c r="A456" s="11">
        <v>14</v>
      </c>
      <c r="B456" s="29" t="s">
        <v>39</v>
      </c>
      <c r="C456" s="29" t="s">
        <v>40</v>
      </c>
      <c r="D456" s="29">
        <v>55</v>
      </c>
      <c r="E456" s="29" t="s">
        <v>297</v>
      </c>
      <c r="F456" s="11" t="s">
        <v>625</v>
      </c>
      <c r="G456" s="11" t="str">
        <f>VLOOKUP($F$440:$F$457,SL!$C$3:$Q$351,2,0)</f>
        <v>NORMAL</v>
      </c>
      <c r="H456" s="11">
        <f>VLOOKUP($F$440:$F$457,SL!$C$3:$Q$351,3,0)</f>
        <v>231</v>
      </c>
      <c r="I456" s="11">
        <f>VLOOKUP($F$440:$F$457,SL!$C$3:$Q$351,4,0)</f>
        <v>11423.21</v>
      </c>
      <c r="J456" s="11">
        <f>VLOOKUP($F$440:$F$457,SL!$C$3:$Q$351,5,0)</f>
        <v>1323.79</v>
      </c>
      <c r="K456" s="11">
        <f>VLOOKUP($F$440:$F$457,SL!$C$3:$Q$351,6,0)</f>
        <v>12747</v>
      </c>
      <c r="L456" s="11">
        <f>VLOOKUP($F$440:$F$457,SL!$C$3:$Q$351,7,0)</f>
        <v>2366.2600000000002</v>
      </c>
      <c r="M456" s="11">
        <f>VLOOKUP($F$440:$F$457,SL!$C$3:$Q$351,8,0)</f>
        <v>264.74</v>
      </c>
      <c r="N456" s="11">
        <f>VLOOKUP($F$440:$F$457,SL!$C$3:$Q$351,9,0)</f>
        <v>2631</v>
      </c>
      <c r="O456" s="11">
        <f t="shared" si="53"/>
        <v>13789.47</v>
      </c>
      <c r="P456" s="11">
        <f t="shared" si="54"/>
        <v>1588.53</v>
      </c>
      <c r="Q456" s="11">
        <f t="shared" si="55"/>
        <v>15378</v>
      </c>
      <c r="R456" s="11">
        <f>VLOOKUP($F$440:$F$457,SL!$C$3:$Q$351,10,0)</f>
        <v>0</v>
      </c>
      <c r="S456" s="11">
        <f>VLOOKUP($F$440:$F$457,SL!$C$3:$Q$351,11,0)</f>
        <v>0</v>
      </c>
      <c r="T456" s="11">
        <f>VLOOKUP($F$440:$F$457,SL!$C$3:$Q$351,12,0)</f>
        <v>0</v>
      </c>
      <c r="U456" s="11">
        <f>VLOOKUP($F$440:$F$457,SL!$C$3:$Q$351,13,0)</f>
        <v>13789.47</v>
      </c>
      <c r="V456" s="11">
        <f>VLOOKUP($F$440:$F$457,SL!$C$3:$Q$351,14,0)</f>
        <v>1588.53</v>
      </c>
      <c r="W456" s="11">
        <f>VLOOKUP($F$440:$F$457,SL!$C$3:$Q$351,15,0)</f>
        <v>15378</v>
      </c>
      <c r="X456" s="11"/>
    </row>
    <row r="457" spans="1:25" ht="15.75" x14ac:dyDescent="0.25">
      <c r="A457" s="11">
        <v>15</v>
      </c>
      <c r="B457" s="29" t="s">
        <v>39</v>
      </c>
      <c r="C457" s="29" t="s">
        <v>40</v>
      </c>
      <c r="D457" s="29">
        <v>55</v>
      </c>
      <c r="E457" s="29" t="s">
        <v>297</v>
      </c>
      <c r="F457" s="11" t="s">
        <v>635</v>
      </c>
      <c r="G457" s="11" t="str">
        <f>VLOOKUP($F$440:$F$457,SL!$C$3:$Q$351,2,0)</f>
        <v>DC</v>
      </c>
      <c r="H457" s="11">
        <f>VLOOKUP($F$440:$F$457,SL!$C$3:$Q$351,3,0)</f>
        <v>1440</v>
      </c>
      <c r="I457" s="11">
        <f>VLOOKUP($F$440:$F$457,SL!$C$3:$Q$351,4,0)</f>
        <v>504177.18</v>
      </c>
      <c r="J457" s="11">
        <f>VLOOKUP($F$440:$F$457,SL!$C$3:$Q$351,5,0)</f>
        <v>77812.820000000007</v>
      </c>
      <c r="K457" s="11">
        <f>VLOOKUP($F$440:$F$457,SL!$C$3:$Q$351,6,0)</f>
        <v>581990</v>
      </c>
      <c r="L457" s="11">
        <f>VLOOKUP($F$440:$F$457,SL!$C$3:$Q$351,7,0)</f>
        <v>64246.28</v>
      </c>
      <c r="M457" s="11">
        <f>VLOOKUP($F$440:$F$457,SL!$C$3:$Q$351,8,0)</f>
        <v>6469.72</v>
      </c>
      <c r="N457" s="11">
        <f>VLOOKUP($F$440:$F$457,SL!$C$3:$Q$351,9,0)</f>
        <v>70716</v>
      </c>
      <c r="O457" s="11">
        <f t="shared" si="53"/>
        <v>568423.46</v>
      </c>
      <c r="P457" s="11">
        <f t="shared" si="54"/>
        <v>84282.540000000008</v>
      </c>
      <c r="Q457" s="11">
        <f t="shared" si="55"/>
        <v>652706</v>
      </c>
      <c r="R457" s="11">
        <f>VLOOKUP($F$440:$F$457,SL!$C$3:$Q$351,10,0)</f>
        <v>0</v>
      </c>
      <c r="S457" s="11">
        <f>VLOOKUP($F$440:$F$457,SL!$C$3:$Q$351,11,0)</f>
        <v>7771</v>
      </c>
      <c r="T457" s="11">
        <f>VLOOKUP($F$440:$F$457,SL!$C$3:$Q$351,12,0)</f>
        <v>7771</v>
      </c>
      <c r="U457" s="11">
        <f>VLOOKUP($F$440:$F$457,SL!$C$3:$Q$351,13,0)</f>
        <v>568423.46</v>
      </c>
      <c r="V457" s="11">
        <f>VLOOKUP($F$440:$F$457,SL!$C$3:$Q$351,14,0)</f>
        <v>76511.540000000008</v>
      </c>
      <c r="W457" s="11">
        <f>VLOOKUP($F$440:$F$457,SL!$C$3:$Q$351,15,0)</f>
        <v>644935</v>
      </c>
      <c r="X457" s="11"/>
    </row>
    <row r="458" spans="1:25" ht="15.75" x14ac:dyDescent="0.25">
      <c r="A458" s="147" t="s">
        <v>78</v>
      </c>
      <c r="B458" s="147"/>
      <c r="C458" s="147"/>
      <c r="D458" s="147"/>
      <c r="E458" s="147"/>
      <c r="F458" s="147"/>
      <c r="G458" s="11"/>
      <c r="H458" s="13">
        <f>SUM(H443:H457)</f>
        <v>5613</v>
      </c>
      <c r="I458" s="13">
        <f t="shared" ref="I458:W458" si="56">SUM(I443:I457)</f>
        <v>1001703.5700000001</v>
      </c>
      <c r="J458" s="13">
        <f t="shared" si="56"/>
        <v>126733.43000000001</v>
      </c>
      <c r="K458" s="13">
        <f t="shared" si="56"/>
        <v>1128437</v>
      </c>
      <c r="L458" s="13">
        <f t="shared" si="56"/>
        <v>113958.06</v>
      </c>
      <c r="M458" s="13">
        <f t="shared" si="56"/>
        <v>14258.939999999999</v>
      </c>
      <c r="N458" s="13">
        <f t="shared" si="56"/>
        <v>128217</v>
      </c>
      <c r="O458" s="13">
        <f t="shared" si="56"/>
        <v>1115661.6299999999</v>
      </c>
      <c r="P458" s="13">
        <f t="shared" si="56"/>
        <v>140992.37</v>
      </c>
      <c r="Q458" s="13">
        <f t="shared" si="56"/>
        <v>1256654</v>
      </c>
      <c r="R458" s="13">
        <f t="shared" si="56"/>
        <v>4992.3599999999997</v>
      </c>
      <c r="S458" s="13">
        <f t="shared" si="56"/>
        <v>8106.64</v>
      </c>
      <c r="T458" s="13">
        <f t="shared" si="56"/>
        <v>13099</v>
      </c>
      <c r="U458" s="13">
        <f t="shared" si="56"/>
        <v>1110669.27</v>
      </c>
      <c r="V458" s="13">
        <f t="shared" si="56"/>
        <v>132885.73000000001</v>
      </c>
      <c r="W458" s="13">
        <f t="shared" si="56"/>
        <v>1243555</v>
      </c>
      <c r="X458" s="109"/>
    </row>
    <row r="459" spans="1:25" ht="15.75" x14ac:dyDescent="0.25">
      <c r="A459" s="26"/>
      <c r="B459" s="26"/>
      <c r="C459" s="26"/>
      <c r="D459" s="26"/>
      <c r="E459" s="26"/>
      <c r="F459" s="26"/>
      <c r="G459" s="26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171"/>
    </row>
    <row r="460" spans="1:25" ht="15.75" x14ac:dyDescent="0.25">
      <c r="A460" s="26"/>
      <c r="B460" s="26"/>
      <c r="C460" s="26"/>
      <c r="D460" s="26"/>
      <c r="E460" s="26"/>
      <c r="F460" s="26"/>
      <c r="G460" s="26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166"/>
    </row>
    <row r="461" spans="1:25" ht="15.75" x14ac:dyDescent="0.25">
      <c r="A461" s="30"/>
      <c r="B461" s="30"/>
      <c r="C461" s="30"/>
      <c r="D461" s="142" t="s">
        <v>79</v>
      </c>
      <c r="E461" s="142"/>
      <c r="F461" s="142"/>
      <c r="G461" s="142"/>
      <c r="H461" s="142"/>
      <c r="I461" s="7"/>
      <c r="J461" s="14"/>
      <c r="K461" s="7"/>
      <c r="L461" s="7"/>
      <c r="M461" s="7"/>
      <c r="N461" s="7"/>
      <c r="O461" s="7"/>
      <c r="P461" s="7"/>
      <c r="Q461" s="7"/>
      <c r="R461" s="7"/>
      <c r="S461" s="7"/>
      <c r="T461" s="108" t="s">
        <v>80</v>
      </c>
      <c r="U461" s="108"/>
      <c r="V461" s="108"/>
      <c r="W461" s="108"/>
      <c r="X461" s="166"/>
    </row>
    <row r="462" spans="1:25" ht="15.75" x14ac:dyDescent="0.25">
      <c r="A462" s="30"/>
      <c r="B462" s="30"/>
      <c r="C462" s="30"/>
      <c r="D462" s="142" t="s">
        <v>81</v>
      </c>
      <c r="E462" s="142"/>
      <c r="F462" s="142"/>
      <c r="G462" s="142"/>
      <c r="H462" s="142"/>
      <c r="I462" s="7"/>
      <c r="J462" s="14"/>
      <c r="K462" s="7"/>
      <c r="L462" s="7"/>
      <c r="M462" s="7"/>
      <c r="N462" s="7"/>
      <c r="O462" s="7"/>
      <c r="P462" s="7"/>
      <c r="Q462" s="7"/>
      <c r="R462" s="7"/>
      <c r="S462" s="7"/>
      <c r="T462" s="108" t="s">
        <v>81</v>
      </c>
      <c r="U462" s="108"/>
      <c r="V462" s="108"/>
      <c r="W462" s="108"/>
      <c r="X462" s="166"/>
    </row>
    <row r="463" spans="1:25" ht="16.5" thickBot="1" x14ac:dyDescent="0.3">
      <c r="A463" s="112"/>
      <c r="B463" s="112"/>
      <c r="C463" s="112"/>
      <c r="D463" s="107"/>
      <c r="E463" s="107"/>
      <c r="F463" s="107"/>
      <c r="G463" s="107"/>
      <c r="H463" s="107"/>
      <c r="I463" s="7"/>
      <c r="J463" s="14"/>
      <c r="K463" s="7"/>
      <c r="L463" s="7"/>
      <c r="M463" s="7"/>
      <c r="N463" s="7"/>
      <c r="O463" s="7"/>
      <c r="P463" s="7"/>
      <c r="Q463" s="7"/>
      <c r="R463" s="7"/>
      <c r="S463" s="7"/>
      <c r="T463" s="108"/>
      <c r="U463" s="108"/>
      <c r="V463" s="108"/>
      <c r="W463" s="108"/>
      <c r="X463" s="166"/>
    </row>
    <row r="464" spans="1:25" ht="24" thickBot="1" x14ac:dyDescent="0.4">
      <c r="A464" s="148" t="s">
        <v>1</v>
      </c>
      <c r="B464" s="149"/>
      <c r="C464" s="149"/>
      <c r="D464" s="149"/>
      <c r="E464" s="149"/>
      <c r="F464" s="149"/>
      <c r="G464" s="149"/>
      <c r="H464" s="149"/>
      <c r="I464" s="149"/>
      <c r="J464" s="149"/>
      <c r="K464" s="149"/>
      <c r="L464" s="149"/>
      <c r="M464" s="149"/>
      <c r="N464" s="149"/>
      <c r="O464" s="149"/>
      <c r="P464" s="149"/>
      <c r="Q464" s="149"/>
      <c r="R464" s="149"/>
      <c r="S464" s="149"/>
      <c r="T464" s="149"/>
      <c r="U464" s="149"/>
      <c r="V464" s="149"/>
      <c r="W464" s="149"/>
      <c r="X464" s="150"/>
      <c r="Y464" s="108"/>
    </row>
    <row r="465" spans="1:25" ht="18" x14ac:dyDescent="0.25">
      <c r="A465" s="170" t="s">
        <v>819</v>
      </c>
      <c r="B465" s="170"/>
      <c r="C465" s="170"/>
      <c r="D465" s="170"/>
      <c r="E465" s="170"/>
      <c r="F465" s="170"/>
      <c r="G465" s="170"/>
      <c r="H465" s="170"/>
      <c r="I465" s="170"/>
      <c r="J465" s="170"/>
      <c r="K465" s="170"/>
      <c r="L465" s="170"/>
      <c r="M465" s="170"/>
      <c r="N465" s="170"/>
      <c r="O465" s="170"/>
      <c r="P465" s="170"/>
      <c r="Q465" s="170"/>
      <c r="R465" s="170"/>
      <c r="S465" s="170"/>
      <c r="T465" s="170"/>
      <c r="U465" s="170"/>
      <c r="V465" s="170"/>
      <c r="W465" s="170"/>
      <c r="X465" s="170"/>
      <c r="Y465" s="108"/>
    </row>
    <row r="466" spans="1:25" ht="52.5" customHeight="1" x14ac:dyDescent="0.25">
      <c r="A466" s="172" t="s">
        <v>5</v>
      </c>
      <c r="B466" s="172" t="s">
        <v>6</v>
      </c>
      <c r="C466" s="172" t="s">
        <v>7</v>
      </c>
      <c r="D466" s="172" t="s">
        <v>8</v>
      </c>
      <c r="E466" s="172" t="s">
        <v>9</v>
      </c>
      <c r="F466" s="172" t="s">
        <v>383</v>
      </c>
      <c r="G466" s="172" t="s">
        <v>11</v>
      </c>
      <c r="H466" s="172" t="s">
        <v>12</v>
      </c>
      <c r="I466" s="172" t="s">
        <v>815</v>
      </c>
      <c r="J466" s="172"/>
      <c r="K466" s="172"/>
      <c r="L466" s="172" t="s">
        <v>816</v>
      </c>
      <c r="M466" s="172"/>
      <c r="N466" s="172"/>
      <c r="O466" s="172" t="s">
        <v>13</v>
      </c>
      <c r="P466" s="172"/>
      <c r="Q466" s="172"/>
      <c r="R466" s="172" t="s">
        <v>817</v>
      </c>
      <c r="S466" s="172"/>
      <c r="T466" s="172"/>
      <c r="U466" s="172" t="s">
        <v>818</v>
      </c>
      <c r="V466" s="172"/>
      <c r="W466" s="172"/>
      <c r="X466" s="9" t="s">
        <v>14</v>
      </c>
    </row>
    <row r="467" spans="1:25" ht="15.75" x14ac:dyDescent="0.25">
      <c r="A467" s="172"/>
      <c r="B467" s="172"/>
      <c r="C467" s="172"/>
      <c r="D467" s="172"/>
      <c r="E467" s="172"/>
      <c r="F467" s="172"/>
      <c r="G467" s="172"/>
      <c r="H467" s="172"/>
      <c r="I467" s="9" t="s">
        <v>15</v>
      </c>
      <c r="J467" s="9" t="s">
        <v>16</v>
      </c>
      <c r="K467" s="10" t="s">
        <v>17</v>
      </c>
      <c r="L467" s="9" t="s">
        <v>15</v>
      </c>
      <c r="M467" s="9" t="s">
        <v>16</v>
      </c>
      <c r="N467" s="10" t="s">
        <v>17</v>
      </c>
      <c r="O467" s="9" t="s">
        <v>15</v>
      </c>
      <c r="P467" s="9" t="s">
        <v>16</v>
      </c>
      <c r="Q467" s="9" t="s">
        <v>17</v>
      </c>
      <c r="R467" s="9" t="s">
        <v>15</v>
      </c>
      <c r="S467" s="9" t="s">
        <v>16</v>
      </c>
      <c r="T467" s="9" t="s">
        <v>17</v>
      </c>
      <c r="U467" s="9" t="s">
        <v>15</v>
      </c>
      <c r="V467" s="9" t="s">
        <v>16</v>
      </c>
      <c r="W467" s="10" t="s">
        <v>17</v>
      </c>
      <c r="X467" s="9"/>
    </row>
    <row r="468" spans="1:25" ht="15.75" x14ac:dyDescent="0.25">
      <c r="A468" s="9" t="s">
        <v>18</v>
      </c>
      <c r="B468" s="9" t="s">
        <v>19</v>
      </c>
      <c r="C468" s="9" t="s">
        <v>20</v>
      </c>
      <c r="D468" s="9" t="s">
        <v>21</v>
      </c>
      <c r="E468" s="9" t="s">
        <v>22</v>
      </c>
      <c r="F468" s="21" t="s">
        <v>23</v>
      </c>
      <c r="G468" s="21"/>
      <c r="H468" s="9"/>
      <c r="I468" s="9" t="s">
        <v>24</v>
      </c>
      <c r="J468" s="9" t="s">
        <v>25</v>
      </c>
      <c r="K468" s="10" t="s">
        <v>26</v>
      </c>
      <c r="L468" s="9" t="s">
        <v>27</v>
      </c>
      <c r="M468" s="9" t="s">
        <v>28</v>
      </c>
      <c r="N468" s="10" t="s">
        <v>29</v>
      </c>
      <c r="O468" s="9" t="s">
        <v>30</v>
      </c>
      <c r="P468" s="9" t="s">
        <v>31</v>
      </c>
      <c r="Q468" s="9" t="s">
        <v>32</v>
      </c>
      <c r="R468" s="9" t="s">
        <v>33</v>
      </c>
      <c r="S468" s="9" t="s">
        <v>34</v>
      </c>
      <c r="T468" s="9" t="s">
        <v>35</v>
      </c>
      <c r="U468" s="9" t="s">
        <v>36</v>
      </c>
      <c r="V468" s="9" t="s">
        <v>37</v>
      </c>
      <c r="W468" s="10" t="s">
        <v>38</v>
      </c>
      <c r="X468" s="114"/>
    </row>
    <row r="469" spans="1:25" ht="15.75" x14ac:dyDescent="0.25">
      <c r="A469" s="11">
        <v>1</v>
      </c>
      <c r="B469" s="29" t="s">
        <v>39</v>
      </c>
      <c r="C469" s="29" t="s">
        <v>40</v>
      </c>
      <c r="D469" s="29"/>
      <c r="E469" s="29" t="s">
        <v>323</v>
      </c>
      <c r="F469" s="11" t="s">
        <v>640</v>
      </c>
      <c r="G469" s="11" t="str">
        <f>VLOOKUP($F$466:$F$469,SL!$C$3:$Q$351,2,0)</f>
        <v>NORMAL</v>
      </c>
      <c r="H469" s="11">
        <f>VLOOKUP($F$466:$F$469,SL!$C$3:$Q$351,3,0)</f>
        <v>1</v>
      </c>
      <c r="I469" s="11">
        <f>VLOOKUP($F$466:$F$469,SL!$C$3:$Q$351,4,0)</f>
        <v>1247.92</v>
      </c>
      <c r="J469" s="11">
        <f>VLOOKUP($F$466:$F$469,SL!$C$3:$Q$351,5,0)</f>
        <v>37.08</v>
      </c>
      <c r="K469" s="11">
        <f>VLOOKUP($F$466:$F$469,SL!$C$3:$Q$351,6,0)</f>
        <v>1285</v>
      </c>
      <c r="L469" s="11">
        <f>VLOOKUP($F$466:$F$469,SL!$C$3:$Q$351,7,0)</f>
        <v>532.96</v>
      </c>
      <c r="M469" s="11">
        <f>VLOOKUP($F$466:$F$469,SL!$C$3:$Q$351,8,0)</f>
        <v>11.040000000000001</v>
      </c>
      <c r="N469" s="11">
        <f>VLOOKUP($F$466:$F$469,SL!$C$3:$Q$351,9,0)</f>
        <v>544</v>
      </c>
      <c r="O469" s="11">
        <f>+I469+L469</f>
        <v>1780.88</v>
      </c>
      <c r="P469" s="11">
        <f>+J469+M469</f>
        <v>48.12</v>
      </c>
      <c r="Q469" s="11">
        <f>+K469+N469</f>
        <v>1829</v>
      </c>
      <c r="R469" s="11">
        <f>VLOOKUP($F$466:$F$469,SL!$C$3:$Q$351,10,0)</f>
        <v>1780.88</v>
      </c>
      <c r="S469" s="11">
        <f>VLOOKUP($F$466:$F$469,SL!$C$3:$Q$351,11,0)</f>
        <v>48.12</v>
      </c>
      <c r="T469" s="11">
        <f>VLOOKUP($F$466:$F$469,SL!$C$3:$Q$351,12,0)</f>
        <v>1829</v>
      </c>
      <c r="U469" s="11">
        <f>VLOOKUP($F$466:$F$469,SL!$C$3:$Q$351,13,0)</f>
        <v>0</v>
      </c>
      <c r="V469" s="11">
        <f>VLOOKUP($F$466:$F$469,SL!$C$3:$Q$351,14,0)</f>
        <v>0</v>
      </c>
      <c r="W469" s="11">
        <f>VLOOKUP($F$466:$F$469,SL!$C$3:$Q$351,15,0)</f>
        <v>0</v>
      </c>
      <c r="X469" s="114"/>
    </row>
    <row r="470" spans="1:25" ht="15.75" x14ac:dyDescent="0.25">
      <c r="A470" s="147" t="s">
        <v>78</v>
      </c>
      <c r="B470" s="147"/>
      <c r="C470" s="147"/>
      <c r="D470" s="147"/>
      <c r="E470" s="147"/>
      <c r="F470" s="147"/>
      <c r="G470" s="27"/>
      <c r="H470" s="13">
        <f>SUM(H469)</f>
        <v>1</v>
      </c>
      <c r="I470" s="13">
        <f>SUM(I469)</f>
        <v>1247.92</v>
      </c>
      <c r="J470" s="13">
        <f t="shared" ref="J470:W470" si="57">SUM(J469)</f>
        <v>37.08</v>
      </c>
      <c r="K470" s="13">
        <f t="shared" si="57"/>
        <v>1285</v>
      </c>
      <c r="L470" s="13">
        <f t="shared" si="57"/>
        <v>532.96</v>
      </c>
      <c r="M470" s="13">
        <f t="shared" si="57"/>
        <v>11.040000000000001</v>
      </c>
      <c r="N470" s="13">
        <f t="shared" si="57"/>
        <v>544</v>
      </c>
      <c r="O470" s="13">
        <f t="shared" si="57"/>
        <v>1780.88</v>
      </c>
      <c r="P470" s="13">
        <f t="shared" si="57"/>
        <v>48.12</v>
      </c>
      <c r="Q470" s="13">
        <f t="shared" si="57"/>
        <v>1829</v>
      </c>
      <c r="R470" s="13">
        <f t="shared" si="57"/>
        <v>1780.88</v>
      </c>
      <c r="S470" s="13">
        <f t="shared" si="57"/>
        <v>48.12</v>
      </c>
      <c r="T470" s="13">
        <f t="shared" si="57"/>
        <v>1829</v>
      </c>
      <c r="U470" s="13">
        <f t="shared" si="57"/>
        <v>0</v>
      </c>
      <c r="V470" s="13">
        <f t="shared" si="57"/>
        <v>0</v>
      </c>
      <c r="W470" s="13">
        <f t="shared" si="57"/>
        <v>0</v>
      </c>
      <c r="X470" s="109"/>
    </row>
    <row r="471" spans="1:25" ht="15.75" customHeight="1" x14ac:dyDescent="0.25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71"/>
    </row>
    <row r="472" spans="1:25" x14ac:dyDescent="0.25">
      <c r="A472" s="112"/>
      <c r="B472" s="112"/>
      <c r="C472" s="112"/>
      <c r="D472" s="112"/>
      <c r="E472" s="112"/>
      <c r="F472" s="112"/>
      <c r="G472" s="112"/>
      <c r="H472" s="112"/>
      <c r="I472" s="112"/>
      <c r="J472" s="112"/>
      <c r="K472" s="112"/>
      <c r="L472" s="112"/>
      <c r="M472" s="112"/>
      <c r="N472" s="112"/>
      <c r="O472" s="112"/>
      <c r="P472" s="112"/>
      <c r="Q472" s="112"/>
      <c r="R472" s="112"/>
      <c r="S472" s="112"/>
      <c r="T472" s="112"/>
      <c r="U472" s="112"/>
      <c r="V472" s="112"/>
      <c r="W472" s="112"/>
      <c r="X472" s="166"/>
    </row>
    <row r="473" spans="1:25" ht="15.75" x14ac:dyDescent="0.25">
      <c r="A473" s="30"/>
      <c r="B473" s="30"/>
      <c r="C473" s="30"/>
      <c r="D473" s="25"/>
      <c r="E473" s="142" t="s">
        <v>79</v>
      </c>
      <c r="F473" s="142"/>
      <c r="G473" s="142"/>
      <c r="H473" s="142"/>
      <c r="I473" s="142"/>
      <c r="J473" s="14"/>
      <c r="K473" s="7"/>
      <c r="L473" s="7"/>
      <c r="M473" s="7"/>
      <c r="N473" s="7"/>
      <c r="O473" s="7"/>
      <c r="P473" s="7"/>
      <c r="Q473" s="7"/>
      <c r="R473" s="7"/>
      <c r="S473" s="7"/>
      <c r="T473" s="26"/>
      <c r="U473" s="108" t="s">
        <v>80</v>
      </c>
      <c r="V473" s="108"/>
      <c r="W473" s="108"/>
      <c r="X473" s="166"/>
    </row>
    <row r="474" spans="1:25" ht="15.75" x14ac:dyDescent="0.25">
      <c r="A474" s="30"/>
      <c r="B474" s="30"/>
      <c r="C474" s="30"/>
      <c r="D474" s="25"/>
      <c r="E474" s="142" t="s">
        <v>81</v>
      </c>
      <c r="F474" s="142"/>
      <c r="G474" s="142"/>
      <c r="H474" s="142"/>
      <c r="I474" s="142"/>
      <c r="J474" s="14"/>
      <c r="K474" s="7"/>
      <c r="L474" s="7"/>
      <c r="M474" s="7"/>
      <c r="N474" s="7"/>
      <c r="O474" s="7"/>
      <c r="P474" s="7"/>
      <c r="Q474" s="7"/>
      <c r="R474" s="7"/>
      <c r="S474" s="7"/>
      <c r="T474" s="26"/>
      <c r="U474" s="108" t="s">
        <v>81</v>
      </c>
      <c r="V474" s="108"/>
      <c r="W474" s="108"/>
      <c r="X474" s="166"/>
    </row>
    <row r="475" spans="1:25" ht="16.5" thickBot="1" x14ac:dyDescent="0.3">
      <c r="A475" s="112"/>
      <c r="B475" s="112"/>
      <c r="C475" s="112"/>
      <c r="D475" s="107"/>
      <c r="E475" s="107"/>
      <c r="F475" s="107"/>
      <c r="G475" s="107"/>
      <c r="H475" s="107"/>
      <c r="I475" s="107"/>
      <c r="J475" s="14"/>
      <c r="K475" s="7"/>
      <c r="L475" s="7"/>
      <c r="M475" s="7"/>
      <c r="N475" s="7"/>
      <c r="O475" s="7"/>
      <c r="P475" s="7"/>
      <c r="Q475" s="7"/>
      <c r="R475" s="7"/>
      <c r="S475" s="7"/>
      <c r="T475" s="108"/>
      <c r="U475" s="108"/>
      <c r="V475" s="108"/>
      <c r="W475" s="108"/>
      <c r="X475" s="166"/>
    </row>
    <row r="476" spans="1:25" ht="24" thickBot="1" x14ac:dyDescent="0.4">
      <c r="A476" s="148" t="s">
        <v>1</v>
      </c>
      <c r="B476" s="149"/>
      <c r="C476" s="149"/>
      <c r="D476" s="149"/>
      <c r="E476" s="149"/>
      <c r="F476" s="149"/>
      <c r="G476" s="149"/>
      <c r="H476" s="149"/>
      <c r="I476" s="149"/>
      <c r="J476" s="149"/>
      <c r="K476" s="149"/>
      <c r="L476" s="149"/>
      <c r="M476" s="149"/>
      <c r="N476" s="149"/>
      <c r="O476" s="149"/>
      <c r="P476" s="149"/>
      <c r="Q476" s="149"/>
      <c r="R476" s="149"/>
      <c r="S476" s="149"/>
      <c r="T476" s="149"/>
      <c r="U476" s="149"/>
      <c r="V476" s="149"/>
      <c r="W476" s="149"/>
      <c r="X476" s="150"/>
    </row>
    <row r="477" spans="1:25" ht="18" x14ac:dyDescent="0.25">
      <c r="A477" s="170" t="s">
        <v>819</v>
      </c>
      <c r="B477" s="170"/>
      <c r="C477" s="170"/>
      <c r="D477" s="170"/>
      <c r="E477" s="170"/>
      <c r="F477" s="170"/>
      <c r="G477" s="170"/>
      <c r="H477" s="170"/>
      <c r="I477" s="170"/>
      <c r="J477" s="170"/>
      <c r="K477" s="170"/>
      <c r="L477" s="170"/>
      <c r="M477" s="170"/>
      <c r="N477" s="170"/>
      <c r="O477" s="170"/>
      <c r="P477" s="170"/>
      <c r="Q477" s="170"/>
      <c r="R477" s="170"/>
      <c r="S477" s="170"/>
      <c r="T477" s="170"/>
      <c r="U477" s="170"/>
      <c r="V477" s="170"/>
      <c r="W477" s="170"/>
      <c r="X477" s="170"/>
    </row>
    <row r="478" spans="1:25" ht="33" customHeight="1" x14ac:dyDescent="0.25">
      <c r="A478" s="172" t="s">
        <v>5</v>
      </c>
      <c r="B478" s="172" t="s">
        <v>6</v>
      </c>
      <c r="C478" s="172" t="s">
        <v>7</v>
      </c>
      <c r="D478" s="172" t="s">
        <v>8</v>
      </c>
      <c r="E478" s="172" t="s">
        <v>9</v>
      </c>
      <c r="F478" s="172" t="s">
        <v>383</v>
      </c>
      <c r="G478" s="172" t="s">
        <v>11</v>
      </c>
      <c r="H478" s="172" t="s">
        <v>12</v>
      </c>
      <c r="I478" s="172" t="s">
        <v>815</v>
      </c>
      <c r="J478" s="172"/>
      <c r="K478" s="172"/>
      <c r="L478" s="172" t="s">
        <v>816</v>
      </c>
      <c r="M478" s="172"/>
      <c r="N478" s="172"/>
      <c r="O478" s="172" t="s">
        <v>13</v>
      </c>
      <c r="P478" s="172"/>
      <c r="Q478" s="172"/>
      <c r="R478" s="172" t="s">
        <v>817</v>
      </c>
      <c r="S478" s="172"/>
      <c r="T478" s="172"/>
      <c r="U478" s="172" t="s">
        <v>818</v>
      </c>
      <c r="V478" s="172"/>
      <c r="W478" s="172"/>
      <c r="X478" s="9" t="s">
        <v>14</v>
      </c>
    </row>
    <row r="479" spans="1:25" ht="15.75" x14ac:dyDescent="0.25">
      <c r="A479" s="172"/>
      <c r="B479" s="172"/>
      <c r="C479" s="172"/>
      <c r="D479" s="172"/>
      <c r="E479" s="172"/>
      <c r="F479" s="172"/>
      <c r="G479" s="172"/>
      <c r="H479" s="172"/>
      <c r="I479" s="9" t="s">
        <v>15</v>
      </c>
      <c r="J479" s="9" t="s">
        <v>16</v>
      </c>
      <c r="K479" s="10" t="s">
        <v>17</v>
      </c>
      <c r="L479" s="9" t="s">
        <v>15</v>
      </c>
      <c r="M479" s="9" t="s">
        <v>16</v>
      </c>
      <c r="N479" s="10" t="s">
        <v>17</v>
      </c>
      <c r="O479" s="9" t="s">
        <v>15</v>
      </c>
      <c r="P479" s="9" t="s">
        <v>16</v>
      </c>
      <c r="Q479" s="9" t="s">
        <v>17</v>
      </c>
      <c r="R479" s="9" t="s">
        <v>15</v>
      </c>
      <c r="S479" s="9" t="s">
        <v>16</v>
      </c>
      <c r="T479" s="9" t="s">
        <v>17</v>
      </c>
      <c r="U479" s="9" t="s">
        <v>15</v>
      </c>
      <c r="V479" s="9" t="s">
        <v>16</v>
      </c>
      <c r="W479" s="10" t="s">
        <v>17</v>
      </c>
      <c r="X479" s="9"/>
    </row>
    <row r="480" spans="1:25" ht="15.75" x14ac:dyDescent="0.25">
      <c r="A480" s="9" t="s">
        <v>18</v>
      </c>
      <c r="B480" s="9" t="s">
        <v>19</v>
      </c>
      <c r="C480" s="9" t="s">
        <v>20</v>
      </c>
      <c r="D480" s="9" t="s">
        <v>21</v>
      </c>
      <c r="E480" s="9" t="s">
        <v>22</v>
      </c>
      <c r="F480" s="21" t="s">
        <v>23</v>
      </c>
      <c r="G480" s="21"/>
      <c r="H480" s="9"/>
      <c r="I480" s="9" t="s">
        <v>24</v>
      </c>
      <c r="J480" s="9" t="s">
        <v>25</v>
      </c>
      <c r="K480" s="10" t="s">
        <v>26</v>
      </c>
      <c r="L480" s="9" t="s">
        <v>27</v>
      </c>
      <c r="M480" s="9" t="s">
        <v>28</v>
      </c>
      <c r="N480" s="10" t="s">
        <v>29</v>
      </c>
      <c r="O480" s="9" t="s">
        <v>30</v>
      </c>
      <c r="P480" s="9" t="s">
        <v>31</v>
      </c>
      <c r="Q480" s="9" t="s">
        <v>32</v>
      </c>
      <c r="R480" s="9" t="s">
        <v>33</v>
      </c>
      <c r="S480" s="9" t="s">
        <v>34</v>
      </c>
      <c r="T480" s="9" t="s">
        <v>35</v>
      </c>
      <c r="U480" s="9" t="s">
        <v>36</v>
      </c>
      <c r="V480" s="9" t="s">
        <v>37</v>
      </c>
      <c r="W480" s="10" t="s">
        <v>38</v>
      </c>
      <c r="X480" s="11"/>
    </row>
    <row r="481" spans="1:24" ht="15.75" x14ac:dyDescent="0.25">
      <c r="A481" s="11">
        <v>1</v>
      </c>
      <c r="B481" s="29" t="s">
        <v>39</v>
      </c>
      <c r="C481" s="29" t="s">
        <v>40</v>
      </c>
      <c r="D481" s="29">
        <v>56</v>
      </c>
      <c r="E481" s="29" t="s">
        <v>325</v>
      </c>
      <c r="F481" s="11" t="s">
        <v>657</v>
      </c>
      <c r="G481" s="11" t="str">
        <f>VLOOKUP($F$478:$F$496,SL!$C$3:$Q$351,2,0)</f>
        <v>NORMAL</v>
      </c>
      <c r="H481" s="11">
        <f>VLOOKUP($F$478:$F$496,SL!$C$3:$Q$351,3,0)</f>
        <v>300</v>
      </c>
      <c r="I481" s="11">
        <f>VLOOKUP($F$478:$F$496,SL!$C$3:$Q$351,4,0)</f>
        <v>2864.91</v>
      </c>
      <c r="J481" s="11">
        <f>VLOOKUP($F$478:$F$496,SL!$C$3:$Q$351,5,0)</f>
        <v>211.09</v>
      </c>
      <c r="K481" s="11">
        <f>VLOOKUP($F$478:$F$496,SL!$C$3:$Q$351,6,0)</f>
        <v>3076</v>
      </c>
      <c r="L481" s="11">
        <f>VLOOKUP($F$478:$F$496,SL!$C$3:$Q$351,7,0)</f>
        <v>2679.69</v>
      </c>
      <c r="M481" s="11">
        <f>VLOOKUP($F$478:$F$496,SL!$C$3:$Q$351,8,0)</f>
        <v>216.31</v>
      </c>
      <c r="N481" s="11">
        <f>VLOOKUP($F$478:$F$496,SL!$C$3:$Q$351,9,0)</f>
        <v>2896</v>
      </c>
      <c r="O481" s="11">
        <f t="shared" ref="O481:O496" si="58">+I481+L481</f>
        <v>5544.6</v>
      </c>
      <c r="P481" s="11">
        <f t="shared" ref="P481:P496" si="59">+J481+M481</f>
        <v>427.4</v>
      </c>
      <c r="Q481" s="11">
        <f t="shared" ref="Q481:Q496" si="60">+K481+N481</f>
        <v>5972</v>
      </c>
      <c r="R481" s="11">
        <f>VLOOKUP($F$478:$F$496,SL!$C$3:$Q$351,10,0)</f>
        <v>0</v>
      </c>
      <c r="S481" s="11">
        <f>VLOOKUP($F$478:$F$496,SL!$C$3:$Q$351,11,0)</f>
        <v>0</v>
      </c>
      <c r="T481" s="11">
        <f>VLOOKUP($F$478:$F$496,SL!$C$3:$Q$351,12,0)</f>
        <v>0</v>
      </c>
      <c r="U481" s="11">
        <f>VLOOKUP($F$478:$F$496,SL!$C$3:$Q$351,13,0)</f>
        <v>5544.6</v>
      </c>
      <c r="V481" s="11">
        <f>VLOOKUP($F$478:$F$496,SL!$C$3:$Q$351,14,0)</f>
        <v>427.4</v>
      </c>
      <c r="W481" s="11">
        <f>VLOOKUP($F$478:$F$496,SL!$C$3:$Q$351,15,0)</f>
        <v>5972</v>
      </c>
      <c r="X481" s="11"/>
    </row>
    <row r="482" spans="1:24" ht="15.75" x14ac:dyDescent="0.25">
      <c r="A482" s="11">
        <v>2</v>
      </c>
      <c r="B482" s="29" t="s">
        <v>39</v>
      </c>
      <c r="C482" s="29" t="s">
        <v>40</v>
      </c>
      <c r="D482" s="29">
        <v>56</v>
      </c>
      <c r="E482" s="29" t="s">
        <v>325</v>
      </c>
      <c r="F482" s="11" t="s">
        <v>658</v>
      </c>
      <c r="G482" s="11" t="str">
        <f>VLOOKUP($F$478:$F$496,SL!$C$3:$Q$351,2,0)</f>
        <v>NORMAL</v>
      </c>
      <c r="H482" s="11">
        <f>VLOOKUP($F$478:$F$496,SL!$C$3:$Q$351,3,0)</f>
        <v>200</v>
      </c>
      <c r="I482" s="11">
        <f>VLOOKUP($F$478:$F$496,SL!$C$3:$Q$351,4,0)</f>
        <v>2869.45</v>
      </c>
      <c r="J482" s="11">
        <f>VLOOKUP($F$478:$F$496,SL!$C$3:$Q$351,5,0)</f>
        <v>211.55</v>
      </c>
      <c r="K482" s="11">
        <f>VLOOKUP($F$478:$F$496,SL!$C$3:$Q$351,6,0)</f>
        <v>3081</v>
      </c>
      <c r="L482" s="11">
        <f>VLOOKUP($F$478:$F$496,SL!$C$3:$Q$351,7,0)</f>
        <v>1845.35</v>
      </c>
      <c r="M482" s="11">
        <f>VLOOKUP($F$478:$F$496,SL!$C$3:$Q$351,8,0)</f>
        <v>152.65</v>
      </c>
      <c r="N482" s="11">
        <f>VLOOKUP($F$478:$F$496,SL!$C$3:$Q$351,9,0)</f>
        <v>1998</v>
      </c>
      <c r="O482" s="11">
        <f t="shared" si="58"/>
        <v>4714.7999999999993</v>
      </c>
      <c r="P482" s="11">
        <f t="shared" si="59"/>
        <v>364.20000000000005</v>
      </c>
      <c r="Q482" s="11">
        <f t="shared" si="60"/>
        <v>5079</v>
      </c>
      <c r="R482" s="11">
        <f>VLOOKUP($F$478:$F$496,SL!$C$3:$Q$351,10,0)</f>
        <v>0</v>
      </c>
      <c r="S482" s="11">
        <f>VLOOKUP($F$478:$F$496,SL!$C$3:$Q$351,11,0)</f>
        <v>0</v>
      </c>
      <c r="T482" s="11">
        <f>VLOOKUP($F$478:$F$496,SL!$C$3:$Q$351,12,0)</f>
        <v>0</v>
      </c>
      <c r="U482" s="11">
        <f>VLOOKUP($F$478:$F$496,SL!$C$3:$Q$351,13,0)</f>
        <v>4714.8</v>
      </c>
      <c r="V482" s="11">
        <f>VLOOKUP($F$478:$F$496,SL!$C$3:$Q$351,14,0)</f>
        <v>364.2</v>
      </c>
      <c r="W482" s="11">
        <f>VLOOKUP($F$478:$F$496,SL!$C$3:$Q$351,15,0)</f>
        <v>5079</v>
      </c>
      <c r="X482" s="11"/>
    </row>
    <row r="483" spans="1:24" ht="15.75" x14ac:dyDescent="0.25">
      <c r="A483" s="11">
        <v>3</v>
      </c>
      <c r="B483" s="29" t="s">
        <v>39</v>
      </c>
      <c r="C483" s="29" t="s">
        <v>40</v>
      </c>
      <c r="D483" s="29">
        <v>56</v>
      </c>
      <c r="E483" s="29" t="s">
        <v>325</v>
      </c>
      <c r="F483" s="11" t="s">
        <v>656</v>
      </c>
      <c r="G483" s="11" t="str">
        <f>VLOOKUP($F$478:$F$496,SL!$C$3:$Q$351,2,0)</f>
        <v>NORMAL</v>
      </c>
      <c r="H483" s="11">
        <f>VLOOKUP($F$478:$F$496,SL!$C$3:$Q$351,3,0)</f>
        <v>12</v>
      </c>
      <c r="I483" s="11">
        <f>VLOOKUP($F$478:$F$496,SL!$C$3:$Q$351,4,0)</f>
        <v>676.97</v>
      </c>
      <c r="J483" s="11">
        <f>VLOOKUP($F$478:$F$496,SL!$C$3:$Q$351,5,0)</f>
        <v>24.03</v>
      </c>
      <c r="K483" s="11">
        <f>VLOOKUP($F$478:$F$496,SL!$C$3:$Q$351,6,0)</f>
        <v>701</v>
      </c>
      <c r="L483" s="11">
        <f>VLOOKUP($F$478:$F$496,SL!$C$3:$Q$351,7,0)</f>
        <v>274.83999999999997</v>
      </c>
      <c r="M483" s="11">
        <f>VLOOKUP($F$478:$F$496,SL!$C$3:$Q$351,8,0)</f>
        <v>13.16</v>
      </c>
      <c r="N483" s="11">
        <f>VLOOKUP($F$478:$F$496,SL!$C$3:$Q$351,9,0)</f>
        <v>288</v>
      </c>
      <c r="O483" s="11">
        <f t="shared" si="58"/>
        <v>951.81</v>
      </c>
      <c r="P483" s="11">
        <f t="shared" si="59"/>
        <v>37.19</v>
      </c>
      <c r="Q483" s="11">
        <f t="shared" si="60"/>
        <v>989</v>
      </c>
      <c r="R483" s="11">
        <f>VLOOKUP($F$478:$F$496,SL!$C$3:$Q$351,10,0)</f>
        <v>3846.81</v>
      </c>
      <c r="S483" s="11">
        <f>VLOOKUP($F$478:$F$496,SL!$C$3:$Q$351,11,0)</f>
        <v>37.19</v>
      </c>
      <c r="T483" s="11">
        <f>VLOOKUP($F$478:$F$496,SL!$C$3:$Q$351,12,0)</f>
        <v>3884</v>
      </c>
      <c r="U483" s="11">
        <f>VLOOKUP($F$478:$F$496,SL!$C$3:$Q$351,13,0)</f>
        <v>-2895</v>
      </c>
      <c r="V483" s="11">
        <f>VLOOKUP($F$478:$F$496,SL!$C$3:$Q$351,14,0)</f>
        <v>0</v>
      </c>
      <c r="W483" s="11">
        <f>VLOOKUP($F$478:$F$496,SL!$C$3:$Q$351,15,0)</f>
        <v>-2895</v>
      </c>
      <c r="X483" s="11"/>
    </row>
    <row r="484" spans="1:24" ht="15.75" x14ac:dyDescent="0.25">
      <c r="A484" s="11">
        <v>4</v>
      </c>
      <c r="B484" s="29" t="s">
        <v>39</v>
      </c>
      <c r="C484" s="29" t="s">
        <v>40</v>
      </c>
      <c r="D484" s="29">
        <v>56</v>
      </c>
      <c r="E484" s="29" t="s">
        <v>325</v>
      </c>
      <c r="F484" s="11" t="s">
        <v>647</v>
      </c>
      <c r="G484" s="11" t="str">
        <f>VLOOKUP($F$478:$F$496,SL!$C$3:$Q$351,2,0)</f>
        <v>NORMAL</v>
      </c>
      <c r="H484" s="11">
        <f>VLOOKUP($F$478:$F$496,SL!$C$3:$Q$351,3,0)</f>
        <v>163</v>
      </c>
      <c r="I484" s="11">
        <f>VLOOKUP($F$478:$F$496,SL!$C$3:$Q$351,4,0)</f>
        <v>34819.769999999997</v>
      </c>
      <c r="J484" s="11">
        <f>VLOOKUP($F$478:$F$496,SL!$C$3:$Q$351,5,0)</f>
        <v>1310.23</v>
      </c>
      <c r="K484" s="11">
        <f>VLOOKUP($F$478:$F$496,SL!$C$3:$Q$351,6,0)</f>
        <v>36130</v>
      </c>
      <c r="L484" s="11">
        <f>VLOOKUP($F$478:$F$496,SL!$C$3:$Q$351,7,0)</f>
        <v>1535.78</v>
      </c>
      <c r="M484" s="11">
        <f>VLOOKUP($F$478:$F$496,SL!$C$3:$Q$351,8,0)</f>
        <v>457.21999999999997</v>
      </c>
      <c r="N484" s="11">
        <f>VLOOKUP($F$478:$F$496,SL!$C$3:$Q$351,9,0)</f>
        <v>1993</v>
      </c>
      <c r="O484" s="11">
        <f t="shared" si="58"/>
        <v>36355.549999999996</v>
      </c>
      <c r="P484" s="11">
        <f t="shared" si="59"/>
        <v>1767.45</v>
      </c>
      <c r="Q484" s="11">
        <f t="shared" si="60"/>
        <v>38123</v>
      </c>
      <c r="R484" s="11">
        <f>VLOOKUP($F$478:$F$496,SL!$C$3:$Q$351,10,0)</f>
        <v>0</v>
      </c>
      <c r="S484" s="11">
        <f>VLOOKUP($F$478:$F$496,SL!$C$3:$Q$351,11,0)</f>
        <v>0</v>
      </c>
      <c r="T484" s="11">
        <f>VLOOKUP($F$478:$F$496,SL!$C$3:$Q$351,12,0)</f>
        <v>0</v>
      </c>
      <c r="U484" s="11">
        <f>VLOOKUP($F$478:$F$496,SL!$C$3:$Q$351,13,0)</f>
        <v>36355.550000000003</v>
      </c>
      <c r="V484" s="11">
        <f>VLOOKUP($F$478:$F$496,SL!$C$3:$Q$351,14,0)</f>
        <v>1767.45</v>
      </c>
      <c r="W484" s="11">
        <f>VLOOKUP($F$478:$F$496,SL!$C$3:$Q$351,15,0)</f>
        <v>38123</v>
      </c>
      <c r="X484" s="11"/>
    </row>
    <row r="485" spans="1:24" ht="15.75" x14ac:dyDescent="0.25">
      <c r="A485" s="11">
        <v>5</v>
      </c>
      <c r="B485" s="29" t="s">
        <v>39</v>
      </c>
      <c r="C485" s="29" t="s">
        <v>40</v>
      </c>
      <c r="D485" s="29">
        <v>56</v>
      </c>
      <c r="E485" s="29" t="s">
        <v>325</v>
      </c>
      <c r="F485" s="11" t="s">
        <v>641</v>
      </c>
      <c r="G485" s="11" t="str">
        <f>VLOOKUP($F$478:$F$496,SL!$C$3:$Q$351,2,0)</f>
        <v>MBO</v>
      </c>
      <c r="H485" s="11">
        <f>VLOOKUP($F$478:$F$496,SL!$C$3:$Q$351,3,0)</f>
        <v>117</v>
      </c>
      <c r="I485" s="11">
        <f>VLOOKUP($F$478:$F$496,SL!$C$3:$Q$351,4,0)</f>
        <v>3321.21</v>
      </c>
      <c r="J485" s="11">
        <f>VLOOKUP($F$478:$F$496,SL!$C$3:$Q$351,5,0)</f>
        <v>251.79</v>
      </c>
      <c r="K485" s="11">
        <f>VLOOKUP($F$478:$F$496,SL!$C$3:$Q$351,6,0)</f>
        <v>3573</v>
      </c>
      <c r="L485" s="11">
        <f>VLOOKUP($F$478:$F$496,SL!$C$3:$Q$351,7,0)</f>
        <v>1195.3399999999999</v>
      </c>
      <c r="M485" s="11">
        <f>VLOOKUP($F$478:$F$496,SL!$C$3:$Q$351,8,0)</f>
        <v>107.66</v>
      </c>
      <c r="N485" s="11">
        <f>VLOOKUP($F$478:$F$496,SL!$C$3:$Q$351,9,0)</f>
        <v>1303</v>
      </c>
      <c r="O485" s="11">
        <f t="shared" si="58"/>
        <v>4516.55</v>
      </c>
      <c r="P485" s="11">
        <f t="shared" si="59"/>
        <v>359.45</v>
      </c>
      <c r="Q485" s="11">
        <f t="shared" si="60"/>
        <v>4876</v>
      </c>
      <c r="R485" s="11">
        <f>VLOOKUP($F$478:$F$496,SL!$C$3:$Q$351,10,0)</f>
        <v>0</v>
      </c>
      <c r="S485" s="11">
        <f>VLOOKUP($F$478:$F$496,SL!$C$3:$Q$351,11,0)</f>
        <v>0</v>
      </c>
      <c r="T485" s="11">
        <f>VLOOKUP($F$478:$F$496,SL!$C$3:$Q$351,12,0)</f>
        <v>0</v>
      </c>
      <c r="U485" s="11">
        <f>VLOOKUP($F$478:$F$496,SL!$C$3:$Q$351,13,0)</f>
        <v>4516.55</v>
      </c>
      <c r="V485" s="11">
        <f>VLOOKUP($F$478:$F$496,SL!$C$3:$Q$351,14,0)</f>
        <v>359.45</v>
      </c>
      <c r="W485" s="11">
        <f>VLOOKUP($F$478:$F$496,SL!$C$3:$Q$351,15,0)</f>
        <v>4876</v>
      </c>
      <c r="X485" s="11"/>
    </row>
    <row r="486" spans="1:24" ht="15.75" x14ac:dyDescent="0.25">
      <c r="A486" s="11">
        <v>6</v>
      </c>
      <c r="B486" s="29" t="s">
        <v>39</v>
      </c>
      <c r="C486" s="29" t="s">
        <v>40</v>
      </c>
      <c r="D486" s="29">
        <v>56</v>
      </c>
      <c r="E486" s="29" t="s">
        <v>325</v>
      </c>
      <c r="F486" s="11" t="s">
        <v>644</v>
      </c>
      <c r="G486" s="11" t="str">
        <f>VLOOKUP($F$478:$F$496,SL!$C$3:$Q$351,2,0)</f>
        <v>NORMAL</v>
      </c>
      <c r="H486" s="11">
        <f>VLOOKUP($F$478:$F$496,SL!$C$3:$Q$351,3,0)</f>
        <v>162</v>
      </c>
      <c r="I486" s="11">
        <f>VLOOKUP($F$478:$F$496,SL!$C$3:$Q$351,4,0)</f>
        <v>18875.16</v>
      </c>
      <c r="J486" s="11">
        <f>VLOOKUP($F$478:$F$496,SL!$C$3:$Q$351,5,0)</f>
        <v>2046.84</v>
      </c>
      <c r="K486" s="11">
        <f>VLOOKUP($F$478:$F$496,SL!$C$3:$Q$351,6,0)</f>
        <v>20922</v>
      </c>
      <c r="L486" s="11">
        <f>VLOOKUP($F$478:$F$496,SL!$C$3:$Q$351,7,0)</f>
        <v>1615.18</v>
      </c>
      <c r="M486" s="11">
        <f>VLOOKUP($F$478:$F$496,SL!$C$3:$Q$351,8,0)</f>
        <v>301.82</v>
      </c>
      <c r="N486" s="11">
        <f>VLOOKUP($F$478:$F$496,SL!$C$3:$Q$351,9,0)</f>
        <v>1917</v>
      </c>
      <c r="O486" s="11">
        <f t="shared" si="58"/>
        <v>20490.34</v>
      </c>
      <c r="P486" s="11">
        <f t="shared" si="59"/>
        <v>2348.66</v>
      </c>
      <c r="Q486" s="11">
        <f t="shared" si="60"/>
        <v>22839</v>
      </c>
      <c r="R486" s="11">
        <f>VLOOKUP($F$478:$F$496,SL!$C$3:$Q$351,10,0)</f>
        <v>0</v>
      </c>
      <c r="S486" s="11">
        <f>VLOOKUP($F$478:$F$496,SL!$C$3:$Q$351,11,0)</f>
        <v>0</v>
      </c>
      <c r="T486" s="11">
        <f>VLOOKUP($F$478:$F$496,SL!$C$3:$Q$351,12,0)</f>
        <v>0</v>
      </c>
      <c r="U486" s="11">
        <f>VLOOKUP($F$478:$F$496,SL!$C$3:$Q$351,13,0)</f>
        <v>20490.34</v>
      </c>
      <c r="V486" s="11">
        <f>VLOOKUP($F$478:$F$496,SL!$C$3:$Q$351,14,0)</f>
        <v>2348.66</v>
      </c>
      <c r="W486" s="11">
        <f>VLOOKUP($F$478:$F$496,SL!$C$3:$Q$351,15,0)</f>
        <v>22839</v>
      </c>
      <c r="X486" s="11"/>
    </row>
    <row r="487" spans="1:24" ht="15.75" x14ac:dyDescent="0.25">
      <c r="A487" s="11">
        <v>7</v>
      </c>
      <c r="B487" s="29" t="s">
        <v>39</v>
      </c>
      <c r="C487" s="29" t="s">
        <v>40</v>
      </c>
      <c r="D487" s="29">
        <v>56</v>
      </c>
      <c r="E487" s="29" t="s">
        <v>325</v>
      </c>
      <c r="F487" s="11" t="s">
        <v>648</v>
      </c>
      <c r="G487" s="11" t="str">
        <f>VLOOKUP($F$478:$F$496,SL!$C$3:$Q$351,2,0)</f>
        <v>NORMAL</v>
      </c>
      <c r="H487" s="11">
        <f>VLOOKUP($F$478:$F$496,SL!$C$3:$Q$351,3,0)</f>
        <v>182</v>
      </c>
      <c r="I487" s="11">
        <f>VLOOKUP($F$478:$F$496,SL!$C$3:$Q$351,4,0)</f>
        <v>49017.93</v>
      </c>
      <c r="J487" s="11">
        <f>VLOOKUP($F$478:$F$496,SL!$C$3:$Q$351,5,0)</f>
        <v>11368.07</v>
      </c>
      <c r="K487" s="11">
        <f>VLOOKUP($F$478:$F$496,SL!$C$3:$Q$351,6,0)</f>
        <v>60386</v>
      </c>
      <c r="L487" s="11">
        <f>VLOOKUP($F$478:$F$496,SL!$C$3:$Q$351,7,0)</f>
        <v>1738.28</v>
      </c>
      <c r="M487" s="11">
        <f>VLOOKUP($F$478:$F$496,SL!$C$3:$Q$351,8,0)</f>
        <v>650.71999999999991</v>
      </c>
      <c r="N487" s="11">
        <f>VLOOKUP($F$478:$F$496,SL!$C$3:$Q$351,9,0)</f>
        <v>2389</v>
      </c>
      <c r="O487" s="11">
        <f t="shared" si="58"/>
        <v>50756.21</v>
      </c>
      <c r="P487" s="11">
        <f t="shared" si="59"/>
        <v>12018.789999999999</v>
      </c>
      <c r="Q487" s="11">
        <f t="shared" si="60"/>
        <v>62775</v>
      </c>
      <c r="R487" s="11">
        <f>VLOOKUP($F$478:$F$496,SL!$C$3:$Q$351,10,0)</f>
        <v>0</v>
      </c>
      <c r="S487" s="11">
        <f>VLOOKUP($F$478:$F$496,SL!$C$3:$Q$351,11,0)</f>
        <v>0</v>
      </c>
      <c r="T487" s="11">
        <f>VLOOKUP($F$478:$F$496,SL!$C$3:$Q$351,12,0)</f>
        <v>0</v>
      </c>
      <c r="U487" s="11">
        <f>VLOOKUP($F$478:$F$496,SL!$C$3:$Q$351,13,0)</f>
        <v>50756.21</v>
      </c>
      <c r="V487" s="11">
        <f>VLOOKUP($F$478:$F$496,SL!$C$3:$Q$351,14,0)</f>
        <v>12018.79</v>
      </c>
      <c r="W487" s="11">
        <f>VLOOKUP($F$478:$F$496,SL!$C$3:$Q$351,15,0)</f>
        <v>62775</v>
      </c>
      <c r="X487" s="11"/>
    </row>
    <row r="488" spans="1:24" ht="15.75" x14ac:dyDescent="0.25">
      <c r="A488" s="11">
        <v>8</v>
      </c>
      <c r="B488" s="29" t="s">
        <v>39</v>
      </c>
      <c r="C488" s="29" t="s">
        <v>40</v>
      </c>
      <c r="D488" s="29">
        <v>56</v>
      </c>
      <c r="E488" s="29" t="s">
        <v>325</v>
      </c>
      <c r="F488" s="11" t="s">
        <v>651</v>
      </c>
      <c r="G488" s="11" t="str">
        <f>VLOOKUP($F$478:$F$496,SL!$C$3:$Q$351,2,0)</f>
        <v>NORMAL</v>
      </c>
      <c r="H488" s="11">
        <f>VLOOKUP($F$478:$F$496,SL!$C$3:$Q$351,3,0)</f>
        <v>21</v>
      </c>
      <c r="I488" s="11">
        <f>VLOOKUP($F$478:$F$496,SL!$C$3:$Q$351,4,0)</f>
        <v>83972.09</v>
      </c>
      <c r="J488" s="11">
        <f>VLOOKUP($F$478:$F$496,SL!$C$3:$Q$351,5,0)</f>
        <v>2093.9100000000003</v>
      </c>
      <c r="K488" s="11">
        <f>VLOOKUP($F$478:$F$496,SL!$C$3:$Q$351,6,0)</f>
        <v>86066</v>
      </c>
      <c r="L488" s="11">
        <f>VLOOKUP($F$478:$F$496,SL!$C$3:$Q$351,7,0)</f>
        <v>569.08000000000004</v>
      </c>
      <c r="M488" s="11">
        <f>VLOOKUP($F$478:$F$496,SL!$C$3:$Q$351,8,0)</f>
        <v>878.92000000000007</v>
      </c>
      <c r="N488" s="11">
        <f>VLOOKUP($F$478:$F$496,SL!$C$3:$Q$351,9,0)</f>
        <v>1448</v>
      </c>
      <c r="O488" s="11">
        <f t="shared" si="58"/>
        <v>84541.17</v>
      </c>
      <c r="P488" s="11">
        <f t="shared" si="59"/>
        <v>2972.8300000000004</v>
      </c>
      <c r="Q488" s="11">
        <f t="shared" si="60"/>
        <v>87514</v>
      </c>
      <c r="R488" s="11">
        <f>VLOOKUP($F$478:$F$496,SL!$C$3:$Q$351,10,0)</f>
        <v>0</v>
      </c>
      <c r="S488" s="11">
        <f>VLOOKUP($F$478:$F$496,SL!$C$3:$Q$351,11,0)</f>
        <v>0</v>
      </c>
      <c r="T488" s="11">
        <f>VLOOKUP($F$478:$F$496,SL!$C$3:$Q$351,12,0)</f>
        <v>0</v>
      </c>
      <c r="U488" s="11">
        <f>VLOOKUP($F$478:$F$496,SL!$C$3:$Q$351,13,0)</f>
        <v>84541.17</v>
      </c>
      <c r="V488" s="11">
        <f>VLOOKUP($F$478:$F$496,SL!$C$3:$Q$351,14,0)</f>
        <v>2972.83</v>
      </c>
      <c r="W488" s="11">
        <f>VLOOKUP($F$478:$F$496,SL!$C$3:$Q$351,15,0)</f>
        <v>87514</v>
      </c>
      <c r="X488" s="11"/>
    </row>
    <row r="489" spans="1:24" ht="15.75" x14ac:dyDescent="0.25">
      <c r="A489" s="11">
        <v>9</v>
      </c>
      <c r="B489" s="29" t="s">
        <v>39</v>
      </c>
      <c r="C489" s="29" t="s">
        <v>40</v>
      </c>
      <c r="D489" s="29">
        <v>56</v>
      </c>
      <c r="E489" s="29" t="s">
        <v>325</v>
      </c>
      <c r="F489" s="11" t="s">
        <v>652</v>
      </c>
      <c r="G489" s="11" t="str">
        <f>VLOOKUP($F$478:$F$496,SL!$C$3:$Q$351,2,0)</f>
        <v>NORMAL</v>
      </c>
      <c r="H489" s="11">
        <f>VLOOKUP($F$478:$F$496,SL!$C$3:$Q$351,3,0)</f>
        <v>89</v>
      </c>
      <c r="I489" s="11">
        <f>VLOOKUP($F$478:$F$496,SL!$C$3:$Q$351,4,0)</f>
        <v>27096.32</v>
      </c>
      <c r="J489" s="11">
        <f>VLOOKUP($F$478:$F$496,SL!$C$3:$Q$351,5,0)</f>
        <v>5999.68</v>
      </c>
      <c r="K489" s="11">
        <f>VLOOKUP($F$478:$F$496,SL!$C$3:$Q$351,6,0)</f>
        <v>33096</v>
      </c>
      <c r="L489" s="11">
        <f>VLOOKUP($F$478:$F$496,SL!$C$3:$Q$351,7,0)</f>
        <v>1136.97</v>
      </c>
      <c r="M489" s="11">
        <f>VLOOKUP($F$478:$F$496,SL!$C$3:$Q$351,8,0)</f>
        <v>345.03</v>
      </c>
      <c r="N489" s="11">
        <f>VLOOKUP($F$478:$F$496,SL!$C$3:$Q$351,9,0)</f>
        <v>1482</v>
      </c>
      <c r="O489" s="11">
        <f t="shared" si="58"/>
        <v>28233.29</v>
      </c>
      <c r="P489" s="11">
        <f t="shared" si="59"/>
        <v>6344.71</v>
      </c>
      <c r="Q489" s="11">
        <f t="shared" si="60"/>
        <v>34578</v>
      </c>
      <c r="R489" s="11">
        <f>VLOOKUP($F$478:$F$496,SL!$C$3:$Q$351,10,0)</f>
        <v>0</v>
      </c>
      <c r="S489" s="11">
        <f>VLOOKUP($F$478:$F$496,SL!$C$3:$Q$351,11,0)</f>
        <v>0</v>
      </c>
      <c r="T489" s="11">
        <f>VLOOKUP($F$478:$F$496,SL!$C$3:$Q$351,12,0)</f>
        <v>0</v>
      </c>
      <c r="U489" s="11">
        <f>VLOOKUP($F$478:$F$496,SL!$C$3:$Q$351,13,0)</f>
        <v>28233.29</v>
      </c>
      <c r="V489" s="11">
        <f>VLOOKUP($F$478:$F$496,SL!$C$3:$Q$351,14,0)</f>
        <v>6344.71</v>
      </c>
      <c r="W489" s="11">
        <f>VLOOKUP($F$478:$F$496,SL!$C$3:$Q$351,15,0)</f>
        <v>34578</v>
      </c>
      <c r="X489" s="11"/>
    </row>
    <row r="490" spans="1:24" ht="15.75" x14ac:dyDescent="0.25">
      <c r="A490" s="11">
        <v>10</v>
      </c>
      <c r="B490" s="29" t="s">
        <v>39</v>
      </c>
      <c r="C490" s="29" t="s">
        <v>40</v>
      </c>
      <c r="D490" s="29">
        <v>56</v>
      </c>
      <c r="E490" s="29" t="s">
        <v>325</v>
      </c>
      <c r="F490" s="11" t="s">
        <v>650</v>
      </c>
      <c r="G490" s="11" t="str">
        <f>VLOOKUP($F$478:$F$496,SL!$C$3:$Q$351,2,0)</f>
        <v>NORMAL</v>
      </c>
      <c r="H490" s="11">
        <f>VLOOKUP($F$478:$F$496,SL!$C$3:$Q$351,3,0)</f>
        <v>47</v>
      </c>
      <c r="I490" s="11">
        <f>VLOOKUP($F$478:$F$496,SL!$C$3:$Q$351,4,0)</f>
        <v>22672.95</v>
      </c>
      <c r="J490" s="11">
        <f>VLOOKUP($F$478:$F$496,SL!$C$3:$Q$351,5,0)</f>
        <v>5499.05</v>
      </c>
      <c r="K490" s="11">
        <f>VLOOKUP($F$478:$F$496,SL!$C$3:$Q$351,6,0)</f>
        <v>28172</v>
      </c>
      <c r="L490" s="11">
        <f>VLOOKUP($F$478:$F$496,SL!$C$3:$Q$351,7,0)</f>
        <v>698.97</v>
      </c>
      <c r="M490" s="11">
        <f>VLOOKUP($F$478:$F$496,SL!$C$3:$Q$351,8,0)</f>
        <v>274.02999999999997</v>
      </c>
      <c r="N490" s="11">
        <f>VLOOKUP($F$478:$F$496,SL!$C$3:$Q$351,9,0)</f>
        <v>973</v>
      </c>
      <c r="O490" s="11">
        <f t="shared" si="58"/>
        <v>23371.920000000002</v>
      </c>
      <c r="P490" s="11">
        <f t="shared" si="59"/>
        <v>5773.08</v>
      </c>
      <c r="Q490" s="11">
        <f t="shared" si="60"/>
        <v>29145</v>
      </c>
      <c r="R490" s="11">
        <f>VLOOKUP($F$478:$F$496,SL!$C$3:$Q$351,10,0)</f>
        <v>0</v>
      </c>
      <c r="S490" s="11">
        <f>VLOOKUP($F$478:$F$496,SL!$C$3:$Q$351,11,0)</f>
        <v>0</v>
      </c>
      <c r="T490" s="11">
        <f>VLOOKUP($F$478:$F$496,SL!$C$3:$Q$351,12,0)</f>
        <v>0</v>
      </c>
      <c r="U490" s="11">
        <f>VLOOKUP($F$478:$F$496,SL!$C$3:$Q$351,13,0)</f>
        <v>23371.919999999998</v>
      </c>
      <c r="V490" s="11">
        <f>VLOOKUP($F$478:$F$496,SL!$C$3:$Q$351,14,0)</f>
        <v>5773.08</v>
      </c>
      <c r="W490" s="11">
        <f>VLOOKUP($F$478:$F$496,SL!$C$3:$Q$351,15,0)</f>
        <v>29145</v>
      </c>
      <c r="X490" s="11"/>
    </row>
    <row r="491" spans="1:24" ht="15.75" x14ac:dyDescent="0.25">
      <c r="A491" s="11">
        <v>11</v>
      </c>
      <c r="B491" s="29" t="s">
        <v>39</v>
      </c>
      <c r="C491" s="29" t="s">
        <v>40</v>
      </c>
      <c r="D491" s="29">
        <v>56</v>
      </c>
      <c r="E491" s="29" t="s">
        <v>325</v>
      </c>
      <c r="F491" s="11" t="s">
        <v>649</v>
      </c>
      <c r="G491" s="11" t="str">
        <f>VLOOKUP($F$478:$F$496,SL!$C$3:$Q$351,2,0)</f>
        <v>NORMAL</v>
      </c>
      <c r="H491" s="11">
        <f>VLOOKUP($F$478:$F$496,SL!$C$3:$Q$351,3,0)</f>
        <v>17</v>
      </c>
      <c r="I491" s="11">
        <f>VLOOKUP($F$478:$F$496,SL!$C$3:$Q$351,4,0)</f>
        <v>19980.28</v>
      </c>
      <c r="J491" s="11">
        <f>VLOOKUP($F$478:$F$496,SL!$C$3:$Q$351,5,0)</f>
        <v>5015.72</v>
      </c>
      <c r="K491" s="11">
        <f>VLOOKUP($F$478:$F$496,SL!$C$3:$Q$351,6,0)</f>
        <v>24996</v>
      </c>
      <c r="L491" s="11">
        <f>VLOOKUP($F$478:$F$496,SL!$C$3:$Q$351,7,0)</f>
        <v>579.04999999999995</v>
      </c>
      <c r="M491" s="11">
        <f>VLOOKUP($F$478:$F$496,SL!$C$3:$Q$351,8,0)</f>
        <v>222.95000000000002</v>
      </c>
      <c r="N491" s="11">
        <f>VLOOKUP($F$478:$F$496,SL!$C$3:$Q$351,9,0)</f>
        <v>802</v>
      </c>
      <c r="O491" s="11">
        <f t="shared" si="58"/>
        <v>20559.329999999998</v>
      </c>
      <c r="P491" s="11">
        <f t="shared" si="59"/>
        <v>5238.67</v>
      </c>
      <c r="Q491" s="11">
        <f t="shared" si="60"/>
        <v>25798</v>
      </c>
      <c r="R491" s="11">
        <f>VLOOKUP($F$478:$F$496,SL!$C$3:$Q$351,10,0)</f>
        <v>0</v>
      </c>
      <c r="S491" s="11">
        <f>VLOOKUP($F$478:$F$496,SL!$C$3:$Q$351,11,0)</f>
        <v>0</v>
      </c>
      <c r="T491" s="11">
        <f>VLOOKUP($F$478:$F$496,SL!$C$3:$Q$351,12,0)</f>
        <v>0</v>
      </c>
      <c r="U491" s="11">
        <f>VLOOKUP($F$478:$F$496,SL!$C$3:$Q$351,13,0)</f>
        <v>20559.330000000002</v>
      </c>
      <c r="V491" s="11">
        <f>VLOOKUP($F$478:$F$496,SL!$C$3:$Q$351,14,0)</f>
        <v>5238.67</v>
      </c>
      <c r="W491" s="11">
        <f>VLOOKUP($F$478:$F$496,SL!$C$3:$Q$351,15,0)</f>
        <v>25798</v>
      </c>
      <c r="X491" s="11"/>
    </row>
    <row r="492" spans="1:24" ht="15.75" x14ac:dyDescent="0.25">
      <c r="A492" s="11">
        <v>12</v>
      </c>
      <c r="B492" s="29" t="s">
        <v>39</v>
      </c>
      <c r="C492" s="29" t="s">
        <v>40</v>
      </c>
      <c r="D492" s="29">
        <v>56</v>
      </c>
      <c r="E492" s="29" t="s">
        <v>325</v>
      </c>
      <c r="F492" s="11" t="s">
        <v>642</v>
      </c>
      <c r="G492" s="11" t="str">
        <f>VLOOKUP($F$478:$F$496,SL!$C$3:$Q$351,2,0)</f>
        <v>NORMAL</v>
      </c>
      <c r="H492" s="11">
        <f>VLOOKUP($F$478:$F$496,SL!$C$3:$Q$351,3,0)</f>
        <v>124</v>
      </c>
      <c r="I492" s="11">
        <f>VLOOKUP($F$478:$F$496,SL!$C$3:$Q$351,4,0)</f>
        <v>22553.49</v>
      </c>
      <c r="J492" s="11">
        <f>VLOOKUP($F$478:$F$496,SL!$C$3:$Q$351,5,0)</f>
        <v>3312.51</v>
      </c>
      <c r="K492" s="11">
        <f>VLOOKUP($F$478:$F$496,SL!$C$3:$Q$351,6,0)</f>
        <v>25866</v>
      </c>
      <c r="L492" s="11">
        <f>VLOOKUP($F$478:$F$496,SL!$C$3:$Q$351,7,0)</f>
        <v>1210.83</v>
      </c>
      <c r="M492" s="11">
        <f>VLOOKUP($F$478:$F$496,SL!$C$3:$Q$351,8,0)</f>
        <v>318.17</v>
      </c>
      <c r="N492" s="11">
        <f>VLOOKUP($F$478:$F$496,SL!$C$3:$Q$351,9,0)</f>
        <v>1529</v>
      </c>
      <c r="O492" s="11">
        <f t="shared" si="58"/>
        <v>23764.32</v>
      </c>
      <c r="P492" s="11">
        <f t="shared" si="59"/>
        <v>3630.6800000000003</v>
      </c>
      <c r="Q492" s="11">
        <f t="shared" si="60"/>
        <v>27395</v>
      </c>
      <c r="R492" s="11">
        <f>VLOOKUP($F$478:$F$496,SL!$C$3:$Q$351,10,0)</f>
        <v>0</v>
      </c>
      <c r="S492" s="11">
        <f>VLOOKUP($F$478:$F$496,SL!$C$3:$Q$351,11,0)</f>
        <v>0</v>
      </c>
      <c r="T492" s="11">
        <f>VLOOKUP($F$478:$F$496,SL!$C$3:$Q$351,12,0)</f>
        <v>0</v>
      </c>
      <c r="U492" s="11">
        <f>VLOOKUP($F$478:$F$496,SL!$C$3:$Q$351,13,0)</f>
        <v>23764.32</v>
      </c>
      <c r="V492" s="11">
        <f>VLOOKUP($F$478:$F$496,SL!$C$3:$Q$351,14,0)</f>
        <v>3630.68</v>
      </c>
      <c r="W492" s="11">
        <f>VLOOKUP($F$478:$F$496,SL!$C$3:$Q$351,15,0)</f>
        <v>27395</v>
      </c>
      <c r="X492" s="11"/>
    </row>
    <row r="493" spans="1:24" ht="15.75" x14ac:dyDescent="0.25">
      <c r="A493" s="11">
        <v>13</v>
      </c>
      <c r="B493" s="29" t="s">
        <v>39</v>
      </c>
      <c r="C493" s="29" t="s">
        <v>40</v>
      </c>
      <c r="D493" s="29">
        <v>56</v>
      </c>
      <c r="E493" s="29" t="s">
        <v>325</v>
      </c>
      <c r="F493" s="11" t="s">
        <v>645</v>
      </c>
      <c r="G493" s="11" t="str">
        <f>VLOOKUP($F$478:$F$496,SL!$C$3:$Q$351,2,0)</f>
        <v>NORMAL</v>
      </c>
      <c r="H493" s="11">
        <f>VLOOKUP($F$478:$F$496,SL!$C$3:$Q$351,3,0)</f>
        <v>195</v>
      </c>
      <c r="I493" s="11">
        <f>VLOOKUP($F$478:$F$496,SL!$C$3:$Q$351,4,0)</f>
        <v>21101.95</v>
      </c>
      <c r="J493" s="11">
        <f>VLOOKUP($F$478:$F$496,SL!$C$3:$Q$351,5,0)</f>
        <v>3248.05</v>
      </c>
      <c r="K493" s="11">
        <f>VLOOKUP($F$478:$F$496,SL!$C$3:$Q$351,6,0)</f>
        <v>24350</v>
      </c>
      <c r="L493" s="11">
        <f>VLOOKUP($F$478:$F$496,SL!$C$3:$Q$351,7,0)</f>
        <v>1977.82</v>
      </c>
      <c r="M493" s="11">
        <f>VLOOKUP($F$478:$F$496,SL!$C$3:$Q$351,8,0)</f>
        <v>348.18</v>
      </c>
      <c r="N493" s="11">
        <f>VLOOKUP($F$478:$F$496,SL!$C$3:$Q$351,9,0)</f>
        <v>2326</v>
      </c>
      <c r="O493" s="11">
        <f t="shared" si="58"/>
        <v>23079.77</v>
      </c>
      <c r="P493" s="11">
        <f t="shared" si="59"/>
        <v>3596.23</v>
      </c>
      <c r="Q493" s="11">
        <f t="shared" si="60"/>
        <v>26676</v>
      </c>
      <c r="R493" s="11">
        <f>VLOOKUP($F$478:$F$496,SL!$C$3:$Q$351,10,0)</f>
        <v>0</v>
      </c>
      <c r="S493" s="11">
        <f>VLOOKUP($F$478:$F$496,SL!$C$3:$Q$351,11,0)</f>
        <v>0</v>
      </c>
      <c r="T493" s="11">
        <f>VLOOKUP($F$478:$F$496,SL!$C$3:$Q$351,12,0)</f>
        <v>0</v>
      </c>
      <c r="U493" s="11">
        <f>VLOOKUP($F$478:$F$496,SL!$C$3:$Q$351,13,0)</f>
        <v>23079.77</v>
      </c>
      <c r="V493" s="11">
        <f>VLOOKUP($F$478:$F$496,SL!$C$3:$Q$351,14,0)</f>
        <v>3596.2299999999996</v>
      </c>
      <c r="W493" s="11">
        <f>VLOOKUP($F$478:$F$496,SL!$C$3:$Q$351,15,0)</f>
        <v>26676</v>
      </c>
      <c r="X493" s="11"/>
    </row>
    <row r="494" spans="1:24" ht="15.75" x14ac:dyDescent="0.25">
      <c r="A494" s="11">
        <v>14</v>
      </c>
      <c r="B494" s="29" t="s">
        <v>39</v>
      </c>
      <c r="C494" s="29" t="s">
        <v>40</v>
      </c>
      <c r="D494" s="29">
        <v>56</v>
      </c>
      <c r="E494" s="29" t="s">
        <v>325</v>
      </c>
      <c r="F494" s="11" t="s">
        <v>646</v>
      </c>
      <c r="G494" s="11" t="str">
        <f>VLOOKUP($F$478:$F$496,SL!$C$3:$Q$351,2,0)</f>
        <v>NORMAL</v>
      </c>
      <c r="H494" s="11">
        <f>VLOOKUP($F$478:$F$496,SL!$C$3:$Q$351,3,0)</f>
        <v>112</v>
      </c>
      <c r="I494" s="11">
        <f>VLOOKUP($F$478:$F$496,SL!$C$3:$Q$351,4,0)</f>
        <v>26593.35</v>
      </c>
      <c r="J494" s="11">
        <f>VLOOKUP($F$478:$F$496,SL!$C$3:$Q$351,5,0)</f>
        <v>6753.65</v>
      </c>
      <c r="K494" s="11">
        <f>VLOOKUP($F$478:$F$496,SL!$C$3:$Q$351,6,0)</f>
        <v>33347</v>
      </c>
      <c r="L494" s="11">
        <f>VLOOKUP($F$478:$F$496,SL!$C$3:$Q$351,7,0)</f>
        <v>5314.46</v>
      </c>
      <c r="M494" s="11">
        <f>VLOOKUP($F$478:$F$496,SL!$C$3:$Q$351,8,0)</f>
        <v>360.54</v>
      </c>
      <c r="N494" s="11">
        <f>VLOOKUP($F$478:$F$496,SL!$C$3:$Q$351,9,0)</f>
        <v>5675</v>
      </c>
      <c r="O494" s="11">
        <f t="shared" si="58"/>
        <v>31907.809999999998</v>
      </c>
      <c r="P494" s="11">
        <f t="shared" si="59"/>
        <v>7114.19</v>
      </c>
      <c r="Q494" s="11">
        <f t="shared" si="60"/>
        <v>39022</v>
      </c>
      <c r="R494" s="11">
        <f>VLOOKUP($F$478:$F$496,SL!$C$3:$Q$351,10,0)</f>
        <v>0</v>
      </c>
      <c r="S494" s="11">
        <f>VLOOKUP($F$478:$F$496,SL!$C$3:$Q$351,11,0)</f>
        <v>0</v>
      </c>
      <c r="T494" s="11">
        <f>VLOOKUP($F$478:$F$496,SL!$C$3:$Q$351,12,0)</f>
        <v>0</v>
      </c>
      <c r="U494" s="11">
        <f>VLOOKUP($F$478:$F$496,SL!$C$3:$Q$351,13,0)</f>
        <v>31907.81</v>
      </c>
      <c r="V494" s="11">
        <f>VLOOKUP($F$478:$F$496,SL!$C$3:$Q$351,14,0)</f>
        <v>7114.19</v>
      </c>
      <c r="W494" s="11">
        <f>VLOOKUP($F$478:$F$496,SL!$C$3:$Q$351,15,0)</f>
        <v>39022</v>
      </c>
      <c r="X494" s="11"/>
    </row>
    <row r="495" spans="1:24" ht="15.75" x14ac:dyDescent="0.25">
      <c r="A495" s="11">
        <v>15</v>
      </c>
      <c r="B495" s="29" t="s">
        <v>39</v>
      </c>
      <c r="C495" s="29" t="s">
        <v>40</v>
      </c>
      <c r="D495" s="29">
        <v>56</v>
      </c>
      <c r="E495" s="29" t="s">
        <v>325</v>
      </c>
      <c r="F495" s="11" t="s">
        <v>643</v>
      </c>
      <c r="G495" s="11" t="str">
        <f>VLOOKUP($F$478:$F$496,SL!$C$3:$Q$351,2,0)</f>
        <v>NORMAL</v>
      </c>
      <c r="H495" s="11">
        <f>VLOOKUP($F$478:$F$496,SL!$C$3:$Q$351,3,0)</f>
        <v>131</v>
      </c>
      <c r="I495" s="11">
        <f>VLOOKUP($F$478:$F$496,SL!$C$3:$Q$351,4,0)</f>
        <v>19342.98</v>
      </c>
      <c r="J495" s="11">
        <f>VLOOKUP($F$478:$F$496,SL!$C$3:$Q$351,5,0)</f>
        <v>2236.02</v>
      </c>
      <c r="K495" s="11">
        <f>VLOOKUP($F$478:$F$496,SL!$C$3:$Q$351,6,0)</f>
        <v>21579</v>
      </c>
      <c r="L495" s="11">
        <f>VLOOKUP($F$478:$F$496,SL!$C$3:$Q$351,7,0)</f>
        <v>1399.91</v>
      </c>
      <c r="M495" s="11">
        <f>VLOOKUP($F$478:$F$496,SL!$C$3:$Q$351,8,0)</f>
        <v>288.09000000000003</v>
      </c>
      <c r="N495" s="11">
        <f>VLOOKUP($F$478:$F$496,SL!$C$3:$Q$351,9,0)</f>
        <v>1688</v>
      </c>
      <c r="O495" s="11">
        <f t="shared" si="58"/>
        <v>20742.89</v>
      </c>
      <c r="P495" s="11">
        <f t="shared" si="59"/>
        <v>2524.11</v>
      </c>
      <c r="Q495" s="11">
        <f t="shared" si="60"/>
        <v>23267</v>
      </c>
      <c r="R495" s="11">
        <f>VLOOKUP($F$478:$F$496,SL!$C$3:$Q$351,10,0)</f>
        <v>0</v>
      </c>
      <c r="S495" s="11">
        <f>VLOOKUP($F$478:$F$496,SL!$C$3:$Q$351,11,0)</f>
        <v>0</v>
      </c>
      <c r="T495" s="11">
        <f>VLOOKUP($F$478:$F$496,SL!$C$3:$Q$351,12,0)</f>
        <v>0</v>
      </c>
      <c r="U495" s="11">
        <f>VLOOKUP($F$478:$F$496,SL!$C$3:$Q$351,13,0)</f>
        <v>20742.89</v>
      </c>
      <c r="V495" s="11">
        <f>VLOOKUP($F$478:$F$496,SL!$C$3:$Q$351,14,0)</f>
        <v>2524.1099999999997</v>
      </c>
      <c r="W495" s="11">
        <f>VLOOKUP($F$478:$F$496,SL!$C$3:$Q$351,15,0)</f>
        <v>23267</v>
      </c>
      <c r="X495" s="11"/>
    </row>
    <row r="496" spans="1:24" ht="15.75" x14ac:dyDescent="0.25">
      <c r="A496" s="11">
        <v>16</v>
      </c>
      <c r="B496" s="29" t="s">
        <v>39</v>
      </c>
      <c r="C496" s="29" t="s">
        <v>40</v>
      </c>
      <c r="D496" s="29">
        <v>56</v>
      </c>
      <c r="E496" s="29" t="s">
        <v>325</v>
      </c>
      <c r="F496" s="11" t="s">
        <v>653</v>
      </c>
      <c r="G496" s="11" t="str">
        <f>VLOOKUP($F$478:$F$496,SL!$C$3:$Q$351,2,0)</f>
        <v>DC</v>
      </c>
      <c r="H496" s="11">
        <f>VLOOKUP($F$478:$F$496,SL!$C$3:$Q$351,3,0)</f>
        <v>1584</v>
      </c>
      <c r="I496" s="11">
        <f>VLOOKUP($F$478:$F$496,SL!$C$3:$Q$351,4,0)</f>
        <v>1229901.98</v>
      </c>
      <c r="J496" s="11">
        <f>VLOOKUP($F$478:$F$496,SL!$C$3:$Q$351,5,0)</f>
        <v>238250.02000000002</v>
      </c>
      <c r="K496" s="11">
        <f>VLOOKUP($F$478:$F$496,SL!$C$3:$Q$351,6,0)</f>
        <v>1468152</v>
      </c>
      <c r="L496" s="11">
        <f>VLOOKUP($F$478:$F$496,SL!$C$3:$Q$351,7,0)</f>
        <v>14014.38</v>
      </c>
      <c r="M496" s="11">
        <f>VLOOKUP($F$478:$F$496,SL!$C$3:$Q$351,8,0)</f>
        <v>13472.62</v>
      </c>
      <c r="N496" s="11">
        <f>VLOOKUP($F$478:$F$496,SL!$C$3:$Q$351,9,0)</f>
        <v>27487</v>
      </c>
      <c r="O496" s="11">
        <f t="shared" si="58"/>
        <v>1243916.3599999999</v>
      </c>
      <c r="P496" s="11">
        <f t="shared" si="59"/>
        <v>251722.64</v>
      </c>
      <c r="Q496" s="11">
        <f t="shared" si="60"/>
        <v>1495639</v>
      </c>
      <c r="R496" s="11">
        <f>VLOOKUP($F$478:$F$496,SL!$C$3:$Q$351,10,0)</f>
        <v>0</v>
      </c>
      <c r="S496" s="11">
        <f>VLOOKUP($F$478:$F$496,SL!$C$3:$Q$351,11,0)</f>
        <v>0</v>
      </c>
      <c r="T496" s="11">
        <f>VLOOKUP($F$478:$F$496,SL!$C$3:$Q$351,12,0)</f>
        <v>0</v>
      </c>
      <c r="U496" s="11">
        <f>VLOOKUP($F$478:$F$496,SL!$C$3:$Q$351,13,0)</f>
        <v>1243916.3600000001</v>
      </c>
      <c r="V496" s="11">
        <f>VLOOKUP($F$478:$F$496,SL!$C$3:$Q$351,14,0)</f>
        <v>251722.63999999998</v>
      </c>
      <c r="W496" s="11">
        <f>VLOOKUP($F$478:$F$496,SL!$C$3:$Q$351,15,0)</f>
        <v>1495639</v>
      </c>
      <c r="X496" s="11"/>
    </row>
    <row r="497" spans="1:24" ht="15.75" x14ac:dyDescent="0.25">
      <c r="A497" s="147" t="s">
        <v>78</v>
      </c>
      <c r="B497" s="147"/>
      <c r="C497" s="147"/>
      <c r="D497" s="147"/>
      <c r="E497" s="147"/>
      <c r="F497" s="147"/>
      <c r="G497" s="11"/>
      <c r="H497" s="13">
        <f>SUM(H481:H496)</f>
        <v>3456</v>
      </c>
      <c r="I497" s="13">
        <f t="shared" ref="I497:W497" si="61">SUM(I481:I496)</f>
        <v>1585660.79</v>
      </c>
      <c r="J497" s="13">
        <f t="shared" si="61"/>
        <v>287832.21000000002</v>
      </c>
      <c r="K497" s="13">
        <f t="shared" si="61"/>
        <v>1873493</v>
      </c>
      <c r="L497" s="13">
        <f t="shared" si="61"/>
        <v>37785.93</v>
      </c>
      <c r="M497" s="13">
        <f t="shared" si="61"/>
        <v>18408.07</v>
      </c>
      <c r="N497" s="13">
        <f t="shared" si="61"/>
        <v>56194</v>
      </c>
      <c r="O497" s="13">
        <f t="shared" si="61"/>
        <v>1623446.72</v>
      </c>
      <c r="P497" s="13">
        <f t="shared" si="61"/>
        <v>306240.28000000003</v>
      </c>
      <c r="Q497" s="13">
        <f t="shared" si="61"/>
        <v>1929687</v>
      </c>
      <c r="R497" s="13">
        <f t="shared" si="61"/>
        <v>3846.81</v>
      </c>
      <c r="S497" s="13">
        <f t="shared" si="61"/>
        <v>37.19</v>
      </c>
      <c r="T497" s="13">
        <f t="shared" si="61"/>
        <v>3884</v>
      </c>
      <c r="U497" s="13">
        <f t="shared" si="61"/>
        <v>1619599.9100000001</v>
      </c>
      <c r="V497" s="13">
        <f t="shared" si="61"/>
        <v>306203.08999999997</v>
      </c>
      <c r="W497" s="13">
        <f t="shared" si="61"/>
        <v>1925803</v>
      </c>
      <c r="X497" s="109"/>
    </row>
    <row r="498" spans="1:24" ht="15.75" x14ac:dyDescent="0.25">
      <c r="A498" s="26"/>
      <c r="B498" s="26"/>
      <c r="C498" s="26"/>
      <c r="D498" s="26"/>
      <c r="E498" s="26"/>
      <c r="F498" s="26"/>
      <c r="G498" s="26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171"/>
    </row>
    <row r="499" spans="1:24" ht="15.75" x14ac:dyDescent="0.25">
      <c r="A499" s="26"/>
      <c r="B499" s="26"/>
      <c r="C499" s="26"/>
      <c r="D499" s="26"/>
      <c r="E499" s="26"/>
      <c r="F499" s="26"/>
      <c r="G499" s="26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166"/>
    </row>
    <row r="500" spans="1:24" ht="15.75" x14ac:dyDescent="0.25">
      <c r="A500" s="30"/>
      <c r="B500" s="30"/>
      <c r="C500" s="30"/>
      <c r="D500" s="142" t="s">
        <v>79</v>
      </c>
      <c r="E500" s="142"/>
      <c r="F500" s="142"/>
      <c r="G500" s="142"/>
      <c r="H500" s="142"/>
      <c r="I500" s="7"/>
      <c r="J500" s="14"/>
      <c r="K500" s="7"/>
      <c r="L500" s="7"/>
      <c r="M500" s="7"/>
      <c r="N500" s="7"/>
      <c r="O500" s="7"/>
      <c r="P500" s="7"/>
      <c r="Q500" s="7"/>
      <c r="R500" s="7"/>
      <c r="S500" s="7"/>
      <c r="T500" s="108" t="s">
        <v>80</v>
      </c>
      <c r="U500" s="108"/>
      <c r="V500" s="108"/>
      <c r="W500" s="108"/>
      <c r="X500" s="166"/>
    </row>
    <row r="501" spans="1:24" ht="15.75" x14ac:dyDescent="0.25">
      <c r="A501" s="30"/>
      <c r="B501" s="30"/>
      <c r="C501" s="30"/>
      <c r="D501" s="142" t="s">
        <v>81</v>
      </c>
      <c r="E501" s="142"/>
      <c r="F501" s="142"/>
      <c r="G501" s="142"/>
      <c r="H501" s="142"/>
      <c r="I501" s="7"/>
      <c r="J501" s="14"/>
      <c r="K501" s="7"/>
      <c r="L501" s="7"/>
      <c r="M501" s="7"/>
      <c r="N501" s="7"/>
      <c r="O501" s="7"/>
      <c r="P501" s="7"/>
      <c r="Q501" s="7"/>
      <c r="R501" s="7"/>
      <c r="S501" s="7"/>
      <c r="T501" s="108" t="s">
        <v>81</v>
      </c>
      <c r="U501" s="108"/>
      <c r="V501" s="108"/>
      <c r="W501" s="108"/>
      <c r="X501" s="166"/>
    </row>
    <row r="502" spans="1:24" ht="16.5" thickBot="1" x14ac:dyDescent="0.3">
      <c r="A502" s="30"/>
      <c r="B502" s="30"/>
      <c r="C502" s="30"/>
      <c r="D502" s="25"/>
      <c r="E502" s="25"/>
      <c r="F502" s="25"/>
      <c r="G502" s="25"/>
      <c r="H502" s="25"/>
      <c r="I502" s="7"/>
      <c r="J502" s="14"/>
      <c r="K502" s="7"/>
      <c r="L502" s="7"/>
      <c r="M502" s="7"/>
      <c r="N502" s="7"/>
      <c r="O502" s="7"/>
      <c r="P502" s="7"/>
      <c r="Q502" s="7"/>
      <c r="R502" s="7"/>
      <c r="S502" s="7"/>
      <c r="T502" s="26"/>
      <c r="U502" s="26"/>
      <c r="V502" s="26"/>
      <c r="W502" s="26"/>
      <c r="X502" s="166"/>
    </row>
    <row r="503" spans="1:24" ht="24" thickBot="1" x14ac:dyDescent="0.4">
      <c r="A503" s="148" t="s">
        <v>1</v>
      </c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49"/>
      <c r="U503" s="149"/>
      <c r="V503" s="149"/>
      <c r="W503" s="149"/>
      <c r="X503" s="150"/>
    </row>
    <row r="504" spans="1:24" ht="18" x14ac:dyDescent="0.25">
      <c r="A504" s="170" t="s">
        <v>819</v>
      </c>
      <c r="B504" s="170"/>
      <c r="C504" s="170"/>
      <c r="D504" s="170"/>
      <c r="E504" s="170"/>
      <c r="F504" s="170"/>
      <c r="G504" s="170"/>
      <c r="H504" s="170"/>
      <c r="I504" s="170"/>
      <c r="J504" s="170"/>
      <c r="K504" s="170"/>
      <c r="L504" s="170"/>
      <c r="M504" s="170"/>
      <c r="N504" s="170"/>
      <c r="O504" s="170"/>
      <c r="P504" s="170"/>
      <c r="Q504" s="170"/>
      <c r="R504" s="170"/>
      <c r="S504" s="170"/>
      <c r="T504" s="170"/>
      <c r="U504" s="170"/>
      <c r="V504" s="170"/>
      <c r="W504" s="170"/>
      <c r="X504" s="170"/>
    </row>
    <row r="505" spans="1:24" ht="61.5" customHeight="1" x14ac:dyDescent="0.25">
      <c r="A505" s="172" t="s">
        <v>5</v>
      </c>
      <c r="B505" s="172" t="s">
        <v>6</v>
      </c>
      <c r="C505" s="172" t="s">
        <v>7</v>
      </c>
      <c r="D505" s="172" t="s">
        <v>8</v>
      </c>
      <c r="E505" s="172" t="s">
        <v>9</v>
      </c>
      <c r="F505" s="172" t="s">
        <v>383</v>
      </c>
      <c r="G505" s="172" t="s">
        <v>11</v>
      </c>
      <c r="H505" s="172" t="s">
        <v>12</v>
      </c>
      <c r="I505" s="172" t="s">
        <v>815</v>
      </c>
      <c r="J505" s="172"/>
      <c r="K505" s="172"/>
      <c r="L505" s="172" t="s">
        <v>816</v>
      </c>
      <c r="M505" s="172"/>
      <c r="N505" s="172"/>
      <c r="O505" s="172" t="s">
        <v>13</v>
      </c>
      <c r="P505" s="172"/>
      <c r="Q505" s="172"/>
      <c r="R505" s="172" t="s">
        <v>817</v>
      </c>
      <c r="S505" s="172"/>
      <c r="T505" s="172"/>
      <c r="U505" s="172" t="s">
        <v>818</v>
      </c>
      <c r="V505" s="172"/>
      <c r="W505" s="172"/>
      <c r="X505" s="9" t="s">
        <v>14</v>
      </c>
    </row>
    <row r="506" spans="1:24" ht="15.75" x14ac:dyDescent="0.25">
      <c r="A506" s="172"/>
      <c r="B506" s="172"/>
      <c r="C506" s="172"/>
      <c r="D506" s="172"/>
      <c r="E506" s="172"/>
      <c r="F506" s="172"/>
      <c r="G506" s="172"/>
      <c r="H506" s="172"/>
      <c r="I506" s="9" t="s">
        <v>15</v>
      </c>
      <c r="J506" s="9" t="s">
        <v>16</v>
      </c>
      <c r="K506" s="10" t="s">
        <v>17</v>
      </c>
      <c r="L506" s="9" t="s">
        <v>15</v>
      </c>
      <c r="M506" s="9" t="s">
        <v>16</v>
      </c>
      <c r="N506" s="10" t="s">
        <v>17</v>
      </c>
      <c r="O506" s="9" t="s">
        <v>15</v>
      </c>
      <c r="P506" s="9" t="s">
        <v>16</v>
      </c>
      <c r="Q506" s="9" t="s">
        <v>17</v>
      </c>
      <c r="R506" s="9" t="s">
        <v>15</v>
      </c>
      <c r="S506" s="9" t="s">
        <v>16</v>
      </c>
      <c r="T506" s="9" t="s">
        <v>17</v>
      </c>
      <c r="U506" s="9" t="s">
        <v>15</v>
      </c>
      <c r="V506" s="9" t="s">
        <v>16</v>
      </c>
      <c r="W506" s="10" t="s">
        <v>17</v>
      </c>
      <c r="X506" s="9"/>
    </row>
    <row r="507" spans="1:24" ht="15.75" x14ac:dyDescent="0.25">
      <c r="A507" s="9" t="s">
        <v>18</v>
      </c>
      <c r="B507" s="9" t="s">
        <v>19</v>
      </c>
      <c r="C507" s="9" t="s">
        <v>20</v>
      </c>
      <c r="D507" s="9" t="s">
        <v>21</v>
      </c>
      <c r="E507" s="9" t="s">
        <v>22</v>
      </c>
      <c r="F507" s="21" t="s">
        <v>23</v>
      </c>
      <c r="G507" s="21"/>
      <c r="H507" s="9"/>
      <c r="I507" s="9" t="s">
        <v>24</v>
      </c>
      <c r="J507" s="9" t="s">
        <v>25</v>
      </c>
      <c r="K507" s="10" t="s">
        <v>26</v>
      </c>
      <c r="L507" s="9" t="s">
        <v>27</v>
      </c>
      <c r="M507" s="9" t="s">
        <v>28</v>
      </c>
      <c r="N507" s="10" t="s">
        <v>29</v>
      </c>
      <c r="O507" s="9" t="s">
        <v>30</v>
      </c>
      <c r="P507" s="9" t="s">
        <v>31</v>
      </c>
      <c r="Q507" s="9" t="s">
        <v>32</v>
      </c>
      <c r="R507" s="9" t="s">
        <v>33</v>
      </c>
      <c r="S507" s="9" t="s">
        <v>34</v>
      </c>
      <c r="T507" s="9" t="s">
        <v>35</v>
      </c>
      <c r="U507" s="9" t="s">
        <v>36</v>
      </c>
      <c r="V507" s="9" t="s">
        <v>37</v>
      </c>
      <c r="W507" s="10" t="s">
        <v>38</v>
      </c>
      <c r="X507" s="11"/>
    </row>
    <row r="508" spans="1:24" ht="15.75" x14ac:dyDescent="0.25">
      <c r="A508" s="11">
        <v>1</v>
      </c>
      <c r="B508" s="29" t="s">
        <v>39</v>
      </c>
      <c r="C508" s="29" t="s">
        <v>40</v>
      </c>
      <c r="D508" s="29">
        <v>56</v>
      </c>
      <c r="E508" s="119" t="s">
        <v>350</v>
      </c>
      <c r="F508" s="11" t="s">
        <v>654</v>
      </c>
      <c r="G508" s="11" t="str">
        <f>VLOOKUP($F$505:$F$526,SL!$C$3:$Q$351,2,0)</f>
        <v>MBO</v>
      </c>
      <c r="H508" s="11">
        <f>VLOOKUP($F$505:$F$526,SL!$C$3:$Q$351,3,0)</f>
        <v>106</v>
      </c>
      <c r="I508" s="11">
        <f>VLOOKUP($F$505:$F$526,SL!$C$3:$Q$351,4,0)</f>
        <v>4777.1899999999996</v>
      </c>
      <c r="J508" s="11">
        <f>VLOOKUP($F$505:$F$526,SL!$C$3:$Q$351,5,0)</f>
        <v>368.81000000000006</v>
      </c>
      <c r="K508" s="11">
        <f>VLOOKUP($F$505:$F$526,SL!$C$3:$Q$351,6,0)</f>
        <v>5146</v>
      </c>
      <c r="L508" s="11">
        <f>VLOOKUP($F$505:$F$526,SL!$C$3:$Q$351,7,0)</f>
        <v>1042.4000000000001</v>
      </c>
      <c r="M508" s="11">
        <f>VLOOKUP($F$505:$F$526,SL!$C$3:$Q$351,8,0)</f>
        <v>108.6</v>
      </c>
      <c r="N508" s="11">
        <f>VLOOKUP($F$505:$F$526,SL!$C$3:$Q$351,9,0)</f>
        <v>1151</v>
      </c>
      <c r="O508" s="11">
        <f>+I508+L508</f>
        <v>5819.59</v>
      </c>
      <c r="P508" s="11">
        <f>+J508+M508</f>
        <v>477.41000000000008</v>
      </c>
      <c r="Q508" s="11">
        <f>+K508+N508</f>
        <v>6297</v>
      </c>
      <c r="R508" s="11">
        <f>VLOOKUP($F$505:$F$526,SL!$C$3:$Q$351,10,0)</f>
        <v>0</v>
      </c>
      <c r="S508" s="11">
        <f>VLOOKUP($F$505:$F$526,SL!$C$3:$Q$351,11,0)</f>
        <v>0</v>
      </c>
      <c r="T508" s="11">
        <f>VLOOKUP($F$505:$F$526,SL!$C$3:$Q$351,12,0)</f>
        <v>0</v>
      </c>
      <c r="U508" s="11">
        <f>VLOOKUP($F$505:$F$526,SL!$C$3:$Q$351,13,0)</f>
        <v>5819.59</v>
      </c>
      <c r="V508" s="11">
        <f>VLOOKUP($F$505:$F$526,SL!$C$3:$Q$351,14,0)</f>
        <v>477.40999999999997</v>
      </c>
      <c r="W508" s="11">
        <f>VLOOKUP($F$505:$F$526,SL!$C$3:$Q$351,15,0)</f>
        <v>6297</v>
      </c>
      <c r="X508" s="11"/>
    </row>
    <row r="509" spans="1:24" ht="15.75" x14ac:dyDescent="0.25">
      <c r="A509" s="11">
        <v>2</v>
      </c>
      <c r="B509" s="29" t="s">
        <v>39</v>
      </c>
      <c r="C509" s="29" t="s">
        <v>40</v>
      </c>
      <c r="D509" s="29">
        <v>56</v>
      </c>
      <c r="E509" s="119" t="s">
        <v>350</v>
      </c>
      <c r="F509" s="11" t="s">
        <v>655</v>
      </c>
      <c r="G509" s="11" t="str">
        <f>VLOOKUP($F$505:$F$526,SL!$C$3:$Q$351,2,0)</f>
        <v>NORMAL</v>
      </c>
      <c r="H509" s="11">
        <f>VLOOKUP($F$505:$F$526,SL!$C$3:$Q$351,3,0)</f>
        <v>31</v>
      </c>
      <c r="I509" s="11">
        <f>VLOOKUP($F$505:$F$526,SL!$C$3:$Q$351,4,0)</f>
        <v>11318.32</v>
      </c>
      <c r="J509" s="11">
        <f>VLOOKUP($F$505:$F$526,SL!$C$3:$Q$351,5,0)</f>
        <v>899.68</v>
      </c>
      <c r="K509" s="11">
        <f>VLOOKUP($F$505:$F$526,SL!$C$3:$Q$351,6,0)</f>
        <v>12218</v>
      </c>
      <c r="L509" s="11">
        <f>VLOOKUP($F$505:$F$526,SL!$C$3:$Q$351,7,0)</f>
        <v>416.81</v>
      </c>
      <c r="M509" s="11">
        <f>VLOOKUP($F$505:$F$526,SL!$C$3:$Q$351,8,0)</f>
        <v>114.19</v>
      </c>
      <c r="N509" s="11">
        <f>VLOOKUP($F$505:$F$526,SL!$C$3:$Q$351,9,0)</f>
        <v>531</v>
      </c>
      <c r="O509" s="11">
        <f t="shared" ref="O509:O526" si="62">+I509+L509</f>
        <v>11735.13</v>
      </c>
      <c r="P509" s="11">
        <f t="shared" ref="P509:P526" si="63">+J509+M509</f>
        <v>1013.8699999999999</v>
      </c>
      <c r="Q509" s="11">
        <f t="shared" ref="Q509:Q526" si="64">+K509+N509</f>
        <v>12749</v>
      </c>
      <c r="R509" s="11">
        <f>VLOOKUP($F$505:$F$526,SL!$C$3:$Q$351,10,0)</f>
        <v>0</v>
      </c>
      <c r="S509" s="11">
        <f>VLOOKUP($F$505:$F$526,SL!$C$3:$Q$351,11,0)</f>
        <v>0</v>
      </c>
      <c r="T509" s="11">
        <f>VLOOKUP($F$505:$F$526,SL!$C$3:$Q$351,12,0)</f>
        <v>0</v>
      </c>
      <c r="U509" s="11">
        <f>VLOOKUP($F$505:$F$526,SL!$C$3:$Q$351,13,0)</f>
        <v>11735.13</v>
      </c>
      <c r="V509" s="11">
        <f>VLOOKUP($F$505:$F$526,SL!$C$3:$Q$351,14,0)</f>
        <v>1013.8699999999999</v>
      </c>
      <c r="W509" s="11">
        <f>VLOOKUP($F$505:$F$526,SL!$C$3:$Q$351,15,0)</f>
        <v>12749</v>
      </c>
      <c r="X509" s="11"/>
    </row>
    <row r="510" spans="1:24" ht="15.75" x14ac:dyDescent="0.25">
      <c r="A510" s="11">
        <v>3</v>
      </c>
      <c r="B510" s="29" t="s">
        <v>39</v>
      </c>
      <c r="C510" s="29" t="s">
        <v>40</v>
      </c>
      <c r="D510" s="29">
        <v>58</v>
      </c>
      <c r="E510" s="29" t="s">
        <v>350</v>
      </c>
      <c r="F510" s="11" t="s">
        <v>675</v>
      </c>
      <c r="G510" s="11" t="str">
        <f>VLOOKUP($F$505:$F$526,SL!$C$3:$Q$351,2,0)</f>
        <v>NORMAL</v>
      </c>
      <c r="H510" s="11">
        <f>VLOOKUP($F$505:$F$526,SL!$C$3:$Q$351,3,0)</f>
        <v>10</v>
      </c>
      <c r="I510" s="11">
        <f>VLOOKUP($F$505:$F$526,SL!$C$3:$Q$351,4,0)</f>
        <v>295.64</v>
      </c>
      <c r="J510" s="11">
        <f>VLOOKUP($F$505:$F$526,SL!$C$3:$Q$351,5,0)</f>
        <v>27.36</v>
      </c>
      <c r="K510" s="11">
        <f>VLOOKUP($F$505:$F$526,SL!$C$3:$Q$351,6,0)</f>
        <v>323</v>
      </c>
      <c r="L510" s="11">
        <f>VLOOKUP($F$505:$F$526,SL!$C$3:$Q$351,7,0)</f>
        <v>253.07</v>
      </c>
      <c r="M510" s="11">
        <f>VLOOKUP($F$505:$F$526,SL!$C$3:$Q$351,8,0)</f>
        <v>7.93</v>
      </c>
      <c r="N510" s="11">
        <f>VLOOKUP($F$505:$F$526,SL!$C$3:$Q$351,9,0)</f>
        <v>261</v>
      </c>
      <c r="O510" s="11">
        <f t="shared" si="62"/>
        <v>548.71</v>
      </c>
      <c r="P510" s="11">
        <f t="shared" si="63"/>
        <v>35.29</v>
      </c>
      <c r="Q510" s="11">
        <f t="shared" si="64"/>
        <v>584</v>
      </c>
      <c r="R510" s="11">
        <f>VLOOKUP($F$505:$F$526,SL!$C$3:$Q$351,10,0)</f>
        <v>8863.7099999999991</v>
      </c>
      <c r="S510" s="11">
        <f>VLOOKUP($F$505:$F$526,SL!$C$3:$Q$351,11,0)</f>
        <v>35.29</v>
      </c>
      <c r="T510" s="11">
        <f>VLOOKUP($F$505:$F$526,SL!$C$3:$Q$351,12,0)</f>
        <v>8899</v>
      </c>
      <c r="U510" s="11">
        <f>VLOOKUP($F$505:$F$526,SL!$C$3:$Q$351,13,0)</f>
        <v>-8315</v>
      </c>
      <c r="V510" s="11">
        <f>VLOOKUP($F$505:$F$526,SL!$C$3:$Q$351,14,0)</f>
        <v>0</v>
      </c>
      <c r="W510" s="11">
        <f>VLOOKUP($F$505:$F$526,SL!$C$3:$Q$351,15,0)</f>
        <v>-8315</v>
      </c>
      <c r="X510" s="11"/>
    </row>
    <row r="511" spans="1:24" ht="15.75" x14ac:dyDescent="0.25">
      <c r="A511" s="11">
        <v>4</v>
      </c>
      <c r="B511" s="29" t="s">
        <v>39</v>
      </c>
      <c r="C511" s="29" t="s">
        <v>40</v>
      </c>
      <c r="D511" s="29">
        <v>58</v>
      </c>
      <c r="E511" s="29" t="s">
        <v>350</v>
      </c>
      <c r="F511" s="11" t="s">
        <v>673</v>
      </c>
      <c r="G511" s="11" t="str">
        <f>VLOOKUP($F$505:$F$526,SL!$C$3:$Q$351,2,0)</f>
        <v>NORMAL</v>
      </c>
      <c r="H511" s="11">
        <f>VLOOKUP($F$505:$F$526,SL!$C$3:$Q$351,3,0)</f>
        <v>229</v>
      </c>
      <c r="I511" s="11">
        <f>VLOOKUP($F$505:$F$526,SL!$C$3:$Q$351,4,0)</f>
        <v>101764.5</v>
      </c>
      <c r="J511" s="11">
        <f>VLOOKUP($F$505:$F$526,SL!$C$3:$Q$351,5,0)</f>
        <v>1792.5</v>
      </c>
      <c r="K511" s="11">
        <f>VLOOKUP($F$505:$F$526,SL!$C$3:$Q$351,6,0)</f>
        <v>103557</v>
      </c>
      <c r="L511" s="11">
        <f>VLOOKUP($F$505:$F$526,SL!$C$3:$Q$351,7,0)</f>
        <v>2251.63</v>
      </c>
      <c r="M511" s="11">
        <f>VLOOKUP($F$505:$F$526,SL!$C$3:$Q$351,8,0)</f>
        <v>1151.3700000000001</v>
      </c>
      <c r="N511" s="11">
        <f>VLOOKUP($F$505:$F$526,SL!$C$3:$Q$351,9,0)</f>
        <v>3403</v>
      </c>
      <c r="O511" s="11">
        <f t="shared" si="62"/>
        <v>104016.13</v>
      </c>
      <c r="P511" s="11">
        <f t="shared" si="63"/>
        <v>2943.87</v>
      </c>
      <c r="Q511" s="11">
        <f t="shared" si="64"/>
        <v>106960</v>
      </c>
      <c r="R511" s="11">
        <f>VLOOKUP($F$505:$F$526,SL!$C$3:$Q$351,10,0)</f>
        <v>0</v>
      </c>
      <c r="S511" s="11">
        <f>VLOOKUP($F$505:$F$526,SL!$C$3:$Q$351,11,0)</f>
        <v>0</v>
      </c>
      <c r="T511" s="11">
        <f>VLOOKUP($F$505:$F$526,SL!$C$3:$Q$351,12,0)</f>
        <v>0</v>
      </c>
      <c r="U511" s="11">
        <f>VLOOKUP($F$505:$F$526,SL!$C$3:$Q$351,13,0)</f>
        <v>104016.13</v>
      </c>
      <c r="V511" s="11">
        <f>VLOOKUP($F$505:$F$526,SL!$C$3:$Q$351,14,0)</f>
        <v>2943.87</v>
      </c>
      <c r="W511" s="11">
        <f>VLOOKUP($F$505:$F$526,SL!$C$3:$Q$351,15,0)</f>
        <v>106960</v>
      </c>
      <c r="X511" s="11"/>
    </row>
    <row r="512" spans="1:24" ht="15.75" x14ac:dyDescent="0.25">
      <c r="A512" s="11">
        <v>5</v>
      </c>
      <c r="B512" s="29" t="s">
        <v>39</v>
      </c>
      <c r="C512" s="29" t="s">
        <v>40</v>
      </c>
      <c r="D512" s="29">
        <v>58</v>
      </c>
      <c r="E512" s="29" t="s">
        <v>350</v>
      </c>
      <c r="F512" s="11" t="s">
        <v>663</v>
      </c>
      <c r="G512" s="11" t="str">
        <f>VLOOKUP($F$505:$F$526,SL!$C$3:$Q$351,2,0)</f>
        <v>NORMAL</v>
      </c>
      <c r="H512" s="11">
        <f>VLOOKUP($F$505:$F$526,SL!$C$3:$Q$351,3,0)</f>
        <v>76</v>
      </c>
      <c r="I512" s="11">
        <f>VLOOKUP($F$505:$F$526,SL!$C$3:$Q$351,4,0)</f>
        <v>864.61</v>
      </c>
      <c r="J512" s="11">
        <f>VLOOKUP($F$505:$F$526,SL!$C$3:$Q$351,5,0)</f>
        <v>33.39</v>
      </c>
      <c r="K512" s="11">
        <f>VLOOKUP($F$505:$F$526,SL!$C$3:$Q$351,6,0)</f>
        <v>898</v>
      </c>
      <c r="L512" s="11">
        <f>VLOOKUP($F$505:$F$526,SL!$C$3:$Q$351,7,0)</f>
        <v>1059.33</v>
      </c>
      <c r="M512" s="11">
        <f>VLOOKUP($F$505:$F$526,SL!$C$3:$Q$351,8,0)</f>
        <v>52.67</v>
      </c>
      <c r="N512" s="11">
        <f>VLOOKUP($F$505:$F$526,SL!$C$3:$Q$351,9,0)</f>
        <v>1112</v>
      </c>
      <c r="O512" s="11">
        <f t="shared" si="62"/>
        <v>1923.94</v>
      </c>
      <c r="P512" s="11">
        <f t="shared" si="63"/>
        <v>86.06</v>
      </c>
      <c r="Q512" s="11">
        <f t="shared" si="64"/>
        <v>2010</v>
      </c>
      <c r="R512" s="11">
        <f>VLOOKUP($F$505:$F$526,SL!$C$3:$Q$351,10,0)</f>
        <v>1923.94</v>
      </c>
      <c r="S512" s="11">
        <f>VLOOKUP($F$505:$F$526,SL!$C$3:$Q$351,11,0)</f>
        <v>86.06</v>
      </c>
      <c r="T512" s="11">
        <f>VLOOKUP($F$505:$F$526,SL!$C$3:$Q$351,12,0)</f>
        <v>2010</v>
      </c>
      <c r="U512" s="11">
        <f>VLOOKUP($F$505:$F$526,SL!$C$3:$Q$351,13,0)</f>
        <v>0</v>
      </c>
      <c r="V512" s="11">
        <f>VLOOKUP($F$505:$F$526,SL!$C$3:$Q$351,14,0)</f>
        <v>0</v>
      </c>
      <c r="W512" s="11">
        <f>VLOOKUP($F$505:$F$526,SL!$C$3:$Q$351,15,0)</f>
        <v>0</v>
      </c>
      <c r="X512" s="11"/>
    </row>
    <row r="513" spans="1:24" ht="15.75" x14ac:dyDescent="0.25">
      <c r="A513" s="11">
        <v>6</v>
      </c>
      <c r="B513" s="29" t="s">
        <v>39</v>
      </c>
      <c r="C513" s="29" t="s">
        <v>40</v>
      </c>
      <c r="D513" s="29">
        <v>58</v>
      </c>
      <c r="E513" s="29" t="s">
        <v>350</v>
      </c>
      <c r="F513" s="11" t="s">
        <v>666</v>
      </c>
      <c r="G513" s="11" t="str">
        <f>VLOOKUP($F$505:$F$526,SL!$C$3:$Q$351,2,0)</f>
        <v>NORMAL</v>
      </c>
      <c r="H513" s="11">
        <f>VLOOKUP($F$505:$F$526,SL!$C$3:$Q$351,3,0)</f>
        <v>226</v>
      </c>
      <c r="I513" s="11">
        <f>VLOOKUP($F$505:$F$526,SL!$C$3:$Q$351,4,0)</f>
        <v>56875.85</v>
      </c>
      <c r="J513" s="11">
        <f>VLOOKUP($F$505:$F$526,SL!$C$3:$Q$351,5,0)</f>
        <v>14604.15</v>
      </c>
      <c r="K513" s="11">
        <f>VLOOKUP($F$505:$F$526,SL!$C$3:$Q$351,6,0)</f>
        <v>71480</v>
      </c>
      <c r="L513" s="11">
        <f>VLOOKUP($F$505:$F$526,SL!$C$3:$Q$351,7,0)</f>
        <v>2057.2600000000002</v>
      </c>
      <c r="M513" s="11">
        <f>VLOOKUP($F$505:$F$526,SL!$C$3:$Q$351,8,0)</f>
        <v>753.74</v>
      </c>
      <c r="N513" s="11">
        <f>VLOOKUP($F$505:$F$526,SL!$C$3:$Q$351,9,0)</f>
        <v>2811</v>
      </c>
      <c r="O513" s="11">
        <f t="shared" si="62"/>
        <v>58933.11</v>
      </c>
      <c r="P513" s="11">
        <f t="shared" si="63"/>
        <v>15357.89</v>
      </c>
      <c r="Q513" s="11">
        <f t="shared" si="64"/>
        <v>74291</v>
      </c>
      <c r="R513" s="11">
        <f>VLOOKUP($F$505:$F$526,SL!$C$3:$Q$351,10,0)</f>
        <v>0</v>
      </c>
      <c r="S513" s="11">
        <f>VLOOKUP($F$505:$F$526,SL!$C$3:$Q$351,11,0)</f>
        <v>0</v>
      </c>
      <c r="T513" s="11">
        <f>VLOOKUP($F$505:$F$526,SL!$C$3:$Q$351,12,0)</f>
        <v>0</v>
      </c>
      <c r="U513" s="11">
        <f>VLOOKUP($F$505:$F$526,SL!$C$3:$Q$351,13,0)</f>
        <v>58933.11</v>
      </c>
      <c r="V513" s="11">
        <f>VLOOKUP($F$505:$F$526,SL!$C$3:$Q$351,14,0)</f>
        <v>15357.89</v>
      </c>
      <c r="W513" s="11">
        <f>VLOOKUP($F$505:$F$526,SL!$C$3:$Q$351,15,0)</f>
        <v>74291</v>
      </c>
      <c r="X513" s="11"/>
    </row>
    <row r="514" spans="1:24" ht="15.75" x14ac:dyDescent="0.25">
      <c r="A514" s="11">
        <v>7</v>
      </c>
      <c r="B514" s="29" t="s">
        <v>39</v>
      </c>
      <c r="C514" s="29" t="s">
        <v>40</v>
      </c>
      <c r="D514" s="29">
        <v>58</v>
      </c>
      <c r="E514" s="29" t="s">
        <v>350</v>
      </c>
      <c r="F514" s="11" t="s">
        <v>667</v>
      </c>
      <c r="G514" s="11" t="str">
        <f>VLOOKUP($F$505:$F$526,SL!$C$3:$Q$351,2,0)</f>
        <v>NORMAL</v>
      </c>
      <c r="H514" s="11">
        <f>VLOOKUP($F$505:$F$526,SL!$C$3:$Q$351,3,0)</f>
        <v>216</v>
      </c>
      <c r="I514" s="11">
        <f>VLOOKUP($F$505:$F$526,SL!$C$3:$Q$351,4,0)</f>
        <v>96446.51</v>
      </c>
      <c r="J514" s="11">
        <f>VLOOKUP($F$505:$F$526,SL!$C$3:$Q$351,5,0)</f>
        <v>32967.49</v>
      </c>
      <c r="K514" s="11">
        <f>VLOOKUP($F$505:$F$526,SL!$C$3:$Q$351,6,0)</f>
        <v>129414</v>
      </c>
      <c r="L514" s="11">
        <f>VLOOKUP($F$505:$F$526,SL!$C$3:$Q$351,7,0)</f>
        <v>1973</v>
      </c>
      <c r="M514" s="11">
        <f>VLOOKUP($F$505:$F$526,SL!$C$3:$Q$351,8,0)</f>
        <v>1142</v>
      </c>
      <c r="N514" s="11">
        <f>VLOOKUP($F$505:$F$526,SL!$C$3:$Q$351,9,0)</f>
        <v>3115</v>
      </c>
      <c r="O514" s="11">
        <f t="shared" si="62"/>
        <v>98419.51</v>
      </c>
      <c r="P514" s="11">
        <f t="shared" si="63"/>
        <v>34109.49</v>
      </c>
      <c r="Q514" s="11">
        <f t="shared" si="64"/>
        <v>132529</v>
      </c>
      <c r="R514" s="11">
        <f>VLOOKUP($F$505:$F$526,SL!$C$3:$Q$351,10,0)</f>
        <v>0</v>
      </c>
      <c r="S514" s="11">
        <f>VLOOKUP($F$505:$F$526,SL!$C$3:$Q$351,11,0)</f>
        <v>1261</v>
      </c>
      <c r="T514" s="11">
        <f>VLOOKUP($F$505:$F$526,SL!$C$3:$Q$351,12,0)</f>
        <v>1261</v>
      </c>
      <c r="U514" s="11">
        <f>VLOOKUP($F$505:$F$526,SL!$C$3:$Q$351,13,0)</f>
        <v>98419.51</v>
      </c>
      <c r="V514" s="11">
        <f>VLOOKUP($F$505:$F$526,SL!$C$3:$Q$351,14,0)</f>
        <v>32848.49</v>
      </c>
      <c r="W514" s="11">
        <f>VLOOKUP($F$505:$F$526,SL!$C$3:$Q$351,15,0)</f>
        <v>131268</v>
      </c>
      <c r="X514" s="11"/>
    </row>
    <row r="515" spans="1:24" ht="15.75" x14ac:dyDescent="0.25">
      <c r="A515" s="11">
        <v>8</v>
      </c>
      <c r="B515" s="29" t="s">
        <v>39</v>
      </c>
      <c r="C515" s="29" t="s">
        <v>40</v>
      </c>
      <c r="D515" s="29">
        <v>58</v>
      </c>
      <c r="E515" s="29" t="s">
        <v>350</v>
      </c>
      <c r="F515" s="11" t="s">
        <v>670</v>
      </c>
      <c r="G515" s="11" t="str">
        <f>VLOOKUP($F$505:$F$526,SL!$C$3:$Q$351,2,0)</f>
        <v>NORMAL</v>
      </c>
      <c r="H515" s="11">
        <f>VLOOKUP($F$505:$F$526,SL!$C$3:$Q$351,3,0)</f>
        <v>75</v>
      </c>
      <c r="I515" s="11">
        <f>VLOOKUP($F$505:$F$526,SL!$C$3:$Q$351,4,0)</f>
        <v>4760.88</v>
      </c>
      <c r="J515" s="11">
        <f>VLOOKUP($F$505:$F$526,SL!$C$3:$Q$351,5,0)</f>
        <v>634.12</v>
      </c>
      <c r="K515" s="11">
        <f>VLOOKUP($F$505:$F$526,SL!$C$3:$Q$351,6,0)</f>
        <v>5395</v>
      </c>
      <c r="L515" s="11">
        <f>VLOOKUP($F$505:$F$526,SL!$C$3:$Q$351,7,0)</f>
        <v>796.04</v>
      </c>
      <c r="M515" s="11">
        <f>VLOOKUP($F$505:$F$526,SL!$C$3:$Q$351,8,0)</f>
        <v>94.960000000000008</v>
      </c>
      <c r="N515" s="11">
        <f>VLOOKUP($F$505:$F$526,SL!$C$3:$Q$351,9,0)</f>
        <v>891</v>
      </c>
      <c r="O515" s="11">
        <f t="shared" si="62"/>
        <v>5556.92</v>
      </c>
      <c r="P515" s="11">
        <f t="shared" si="63"/>
        <v>729.08</v>
      </c>
      <c r="Q515" s="11">
        <f t="shared" si="64"/>
        <v>6286</v>
      </c>
      <c r="R515" s="11">
        <f>VLOOKUP($F$505:$F$526,SL!$C$3:$Q$351,10,0)</f>
        <v>0</v>
      </c>
      <c r="S515" s="11">
        <f>VLOOKUP($F$505:$F$526,SL!$C$3:$Q$351,11,0)</f>
        <v>0</v>
      </c>
      <c r="T515" s="11">
        <f>VLOOKUP($F$505:$F$526,SL!$C$3:$Q$351,12,0)</f>
        <v>0</v>
      </c>
      <c r="U515" s="11">
        <f>VLOOKUP($F$505:$F$526,SL!$C$3:$Q$351,13,0)</f>
        <v>5556.92</v>
      </c>
      <c r="V515" s="11">
        <f>VLOOKUP($F$505:$F$526,SL!$C$3:$Q$351,14,0)</f>
        <v>729.07999999999993</v>
      </c>
      <c r="W515" s="11">
        <f>VLOOKUP($F$505:$F$526,SL!$C$3:$Q$351,15,0)</f>
        <v>6286</v>
      </c>
      <c r="X515" s="11"/>
    </row>
    <row r="516" spans="1:24" ht="15.75" x14ac:dyDescent="0.25">
      <c r="A516" s="11">
        <v>9</v>
      </c>
      <c r="B516" s="29" t="s">
        <v>39</v>
      </c>
      <c r="C516" s="29" t="s">
        <v>40</v>
      </c>
      <c r="D516" s="29">
        <v>58</v>
      </c>
      <c r="E516" s="29" t="s">
        <v>350</v>
      </c>
      <c r="F516" s="11" t="s">
        <v>665</v>
      </c>
      <c r="G516" s="11" t="str">
        <f>VLOOKUP($F$505:$F$526,SL!$C$3:$Q$351,2,0)</f>
        <v>NORMAL</v>
      </c>
      <c r="H516" s="11">
        <f>VLOOKUP($F$505:$F$526,SL!$C$3:$Q$351,3,0)</f>
        <v>35</v>
      </c>
      <c r="I516" s="11">
        <f>VLOOKUP($F$505:$F$526,SL!$C$3:$Q$351,4,0)</f>
        <v>20301.2</v>
      </c>
      <c r="J516" s="11">
        <f>VLOOKUP($F$505:$F$526,SL!$C$3:$Q$351,5,0)</f>
        <v>1278.8</v>
      </c>
      <c r="K516" s="11">
        <f>VLOOKUP($F$505:$F$526,SL!$C$3:$Q$351,6,0)</f>
        <v>21580</v>
      </c>
      <c r="L516" s="11">
        <f>VLOOKUP($F$505:$F$526,SL!$C$3:$Q$351,7,0)</f>
        <v>462.48</v>
      </c>
      <c r="M516" s="11">
        <f>VLOOKUP($F$505:$F$526,SL!$C$3:$Q$351,8,0)</f>
        <v>223.52</v>
      </c>
      <c r="N516" s="11">
        <f>VLOOKUP($F$505:$F$526,SL!$C$3:$Q$351,9,0)</f>
        <v>686</v>
      </c>
      <c r="O516" s="11">
        <f t="shared" si="62"/>
        <v>20763.68</v>
      </c>
      <c r="P516" s="11">
        <f t="shared" si="63"/>
        <v>1502.32</v>
      </c>
      <c r="Q516" s="11">
        <f t="shared" si="64"/>
        <v>22266</v>
      </c>
      <c r="R516" s="11">
        <f>VLOOKUP($F$505:$F$526,SL!$C$3:$Q$351,10,0)</f>
        <v>20763.68</v>
      </c>
      <c r="S516" s="11">
        <f>VLOOKUP($F$505:$F$526,SL!$C$3:$Q$351,11,0)</f>
        <v>1502.32</v>
      </c>
      <c r="T516" s="11">
        <f>VLOOKUP($F$505:$F$526,SL!$C$3:$Q$351,12,0)</f>
        <v>22266</v>
      </c>
      <c r="U516" s="11">
        <f>VLOOKUP($F$505:$F$526,SL!$C$3:$Q$351,13,0)</f>
        <v>0</v>
      </c>
      <c r="V516" s="11">
        <f>VLOOKUP($F$505:$F$526,SL!$C$3:$Q$351,14,0)</f>
        <v>0</v>
      </c>
      <c r="W516" s="11">
        <f>VLOOKUP($F$505:$F$526,SL!$C$3:$Q$351,15,0)</f>
        <v>0</v>
      </c>
      <c r="X516" s="11"/>
    </row>
    <row r="517" spans="1:24" ht="15.75" x14ac:dyDescent="0.25">
      <c r="A517" s="11">
        <v>10</v>
      </c>
      <c r="B517" s="29" t="s">
        <v>39</v>
      </c>
      <c r="C517" s="29" t="s">
        <v>40</v>
      </c>
      <c r="D517" s="29">
        <v>58</v>
      </c>
      <c r="E517" s="29" t="s">
        <v>350</v>
      </c>
      <c r="F517" s="11" t="s">
        <v>668</v>
      </c>
      <c r="G517" s="11" t="str">
        <f>VLOOKUP($F$505:$F$526,SL!$C$3:$Q$351,2,0)</f>
        <v>NORMAL</v>
      </c>
      <c r="H517" s="11">
        <f>VLOOKUP($F$505:$F$526,SL!$C$3:$Q$351,3,0)</f>
        <v>40</v>
      </c>
      <c r="I517" s="11">
        <f>VLOOKUP($F$505:$F$526,SL!$C$3:$Q$351,4,0)</f>
        <v>40218.410000000003</v>
      </c>
      <c r="J517" s="11">
        <f>VLOOKUP($F$505:$F$526,SL!$C$3:$Q$351,5,0)</f>
        <v>12363.59</v>
      </c>
      <c r="K517" s="11">
        <f>VLOOKUP($F$505:$F$526,SL!$C$3:$Q$351,6,0)</f>
        <v>52582</v>
      </c>
      <c r="L517" s="11">
        <f>VLOOKUP($F$505:$F$526,SL!$C$3:$Q$351,7,0)</f>
        <v>546.36</v>
      </c>
      <c r="M517" s="11">
        <f>VLOOKUP($F$505:$F$526,SL!$C$3:$Q$351,8,0)</f>
        <v>449.64</v>
      </c>
      <c r="N517" s="11">
        <f>VLOOKUP($F$505:$F$526,SL!$C$3:$Q$351,9,0)</f>
        <v>996</v>
      </c>
      <c r="O517" s="11">
        <f t="shared" si="62"/>
        <v>40764.770000000004</v>
      </c>
      <c r="P517" s="11">
        <f t="shared" si="63"/>
        <v>12813.23</v>
      </c>
      <c r="Q517" s="11">
        <f t="shared" si="64"/>
        <v>53578</v>
      </c>
      <c r="R517" s="11">
        <f>VLOOKUP($F$505:$F$526,SL!$C$3:$Q$351,10,0)</f>
        <v>40764.769999999997</v>
      </c>
      <c r="S517" s="11">
        <f>VLOOKUP($F$505:$F$526,SL!$C$3:$Q$351,11,0)</f>
        <v>12813.23</v>
      </c>
      <c r="T517" s="11">
        <f>VLOOKUP($F$505:$F$526,SL!$C$3:$Q$351,12,0)</f>
        <v>53578</v>
      </c>
      <c r="U517" s="11">
        <f>VLOOKUP($F$505:$F$526,SL!$C$3:$Q$351,13,0)</f>
        <v>0</v>
      </c>
      <c r="V517" s="11">
        <f>VLOOKUP($F$505:$F$526,SL!$C$3:$Q$351,14,0)</f>
        <v>0</v>
      </c>
      <c r="W517" s="11">
        <f>VLOOKUP($F$505:$F$526,SL!$C$3:$Q$351,15,0)</f>
        <v>0</v>
      </c>
      <c r="X517" s="11"/>
    </row>
    <row r="518" spans="1:24" ht="15.75" x14ac:dyDescent="0.25">
      <c r="A518" s="11">
        <v>11</v>
      </c>
      <c r="B518" s="29" t="s">
        <v>39</v>
      </c>
      <c r="C518" s="29" t="s">
        <v>40</v>
      </c>
      <c r="D518" s="29">
        <v>58</v>
      </c>
      <c r="E518" s="29" t="s">
        <v>350</v>
      </c>
      <c r="F518" s="11" t="s">
        <v>661</v>
      </c>
      <c r="G518" s="11" t="str">
        <f>VLOOKUP($F$505:$F$526,SL!$C$3:$Q$351,2,0)</f>
        <v>NORMAL</v>
      </c>
      <c r="H518" s="11">
        <f>VLOOKUP($F$505:$F$526,SL!$C$3:$Q$351,3,0)</f>
        <v>74</v>
      </c>
      <c r="I518" s="11">
        <f>VLOOKUP($F$505:$F$526,SL!$C$3:$Q$351,4,0)</f>
        <v>68555.759999999995</v>
      </c>
      <c r="J518" s="11">
        <f>VLOOKUP($F$505:$F$526,SL!$C$3:$Q$351,5,0)</f>
        <v>18133.239999999998</v>
      </c>
      <c r="K518" s="11">
        <f>VLOOKUP($F$505:$F$526,SL!$C$3:$Q$351,6,0)</f>
        <v>86689</v>
      </c>
      <c r="L518" s="11">
        <f>VLOOKUP($F$505:$F$526,SL!$C$3:$Q$351,7,0)</f>
        <v>1084.81</v>
      </c>
      <c r="M518" s="11">
        <f>VLOOKUP($F$505:$F$526,SL!$C$3:$Q$351,8,0)</f>
        <v>729.19</v>
      </c>
      <c r="N518" s="11">
        <f>VLOOKUP($F$505:$F$526,SL!$C$3:$Q$351,9,0)</f>
        <v>1814</v>
      </c>
      <c r="O518" s="11">
        <f t="shared" si="62"/>
        <v>69640.569999999992</v>
      </c>
      <c r="P518" s="11">
        <f t="shared" si="63"/>
        <v>18862.429999999997</v>
      </c>
      <c r="Q518" s="11">
        <f t="shared" si="64"/>
        <v>88503</v>
      </c>
      <c r="R518" s="11">
        <f>VLOOKUP($F$505:$F$526,SL!$C$3:$Q$351,10,0)</f>
        <v>0</v>
      </c>
      <c r="S518" s="11">
        <f>VLOOKUP($F$505:$F$526,SL!$C$3:$Q$351,11,0)</f>
        <v>0</v>
      </c>
      <c r="T518" s="11">
        <f>VLOOKUP($F$505:$F$526,SL!$C$3:$Q$351,12,0)</f>
        <v>0</v>
      </c>
      <c r="U518" s="11">
        <f>VLOOKUP($F$505:$F$526,SL!$C$3:$Q$351,13,0)</f>
        <v>69640.570000000007</v>
      </c>
      <c r="V518" s="11">
        <f>VLOOKUP($F$505:$F$526,SL!$C$3:$Q$351,14,0)</f>
        <v>18862.43</v>
      </c>
      <c r="W518" s="11">
        <f>VLOOKUP($F$505:$F$526,SL!$C$3:$Q$351,15,0)</f>
        <v>88503</v>
      </c>
      <c r="X518" s="11"/>
    </row>
    <row r="519" spans="1:24" ht="15.75" x14ac:dyDescent="0.25">
      <c r="A519" s="11">
        <v>12</v>
      </c>
      <c r="B519" s="29" t="s">
        <v>39</v>
      </c>
      <c r="C519" s="29" t="s">
        <v>40</v>
      </c>
      <c r="D519" s="29">
        <v>58</v>
      </c>
      <c r="E519" s="29" t="s">
        <v>350</v>
      </c>
      <c r="F519" s="11" t="s">
        <v>671</v>
      </c>
      <c r="G519" s="11" t="str">
        <f>VLOOKUP($F$505:$F$526,SL!$C$3:$Q$351,2,0)</f>
        <v>NORMAL</v>
      </c>
      <c r="H519" s="11">
        <f>VLOOKUP($F$505:$F$526,SL!$C$3:$Q$351,3,0)</f>
        <v>114</v>
      </c>
      <c r="I519" s="11">
        <f>VLOOKUP($F$505:$F$526,SL!$C$3:$Q$351,4,0)</f>
        <v>4104.08</v>
      </c>
      <c r="J519" s="11">
        <f>VLOOKUP($F$505:$F$526,SL!$C$3:$Q$351,5,0)</f>
        <v>568.91999999999996</v>
      </c>
      <c r="K519" s="11">
        <f>VLOOKUP($F$505:$F$526,SL!$C$3:$Q$351,6,0)</f>
        <v>4673</v>
      </c>
      <c r="L519" s="11">
        <f>VLOOKUP($F$505:$F$526,SL!$C$3:$Q$351,7,0)</f>
        <v>1121.58</v>
      </c>
      <c r="M519" s="11">
        <f>VLOOKUP($F$505:$F$526,SL!$C$3:$Q$351,8,0)</f>
        <v>112.41999999999999</v>
      </c>
      <c r="N519" s="11">
        <f>VLOOKUP($F$505:$F$526,SL!$C$3:$Q$351,9,0)</f>
        <v>1234</v>
      </c>
      <c r="O519" s="11">
        <f t="shared" si="62"/>
        <v>5225.66</v>
      </c>
      <c r="P519" s="11">
        <f t="shared" si="63"/>
        <v>681.33999999999992</v>
      </c>
      <c r="Q519" s="11">
        <f t="shared" si="64"/>
        <v>5907</v>
      </c>
      <c r="R519" s="11">
        <f>VLOOKUP($F$505:$F$526,SL!$C$3:$Q$351,10,0)</f>
        <v>5225.66</v>
      </c>
      <c r="S519" s="11">
        <f>VLOOKUP($F$505:$F$526,SL!$C$3:$Q$351,11,0)</f>
        <v>681.34</v>
      </c>
      <c r="T519" s="11">
        <f>VLOOKUP($F$505:$F$526,SL!$C$3:$Q$351,12,0)</f>
        <v>5907</v>
      </c>
      <c r="U519" s="11">
        <f>VLOOKUP($F$505:$F$526,SL!$C$3:$Q$351,13,0)</f>
        <v>0</v>
      </c>
      <c r="V519" s="11">
        <f>VLOOKUP($F$505:$F$526,SL!$C$3:$Q$351,14,0)</f>
        <v>0</v>
      </c>
      <c r="W519" s="11">
        <f>VLOOKUP($F$505:$F$526,SL!$C$3:$Q$351,15,0)</f>
        <v>0</v>
      </c>
      <c r="X519" s="11"/>
    </row>
    <row r="520" spans="1:24" ht="15.75" x14ac:dyDescent="0.25">
      <c r="A520" s="11">
        <v>13</v>
      </c>
      <c r="B520" s="29" t="s">
        <v>39</v>
      </c>
      <c r="C520" s="29" t="s">
        <v>40</v>
      </c>
      <c r="D520" s="29">
        <v>58</v>
      </c>
      <c r="E520" s="29" t="s">
        <v>350</v>
      </c>
      <c r="F520" s="11" t="s">
        <v>672</v>
      </c>
      <c r="G520" s="11" t="str">
        <f>VLOOKUP($F$505:$F$526,SL!$C$3:$Q$351,2,0)</f>
        <v>MNR</v>
      </c>
      <c r="H520" s="11">
        <f>VLOOKUP($F$505:$F$526,SL!$C$3:$Q$351,3,0)</f>
        <v>229</v>
      </c>
      <c r="I520" s="11">
        <f>VLOOKUP($F$505:$F$526,SL!$C$3:$Q$351,4,0)</f>
        <v>84199.039999999994</v>
      </c>
      <c r="J520" s="11">
        <f>VLOOKUP($F$505:$F$526,SL!$C$3:$Q$351,5,0)</f>
        <v>18117.96</v>
      </c>
      <c r="K520" s="11">
        <f>VLOOKUP($F$505:$F$526,SL!$C$3:$Q$351,6,0)</f>
        <v>102317</v>
      </c>
      <c r="L520" s="11">
        <f>VLOOKUP($F$505:$F$526,SL!$C$3:$Q$351,7,0)</f>
        <v>2506.6</v>
      </c>
      <c r="M520" s="11">
        <f>VLOOKUP($F$505:$F$526,SL!$C$3:$Q$351,8,0)</f>
        <v>983.4</v>
      </c>
      <c r="N520" s="11">
        <f>VLOOKUP($F$505:$F$526,SL!$C$3:$Q$351,9,0)</f>
        <v>3490</v>
      </c>
      <c r="O520" s="11">
        <f t="shared" si="62"/>
        <v>86705.64</v>
      </c>
      <c r="P520" s="11">
        <f t="shared" si="63"/>
        <v>19101.36</v>
      </c>
      <c r="Q520" s="11">
        <f t="shared" si="64"/>
        <v>105807</v>
      </c>
      <c r="R520" s="11">
        <f>VLOOKUP($F$505:$F$526,SL!$C$3:$Q$351,10,0)</f>
        <v>0</v>
      </c>
      <c r="S520" s="11">
        <f>VLOOKUP($F$505:$F$526,SL!$C$3:$Q$351,11,0)</f>
        <v>0</v>
      </c>
      <c r="T520" s="11">
        <f>VLOOKUP($F$505:$F$526,SL!$C$3:$Q$351,12,0)</f>
        <v>0</v>
      </c>
      <c r="U520" s="11">
        <f>VLOOKUP($F$505:$F$526,SL!$C$3:$Q$351,13,0)</f>
        <v>86705.64</v>
      </c>
      <c r="V520" s="11">
        <f>VLOOKUP($F$505:$F$526,SL!$C$3:$Q$351,14,0)</f>
        <v>19101.36</v>
      </c>
      <c r="W520" s="11">
        <f>VLOOKUP($F$505:$F$526,SL!$C$3:$Q$351,15,0)</f>
        <v>105807</v>
      </c>
      <c r="X520" s="11"/>
    </row>
    <row r="521" spans="1:24" ht="15.75" x14ac:dyDescent="0.25">
      <c r="A521" s="11">
        <v>14</v>
      </c>
      <c r="B521" s="29" t="s">
        <v>39</v>
      </c>
      <c r="C521" s="29" t="s">
        <v>40</v>
      </c>
      <c r="D521" s="29">
        <v>58</v>
      </c>
      <c r="E521" s="29" t="s">
        <v>350</v>
      </c>
      <c r="F521" s="11" t="s">
        <v>664</v>
      </c>
      <c r="G521" s="11" t="str">
        <f>VLOOKUP($F$505:$F$526,SL!$C$3:$Q$351,2,0)</f>
        <v>NORMAL</v>
      </c>
      <c r="H521" s="11">
        <f>VLOOKUP($F$505:$F$526,SL!$C$3:$Q$351,3,0)</f>
        <v>175</v>
      </c>
      <c r="I521" s="11">
        <f>VLOOKUP($F$505:$F$526,SL!$C$3:$Q$351,4,0)</f>
        <v>93786.43</v>
      </c>
      <c r="J521" s="11">
        <f>VLOOKUP($F$505:$F$526,SL!$C$3:$Q$351,5,0)</f>
        <v>16185.57</v>
      </c>
      <c r="K521" s="11">
        <f>VLOOKUP($F$505:$F$526,SL!$C$3:$Q$351,6,0)</f>
        <v>109972</v>
      </c>
      <c r="L521" s="11">
        <f>VLOOKUP($F$505:$F$526,SL!$C$3:$Q$351,7,0)</f>
        <v>1970.75</v>
      </c>
      <c r="M521" s="11">
        <f>VLOOKUP($F$505:$F$526,SL!$C$3:$Q$351,8,0)</f>
        <v>1055.25</v>
      </c>
      <c r="N521" s="11">
        <f>VLOOKUP($F$505:$F$526,SL!$C$3:$Q$351,9,0)</f>
        <v>3026</v>
      </c>
      <c r="O521" s="11">
        <f t="shared" si="62"/>
        <v>95757.18</v>
      </c>
      <c r="P521" s="11">
        <f t="shared" si="63"/>
        <v>17240.82</v>
      </c>
      <c r="Q521" s="11">
        <f t="shared" si="64"/>
        <v>112998</v>
      </c>
      <c r="R521" s="11">
        <f>VLOOKUP($F$505:$F$526,SL!$C$3:$Q$351,10,0)</f>
        <v>0</v>
      </c>
      <c r="S521" s="11">
        <f>VLOOKUP($F$505:$F$526,SL!$C$3:$Q$351,11,0)</f>
        <v>0</v>
      </c>
      <c r="T521" s="11">
        <f>VLOOKUP($F$505:$F$526,SL!$C$3:$Q$351,12,0)</f>
        <v>0</v>
      </c>
      <c r="U521" s="11">
        <f>VLOOKUP($F$505:$F$526,SL!$C$3:$Q$351,13,0)</f>
        <v>95757.18</v>
      </c>
      <c r="V521" s="11">
        <f>VLOOKUP($F$505:$F$526,SL!$C$3:$Q$351,14,0)</f>
        <v>17240.82</v>
      </c>
      <c r="W521" s="11">
        <f>VLOOKUP($F$505:$F$526,SL!$C$3:$Q$351,15,0)</f>
        <v>112998</v>
      </c>
      <c r="X521" s="11"/>
    </row>
    <row r="522" spans="1:24" ht="15.75" x14ac:dyDescent="0.25">
      <c r="A522" s="11">
        <v>15</v>
      </c>
      <c r="B522" s="29" t="s">
        <v>39</v>
      </c>
      <c r="C522" s="29" t="s">
        <v>40</v>
      </c>
      <c r="D522" s="29">
        <v>58</v>
      </c>
      <c r="E522" s="29" t="s">
        <v>350</v>
      </c>
      <c r="F522" s="11" t="s">
        <v>662</v>
      </c>
      <c r="G522" s="11" t="str">
        <f>VLOOKUP($F$505:$F$526,SL!$C$3:$Q$351,2,0)</f>
        <v>NORMAL</v>
      </c>
      <c r="H522" s="11">
        <f>VLOOKUP($F$505:$F$526,SL!$C$3:$Q$351,3,0)</f>
        <v>138</v>
      </c>
      <c r="I522" s="11">
        <f>VLOOKUP($F$505:$F$526,SL!$C$3:$Q$351,4,0)</f>
        <v>98946.22</v>
      </c>
      <c r="J522" s="11">
        <f>VLOOKUP($F$505:$F$526,SL!$C$3:$Q$351,5,0)</f>
        <v>10173.780000000001</v>
      </c>
      <c r="K522" s="11">
        <f>VLOOKUP($F$505:$F$526,SL!$C$3:$Q$351,6,0)</f>
        <v>109120</v>
      </c>
      <c r="L522" s="11">
        <f>VLOOKUP($F$505:$F$526,SL!$C$3:$Q$351,7,0)</f>
        <v>1406.79</v>
      </c>
      <c r="M522" s="11">
        <f>VLOOKUP($F$505:$F$526,SL!$C$3:$Q$351,8,0)</f>
        <v>1076.21</v>
      </c>
      <c r="N522" s="11">
        <f>VLOOKUP($F$505:$F$526,SL!$C$3:$Q$351,9,0)</f>
        <v>2483</v>
      </c>
      <c r="O522" s="11">
        <f t="shared" si="62"/>
        <v>100353.01</v>
      </c>
      <c r="P522" s="11">
        <f t="shared" si="63"/>
        <v>11249.990000000002</v>
      </c>
      <c r="Q522" s="11">
        <f t="shared" si="64"/>
        <v>111603</v>
      </c>
      <c r="R522" s="11">
        <f>VLOOKUP($F$505:$F$526,SL!$C$3:$Q$351,10,0)</f>
        <v>0</v>
      </c>
      <c r="S522" s="11">
        <f>VLOOKUP($F$505:$F$526,SL!$C$3:$Q$351,11,0)</f>
        <v>0</v>
      </c>
      <c r="T522" s="11">
        <f>VLOOKUP($F$505:$F$526,SL!$C$3:$Q$351,12,0)</f>
        <v>0</v>
      </c>
      <c r="U522" s="11">
        <f>VLOOKUP($F$505:$F$526,SL!$C$3:$Q$351,13,0)</f>
        <v>100353.01</v>
      </c>
      <c r="V522" s="11">
        <f>VLOOKUP($F$505:$F$526,SL!$C$3:$Q$351,14,0)</f>
        <v>11249.99</v>
      </c>
      <c r="W522" s="11">
        <f>VLOOKUP($F$505:$F$526,SL!$C$3:$Q$351,15,0)</f>
        <v>111603</v>
      </c>
      <c r="X522" s="11"/>
    </row>
    <row r="523" spans="1:24" ht="15.75" x14ac:dyDescent="0.25">
      <c r="A523" s="11">
        <v>16</v>
      </c>
      <c r="B523" s="29" t="s">
        <v>39</v>
      </c>
      <c r="C523" s="29" t="s">
        <v>40</v>
      </c>
      <c r="D523" s="29">
        <v>58</v>
      </c>
      <c r="E523" s="29" t="s">
        <v>350</v>
      </c>
      <c r="F523" s="11" t="s">
        <v>669</v>
      </c>
      <c r="G523" s="11" t="str">
        <f>VLOOKUP($F$505:$F$526,SL!$C$3:$Q$351,2,0)</f>
        <v>NORMAL</v>
      </c>
      <c r="H523" s="11">
        <f>VLOOKUP($F$505:$F$526,SL!$C$3:$Q$351,3,0)</f>
        <v>106</v>
      </c>
      <c r="I523" s="11">
        <f>VLOOKUP($F$505:$F$526,SL!$C$3:$Q$351,4,0)</f>
        <v>83878.05</v>
      </c>
      <c r="J523" s="11">
        <f>VLOOKUP($F$505:$F$526,SL!$C$3:$Q$351,5,0)</f>
        <v>19484.95</v>
      </c>
      <c r="K523" s="11">
        <f>VLOOKUP($F$505:$F$526,SL!$C$3:$Q$351,6,0)</f>
        <v>103363</v>
      </c>
      <c r="L523" s="11">
        <f>VLOOKUP($F$505:$F$526,SL!$C$3:$Q$351,7,0)</f>
        <v>1139.3900000000001</v>
      </c>
      <c r="M523" s="11">
        <f>VLOOKUP($F$505:$F$526,SL!$C$3:$Q$351,8,0)</f>
        <v>903.61</v>
      </c>
      <c r="N523" s="11">
        <f>VLOOKUP($F$505:$F$526,SL!$C$3:$Q$351,9,0)</f>
        <v>2043</v>
      </c>
      <c r="O523" s="11">
        <f t="shared" si="62"/>
        <v>85017.44</v>
      </c>
      <c r="P523" s="11">
        <f t="shared" si="63"/>
        <v>20388.560000000001</v>
      </c>
      <c r="Q523" s="11">
        <f t="shared" si="64"/>
        <v>105406</v>
      </c>
      <c r="R523" s="11">
        <f>VLOOKUP($F$505:$F$526,SL!$C$3:$Q$351,10,0)</f>
        <v>0</v>
      </c>
      <c r="S523" s="11">
        <f>VLOOKUP($F$505:$F$526,SL!$C$3:$Q$351,11,0)</f>
        <v>0</v>
      </c>
      <c r="T523" s="11">
        <f>VLOOKUP($F$505:$F$526,SL!$C$3:$Q$351,12,0)</f>
        <v>0</v>
      </c>
      <c r="U523" s="11">
        <f>VLOOKUP($F$505:$F$526,SL!$C$3:$Q$351,13,0)</f>
        <v>85017.44</v>
      </c>
      <c r="V523" s="11">
        <f>VLOOKUP($F$505:$F$526,SL!$C$3:$Q$351,14,0)</f>
        <v>20388.560000000001</v>
      </c>
      <c r="W523" s="11">
        <f>VLOOKUP($F$505:$F$526,SL!$C$3:$Q$351,15,0)</f>
        <v>105406</v>
      </c>
      <c r="X523" s="11"/>
    </row>
    <row r="524" spans="1:24" ht="15.75" x14ac:dyDescent="0.25">
      <c r="A524" s="11">
        <v>17</v>
      </c>
      <c r="B524" s="29" t="s">
        <v>39</v>
      </c>
      <c r="C524" s="29" t="s">
        <v>40</v>
      </c>
      <c r="D524" s="29">
        <v>58</v>
      </c>
      <c r="E524" s="29" t="s">
        <v>350</v>
      </c>
      <c r="F524" s="11" t="s">
        <v>659</v>
      </c>
      <c r="G524" s="11" t="str">
        <f>VLOOKUP($F$505:$F$526,SL!$C$3:$Q$351,2,0)</f>
        <v>NORMAL</v>
      </c>
      <c r="H524" s="11">
        <f>VLOOKUP($F$505:$F$526,SL!$C$3:$Q$351,3,0)</f>
        <v>116</v>
      </c>
      <c r="I524" s="11">
        <f>VLOOKUP($F$505:$F$526,SL!$C$3:$Q$351,4,0)</f>
        <v>44492.17</v>
      </c>
      <c r="J524" s="11">
        <f>VLOOKUP($F$505:$F$526,SL!$C$3:$Q$351,5,0)</f>
        <v>956.83</v>
      </c>
      <c r="K524" s="11">
        <f>VLOOKUP($F$505:$F$526,SL!$C$3:$Q$351,6,0)</f>
        <v>45449</v>
      </c>
      <c r="L524" s="11">
        <f>VLOOKUP($F$505:$F$526,SL!$C$3:$Q$351,7,0)</f>
        <v>1350.73</v>
      </c>
      <c r="M524" s="11">
        <f>VLOOKUP($F$505:$F$526,SL!$C$3:$Q$351,8,0)</f>
        <v>513.27</v>
      </c>
      <c r="N524" s="11">
        <f>VLOOKUP($F$505:$F$526,SL!$C$3:$Q$351,9,0)</f>
        <v>1864</v>
      </c>
      <c r="O524" s="11">
        <f t="shared" si="62"/>
        <v>45842.9</v>
      </c>
      <c r="P524" s="11">
        <f t="shared" si="63"/>
        <v>1470.1</v>
      </c>
      <c r="Q524" s="11">
        <f t="shared" si="64"/>
        <v>47313</v>
      </c>
      <c r="R524" s="11">
        <f>VLOOKUP($F$505:$F$526,SL!$C$3:$Q$351,10,0)</f>
        <v>0</v>
      </c>
      <c r="S524" s="11">
        <f>VLOOKUP($F$505:$F$526,SL!$C$3:$Q$351,11,0)</f>
        <v>0</v>
      </c>
      <c r="T524" s="11">
        <f>VLOOKUP($F$505:$F$526,SL!$C$3:$Q$351,12,0)</f>
        <v>0</v>
      </c>
      <c r="U524" s="11">
        <f>VLOOKUP($F$505:$F$526,SL!$C$3:$Q$351,13,0)</f>
        <v>45842.9</v>
      </c>
      <c r="V524" s="11">
        <f>VLOOKUP($F$505:$F$526,SL!$C$3:$Q$351,14,0)</f>
        <v>1470.1</v>
      </c>
      <c r="W524" s="11">
        <f>VLOOKUP($F$505:$F$526,SL!$C$3:$Q$351,15,0)</f>
        <v>47313</v>
      </c>
      <c r="X524" s="11"/>
    </row>
    <row r="525" spans="1:24" ht="15.75" x14ac:dyDescent="0.25">
      <c r="A525" s="11">
        <v>18</v>
      </c>
      <c r="B525" s="29" t="s">
        <v>39</v>
      </c>
      <c r="C525" s="29" t="s">
        <v>40</v>
      </c>
      <c r="D525" s="29">
        <v>58</v>
      </c>
      <c r="E525" s="29" t="s">
        <v>350</v>
      </c>
      <c r="F525" s="11" t="s">
        <v>660</v>
      </c>
      <c r="G525" s="11" t="str">
        <f>VLOOKUP($F$505:$F$526,SL!$C$3:$Q$351,2,0)</f>
        <v>NORMAL</v>
      </c>
      <c r="H525" s="11">
        <f>VLOOKUP($F$505:$F$526,SL!$C$3:$Q$351,3,0)</f>
        <v>89</v>
      </c>
      <c r="I525" s="11">
        <f>VLOOKUP($F$505:$F$526,SL!$C$3:$Q$351,4,0)</f>
        <v>34412.22</v>
      </c>
      <c r="J525" s="11">
        <f>VLOOKUP($F$505:$F$526,SL!$C$3:$Q$351,5,0)</f>
        <v>8044.7800000000007</v>
      </c>
      <c r="K525" s="11">
        <f>VLOOKUP($F$505:$F$526,SL!$C$3:$Q$351,6,0)</f>
        <v>42457</v>
      </c>
      <c r="L525" s="11">
        <f>VLOOKUP($F$505:$F$526,SL!$C$3:$Q$351,7,0)</f>
        <v>912.42</v>
      </c>
      <c r="M525" s="11">
        <f>VLOOKUP($F$505:$F$526,SL!$C$3:$Q$351,8,0)</f>
        <v>399.58</v>
      </c>
      <c r="N525" s="11">
        <f>VLOOKUP($F$505:$F$526,SL!$C$3:$Q$351,9,0)</f>
        <v>1312</v>
      </c>
      <c r="O525" s="11">
        <f t="shared" si="62"/>
        <v>35324.639999999999</v>
      </c>
      <c r="P525" s="11">
        <f t="shared" si="63"/>
        <v>8444.36</v>
      </c>
      <c r="Q525" s="11">
        <f t="shared" si="64"/>
        <v>43769</v>
      </c>
      <c r="R525" s="11">
        <f>VLOOKUP($F$505:$F$526,SL!$C$3:$Q$351,10,0)</f>
        <v>21709.22</v>
      </c>
      <c r="S525" s="11">
        <f>VLOOKUP($F$505:$F$526,SL!$C$3:$Q$351,11,0)</f>
        <v>8044.7800000000007</v>
      </c>
      <c r="T525" s="11">
        <f>VLOOKUP($F$505:$F$526,SL!$C$3:$Q$351,12,0)</f>
        <v>29754</v>
      </c>
      <c r="U525" s="11">
        <f>VLOOKUP($F$505:$F$526,SL!$C$3:$Q$351,13,0)</f>
        <v>13615.42</v>
      </c>
      <c r="V525" s="11">
        <f>VLOOKUP($F$505:$F$526,SL!$C$3:$Q$351,14,0)</f>
        <v>399.58</v>
      </c>
      <c r="W525" s="11">
        <f>VLOOKUP($F$505:$F$526,SL!$C$3:$Q$351,15,0)</f>
        <v>14015</v>
      </c>
      <c r="X525" s="11"/>
    </row>
    <row r="526" spans="1:24" ht="15.75" x14ac:dyDescent="0.25">
      <c r="A526" s="11">
        <v>19</v>
      </c>
      <c r="B526" s="29" t="s">
        <v>39</v>
      </c>
      <c r="C526" s="29" t="s">
        <v>40</v>
      </c>
      <c r="D526" s="29">
        <v>58</v>
      </c>
      <c r="E526" s="29" t="s">
        <v>350</v>
      </c>
      <c r="F526" s="11" t="s">
        <v>674</v>
      </c>
      <c r="G526" s="11" t="str">
        <f>VLOOKUP($F$505:$F$526,SL!$C$3:$Q$351,2,0)</f>
        <v>DC</v>
      </c>
      <c r="H526" s="11">
        <f>VLOOKUP($F$505:$F$526,SL!$C$3:$Q$351,3,0)</f>
        <v>698</v>
      </c>
      <c r="I526" s="11">
        <f>VLOOKUP($F$505:$F$526,SL!$C$3:$Q$351,4,0)</f>
        <v>797053.43</v>
      </c>
      <c r="J526" s="11">
        <f>VLOOKUP($F$505:$F$526,SL!$C$3:$Q$351,5,0)</f>
        <v>172682.57</v>
      </c>
      <c r="K526" s="11">
        <f>VLOOKUP($F$505:$F$526,SL!$C$3:$Q$351,6,0)</f>
        <v>969736</v>
      </c>
      <c r="L526" s="11">
        <f>VLOOKUP($F$505:$F$526,SL!$C$3:$Q$351,7,0)</f>
        <v>6178.57</v>
      </c>
      <c r="M526" s="11">
        <f>VLOOKUP($F$505:$F$526,SL!$C$3:$Q$351,8,0)</f>
        <v>8899.43</v>
      </c>
      <c r="N526" s="11">
        <f>VLOOKUP($F$505:$F$526,SL!$C$3:$Q$351,9,0)</f>
        <v>15078</v>
      </c>
      <c r="O526" s="11">
        <f t="shared" si="62"/>
        <v>803232</v>
      </c>
      <c r="P526" s="11">
        <f t="shared" si="63"/>
        <v>181582</v>
      </c>
      <c r="Q526" s="11">
        <f t="shared" si="64"/>
        <v>984814</v>
      </c>
      <c r="R526" s="11">
        <f>VLOOKUP($F$505:$F$526,SL!$C$3:$Q$351,10,0)</f>
        <v>0</v>
      </c>
      <c r="S526" s="11">
        <f>VLOOKUP($F$505:$F$526,SL!$C$3:$Q$351,11,0)</f>
        <v>5620</v>
      </c>
      <c r="T526" s="11">
        <f>VLOOKUP($F$505:$F$526,SL!$C$3:$Q$351,12,0)</f>
        <v>5620</v>
      </c>
      <c r="U526" s="11">
        <f>VLOOKUP($F$505:$F$526,SL!$C$3:$Q$351,13,0)</f>
        <v>803232</v>
      </c>
      <c r="V526" s="11">
        <f>VLOOKUP($F$505:$F$526,SL!$C$3:$Q$351,14,0)</f>
        <v>175962</v>
      </c>
      <c r="W526" s="11">
        <f>VLOOKUP($F$505:$F$526,SL!$C$3:$Q$351,15,0)</f>
        <v>979194</v>
      </c>
      <c r="X526" s="11"/>
    </row>
    <row r="527" spans="1:24" ht="15.75" x14ac:dyDescent="0.25">
      <c r="A527" s="147" t="s">
        <v>78</v>
      </c>
      <c r="B527" s="147"/>
      <c r="C527" s="147"/>
      <c r="D527" s="147"/>
      <c r="E527" s="147"/>
      <c r="F527" s="147"/>
      <c r="G527" s="11"/>
      <c r="H527" s="13">
        <f>SUM(H508:H526)</f>
        <v>2783</v>
      </c>
      <c r="I527" s="13">
        <f t="shared" ref="I527:W527" si="65">SUM(I508:I526)</f>
        <v>1647050.51</v>
      </c>
      <c r="J527" s="13">
        <f t="shared" si="65"/>
        <v>329318.49</v>
      </c>
      <c r="K527" s="13">
        <f t="shared" si="65"/>
        <v>1976369</v>
      </c>
      <c r="L527" s="13">
        <f t="shared" si="65"/>
        <v>28530.02</v>
      </c>
      <c r="M527" s="13">
        <f t="shared" si="65"/>
        <v>18770.98</v>
      </c>
      <c r="N527" s="13">
        <f t="shared" si="65"/>
        <v>47301</v>
      </c>
      <c r="O527" s="13">
        <f t="shared" si="65"/>
        <v>1675580.53</v>
      </c>
      <c r="P527" s="13">
        <f t="shared" si="65"/>
        <v>348089.47</v>
      </c>
      <c r="Q527" s="13">
        <f t="shared" si="65"/>
        <v>2023670</v>
      </c>
      <c r="R527" s="13">
        <f t="shared" si="65"/>
        <v>99250.98000000001</v>
      </c>
      <c r="S527" s="13">
        <f t="shared" si="65"/>
        <v>30044.02</v>
      </c>
      <c r="T527" s="13">
        <f t="shared" si="65"/>
        <v>129295</v>
      </c>
      <c r="U527" s="13">
        <f t="shared" si="65"/>
        <v>1576329.55</v>
      </c>
      <c r="V527" s="13">
        <f t="shared" si="65"/>
        <v>318045.45</v>
      </c>
      <c r="W527" s="13">
        <f t="shared" si="65"/>
        <v>1894375</v>
      </c>
      <c r="X527" s="109"/>
    </row>
    <row r="528" spans="1:24" ht="15.75" x14ac:dyDescent="0.25">
      <c r="A528" s="26"/>
      <c r="B528" s="26"/>
      <c r="C528" s="26"/>
      <c r="D528" s="26"/>
      <c r="E528" s="26"/>
      <c r="F528" s="26"/>
      <c r="G528" s="26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171"/>
    </row>
    <row r="529" spans="1:24" ht="15.75" x14ac:dyDescent="0.25">
      <c r="A529" s="26"/>
      <c r="B529" s="26"/>
      <c r="C529" s="26"/>
      <c r="D529" s="26"/>
      <c r="E529" s="26"/>
      <c r="F529" s="26"/>
      <c r="G529" s="26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166"/>
    </row>
    <row r="530" spans="1:24" ht="15.75" x14ac:dyDescent="0.25">
      <c r="A530" s="30"/>
      <c r="B530" s="30"/>
      <c r="C530" s="30"/>
      <c r="D530" s="142" t="s">
        <v>79</v>
      </c>
      <c r="E530" s="142"/>
      <c r="F530" s="142"/>
      <c r="G530" s="142"/>
      <c r="H530" s="142"/>
      <c r="I530" s="7"/>
      <c r="J530" s="14"/>
      <c r="K530" s="7"/>
      <c r="L530" s="7"/>
      <c r="M530" s="7"/>
      <c r="N530" s="7"/>
      <c r="O530" s="7"/>
      <c r="P530" s="7"/>
      <c r="Q530" s="7"/>
      <c r="R530" s="7"/>
      <c r="S530" s="7"/>
      <c r="T530" s="108" t="s">
        <v>80</v>
      </c>
      <c r="U530" s="108"/>
      <c r="V530" s="108"/>
      <c r="W530" s="108"/>
      <c r="X530" s="166"/>
    </row>
    <row r="531" spans="1:24" ht="15.75" x14ac:dyDescent="0.25">
      <c r="A531" s="30"/>
      <c r="B531" s="30"/>
      <c r="C531" s="30"/>
      <c r="D531" s="142" t="s">
        <v>81</v>
      </c>
      <c r="E531" s="142"/>
      <c r="F531" s="142"/>
      <c r="G531" s="142"/>
      <c r="H531" s="142"/>
      <c r="I531" s="7"/>
      <c r="J531" s="14"/>
      <c r="K531" s="7"/>
      <c r="L531" s="7"/>
      <c r="M531" s="7"/>
      <c r="N531" s="7"/>
      <c r="O531" s="7"/>
      <c r="P531" s="7"/>
      <c r="Q531" s="7"/>
      <c r="R531" s="7"/>
      <c r="S531" s="7"/>
      <c r="T531" s="108" t="s">
        <v>81</v>
      </c>
      <c r="U531" s="108"/>
      <c r="V531" s="108"/>
      <c r="W531" s="108"/>
      <c r="X531" s="166"/>
    </row>
    <row r="532" spans="1:24" ht="16.5" thickBot="1" x14ac:dyDescent="0.3">
      <c r="A532" s="30"/>
      <c r="B532" s="30"/>
      <c r="C532" s="30"/>
      <c r="D532" s="25"/>
      <c r="E532" s="25"/>
      <c r="F532" s="25"/>
      <c r="G532" s="25"/>
      <c r="H532" s="25"/>
      <c r="I532" s="7"/>
      <c r="J532" s="14"/>
      <c r="K532" s="7"/>
      <c r="L532" s="7"/>
      <c r="M532" s="7"/>
      <c r="N532" s="7"/>
      <c r="O532" s="7"/>
      <c r="P532" s="7"/>
      <c r="Q532" s="7"/>
      <c r="R532" s="7"/>
      <c r="S532" s="7"/>
      <c r="T532" s="26"/>
      <c r="U532" s="26"/>
      <c r="V532" s="26"/>
      <c r="W532" s="26"/>
      <c r="X532" s="166"/>
    </row>
    <row r="533" spans="1:24" ht="24" thickBot="1" x14ac:dyDescent="0.4">
      <c r="A533" s="148" t="s">
        <v>1</v>
      </c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49"/>
      <c r="U533" s="149"/>
      <c r="V533" s="149"/>
      <c r="W533" s="149"/>
      <c r="X533" s="150"/>
    </row>
    <row r="534" spans="1:24" ht="18" x14ac:dyDescent="0.25">
      <c r="A534" s="170" t="s">
        <v>819</v>
      </c>
      <c r="B534" s="170"/>
      <c r="C534" s="170"/>
      <c r="D534" s="170"/>
      <c r="E534" s="170"/>
      <c r="F534" s="170"/>
      <c r="G534" s="170"/>
      <c r="H534" s="170"/>
      <c r="I534" s="170"/>
      <c r="J534" s="170"/>
      <c r="K534" s="170"/>
      <c r="L534" s="170"/>
      <c r="M534" s="170"/>
      <c r="N534" s="170"/>
      <c r="O534" s="170"/>
      <c r="P534" s="170"/>
      <c r="Q534" s="170"/>
      <c r="R534" s="170"/>
      <c r="S534" s="170"/>
      <c r="T534" s="170"/>
      <c r="U534" s="170"/>
      <c r="V534" s="170"/>
      <c r="W534" s="170"/>
      <c r="X534" s="170"/>
    </row>
    <row r="535" spans="1:24" ht="49.5" customHeight="1" x14ac:dyDescent="0.25">
      <c r="A535" s="172" t="s">
        <v>5</v>
      </c>
      <c r="B535" s="172" t="s">
        <v>6</v>
      </c>
      <c r="C535" s="172" t="s">
        <v>7</v>
      </c>
      <c r="D535" s="172" t="s">
        <v>8</v>
      </c>
      <c r="E535" s="172" t="s">
        <v>9</v>
      </c>
      <c r="F535" s="172" t="s">
        <v>383</v>
      </c>
      <c r="G535" s="172" t="s">
        <v>11</v>
      </c>
      <c r="H535" s="172" t="s">
        <v>12</v>
      </c>
      <c r="I535" s="172" t="s">
        <v>815</v>
      </c>
      <c r="J535" s="172"/>
      <c r="K535" s="172"/>
      <c r="L535" s="172" t="s">
        <v>816</v>
      </c>
      <c r="M535" s="172"/>
      <c r="N535" s="172"/>
      <c r="O535" s="172" t="s">
        <v>13</v>
      </c>
      <c r="P535" s="172"/>
      <c r="Q535" s="172"/>
      <c r="R535" s="172" t="s">
        <v>817</v>
      </c>
      <c r="S535" s="172"/>
      <c r="T535" s="172"/>
      <c r="U535" s="172" t="s">
        <v>818</v>
      </c>
      <c r="V535" s="172"/>
      <c r="W535" s="172"/>
      <c r="X535" s="9" t="s">
        <v>14</v>
      </c>
    </row>
    <row r="536" spans="1:24" ht="15.75" x14ac:dyDescent="0.25">
      <c r="A536" s="172"/>
      <c r="B536" s="172"/>
      <c r="C536" s="172"/>
      <c r="D536" s="172"/>
      <c r="E536" s="172"/>
      <c r="F536" s="172"/>
      <c r="G536" s="172"/>
      <c r="H536" s="172"/>
      <c r="I536" s="9" t="s">
        <v>15</v>
      </c>
      <c r="J536" s="9" t="s">
        <v>16</v>
      </c>
      <c r="K536" s="10" t="s">
        <v>17</v>
      </c>
      <c r="L536" s="9" t="s">
        <v>15</v>
      </c>
      <c r="M536" s="9" t="s">
        <v>16</v>
      </c>
      <c r="N536" s="10" t="s">
        <v>17</v>
      </c>
      <c r="O536" s="9" t="s">
        <v>15</v>
      </c>
      <c r="P536" s="9" t="s">
        <v>16</v>
      </c>
      <c r="Q536" s="9" t="s">
        <v>17</v>
      </c>
      <c r="R536" s="9" t="s">
        <v>15</v>
      </c>
      <c r="S536" s="9" t="s">
        <v>16</v>
      </c>
      <c r="T536" s="9" t="s">
        <v>17</v>
      </c>
      <c r="U536" s="9" t="s">
        <v>15</v>
      </c>
      <c r="V536" s="9" t="s">
        <v>16</v>
      </c>
      <c r="W536" s="10" t="s">
        <v>17</v>
      </c>
      <c r="X536" s="9"/>
    </row>
    <row r="537" spans="1:24" ht="15.75" x14ac:dyDescent="0.25">
      <c r="A537" s="9" t="s">
        <v>18</v>
      </c>
      <c r="B537" s="9" t="s">
        <v>19</v>
      </c>
      <c r="C537" s="9" t="s">
        <v>20</v>
      </c>
      <c r="D537" s="9" t="s">
        <v>21</v>
      </c>
      <c r="E537" s="9" t="s">
        <v>22</v>
      </c>
      <c r="F537" s="21" t="s">
        <v>23</v>
      </c>
      <c r="G537" s="21"/>
      <c r="H537" s="9"/>
      <c r="I537" s="9" t="s">
        <v>24</v>
      </c>
      <c r="J537" s="9" t="s">
        <v>25</v>
      </c>
      <c r="K537" s="10" t="s">
        <v>26</v>
      </c>
      <c r="L537" s="9" t="s">
        <v>27</v>
      </c>
      <c r="M537" s="9" t="s">
        <v>28</v>
      </c>
      <c r="N537" s="10" t="s">
        <v>29</v>
      </c>
      <c r="O537" s="9" t="s">
        <v>30</v>
      </c>
      <c r="P537" s="9" t="s">
        <v>31</v>
      </c>
      <c r="Q537" s="9" t="s">
        <v>32</v>
      </c>
      <c r="R537" s="9" t="s">
        <v>33</v>
      </c>
      <c r="S537" s="9" t="s">
        <v>34</v>
      </c>
      <c r="T537" s="9" t="s">
        <v>35</v>
      </c>
      <c r="U537" s="9" t="s">
        <v>36</v>
      </c>
      <c r="V537" s="9" t="s">
        <v>37</v>
      </c>
      <c r="W537" s="10" t="s">
        <v>38</v>
      </c>
      <c r="X537" s="13"/>
    </row>
    <row r="538" spans="1:24" ht="15.75" x14ac:dyDescent="0.25">
      <c r="A538" s="11">
        <v>1</v>
      </c>
      <c r="B538" s="29" t="s">
        <v>39</v>
      </c>
      <c r="C538" s="29" t="s">
        <v>40</v>
      </c>
      <c r="D538" s="29"/>
      <c r="E538" s="29" t="s">
        <v>378</v>
      </c>
      <c r="F538" s="11" t="s">
        <v>676</v>
      </c>
      <c r="G538" s="11" t="str">
        <f>VLOOKUP($F$535:$F$538,SL!$C$3:$Q$351,2,0)</f>
        <v>NORMAL</v>
      </c>
      <c r="H538" s="11">
        <f>VLOOKUP($F$535:$F$538,SL!$C$3:$Q$351,3,0)</f>
        <v>656</v>
      </c>
      <c r="I538" s="11">
        <f>VLOOKUP($F$535:$F$538,SL!$C$3:$Q$351,4,0)</f>
        <v>19177.21</v>
      </c>
      <c r="J538" s="11">
        <f>VLOOKUP($F$535:$F$538,SL!$C$3:$Q$351,5,0)</f>
        <v>1591.79</v>
      </c>
      <c r="K538" s="11">
        <f>VLOOKUP($F$535:$F$538,SL!$C$3:$Q$351,6,0)</f>
        <v>20769</v>
      </c>
      <c r="L538" s="11">
        <f>VLOOKUP($F$535:$F$538,SL!$C$3:$Q$351,7,0)</f>
        <v>6326.24</v>
      </c>
      <c r="M538" s="11">
        <f>VLOOKUP($F$535:$F$538,SL!$C$3:$Q$351,8,0)</f>
        <v>585.76</v>
      </c>
      <c r="N538" s="11">
        <f>VLOOKUP($F$535:$F$538,SL!$C$3:$Q$351,9,0)</f>
        <v>6912</v>
      </c>
      <c r="O538" s="11">
        <f>+I538+L538</f>
        <v>25503.449999999997</v>
      </c>
      <c r="P538" s="11">
        <f>+J538+M538</f>
        <v>2177.5500000000002</v>
      </c>
      <c r="Q538" s="11">
        <f>+K538+N538</f>
        <v>27681</v>
      </c>
      <c r="R538" s="11">
        <f>VLOOKUP($F$535:$F$538,SL!$C$3:$Q$351,10,0)</f>
        <v>0</v>
      </c>
      <c r="S538" s="11">
        <f>VLOOKUP($F$535:$F$538,SL!$C$3:$Q$351,11,0)</f>
        <v>0</v>
      </c>
      <c r="T538" s="11">
        <f>VLOOKUP($F$535:$F$538,SL!$C$3:$Q$351,12,0)</f>
        <v>0</v>
      </c>
      <c r="U538" s="11">
        <f>VLOOKUP($F$535:$F$538,SL!$C$3:$Q$351,13,0)</f>
        <v>25503.45</v>
      </c>
      <c r="V538" s="11">
        <f>VLOOKUP($F$535:$F$538,SL!$C$3:$Q$351,14,0)</f>
        <v>2177.5500000000002</v>
      </c>
      <c r="W538" s="11">
        <f>VLOOKUP($F$535:$F$538,SL!$C$3:$Q$351,15,0)</f>
        <v>27681</v>
      </c>
      <c r="X538" s="13"/>
    </row>
    <row r="539" spans="1:24" ht="15.75" x14ac:dyDescent="0.25">
      <c r="A539" s="147" t="s">
        <v>78</v>
      </c>
      <c r="B539" s="147"/>
      <c r="C539" s="147"/>
      <c r="D539" s="147"/>
      <c r="E539" s="147"/>
      <c r="F539" s="147"/>
      <c r="G539" s="27"/>
      <c r="H539" s="13">
        <f>SUM(H538)</f>
        <v>656</v>
      </c>
      <c r="I539" s="13">
        <f t="shared" ref="I539:W539" si="66">SUM(I538)</f>
        <v>19177.21</v>
      </c>
      <c r="J539" s="13">
        <f t="shared" si="66"/>
        <v>1591.79</v>
      </c>
      <c r="K539" s="13">
        <f t="shared" si="66"/>
        <v>20769</v>
      </c>
      <c r="L539" s="13">
        <f t="shared" si="66"/>
        <v>6326.24</v>
      </c>
      <c r="M539" s="13">
        <f t="shared" si="66"/>
        <v>585.76</v>
      </c>
      <c r="N539" s="13">
        <f t="shared" si="66"/>
        <v>6912</v>
      </c>
      <c r="O539" s="13">
        <f t="shared" si="66"/>
        <v>25503.449999999997</v>
      </c>
      <c r="P539" s="13">
        <f t="shared" si="66"/>
        <v>2177.5500000000002</v>
      </c>
      <c r="Q539" s="13">
        <f t="shared" si="66"/>
        <v>27681</v>
      </c>
      <c r="R539" s="13">
        <f t="shared" si="66"/>
        <v>0</v>
      </c>
      <c r="S539" s="13">
        <f t="shared" si="66"/>
        <v>0</v>
      </c>
      <c r="T539" s="13">
        <f t="shared" si="66"/>
        <v>0</v>
      </c>
      <c r="U539" s="13">
        <f t="shared" si="66"/>
        <v>25503.45</v>
      </c>
      <c r="V539" s="13">
        <f t="shared" si="66"/>
        <v>2177.5500000000002</v>
      </c>
      <c r="W539" s="13">
        <f t="shared" si="66"/>
        <v>27681</v>
      </c>
      <c r="X539" s="109"/>
    </row>
    <row r="540" spans="1:24" ht="15.75" x14ac:dyDescent="0.25">
      <c r="A540" s="26"/>
      <c r="B540" s="26"/>
      <c r="C540" s="26"/>
      <c r="D540" s="26"/>
      <c r="E540" s="26"/>
      <c r="F540" s="26"/>
      <c r="G540" s="26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108"/>
    </row>
    <row r="541" spans="1:24" ht="15.75" x14ac:dyDescent="0.25">
      <c r="A541" s="26"/>
      <c r="B541" s="26"/>
      <c r="C541" s="26"/>
      <c r="D541" s="26"/>
      <c r="E541" s="26"/>
      <c r="F541" s="26"/>
      <c r="G541" s="26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26"/>
    </row>
    <row r="542" spans="1:24" ht="15.75" x14ac:dyDescent="0.25">
      <c r="A542" s="30"/>
      <c r="B542" s="30"/>
      <c r="C542" s="30"/>
      <c r="D542" s="142" t="s">
        <v>79</v>
      </c>
      <c r="E542" s="142"/>
      <c r="F542" s="142"/>
      <c r="G542" s="142"/>
      <c r="H542" s="142"/>
      <c r="I542" s="7"/>
      <c r="J542" s="14"/>
      <c r="K542" s="7"/>
      <c r="L542" s="7"/>
      <c r="M542" s="7"/>
      <c r="N542" s="7"/>
      <c r="O542" s="7"/>
      <c r="P542" s="7"/>
      <c r="Q542" s="7"/>
      <c r="R542" s="7"/>
      <c r="S542" s="7"/>
      <c r="T542" s="108" t="s">
        <v>80</v>
      </c>
      <c r="U542" s="108"/>
      <c r="V542" s="108"/>
      <c r="W542" s="108"/>
      <c r="X542" s="26"/>
    </row>
    <row r="543" spans="1:24" ht="15.75" x14ac:dyDescent="0.25">
      <c r="A543" s="30"/>
      <c r="B543" s="30"/>
      <c r="C543" s="30"/>
      <c r="D543" s="142" t="s">
        <v>81</v>
      </c>
      <c r="E543" s="142"/>
      <c r="F543" s="142"/>
      <c r="G543" s="142"/>
      <c r="H543" s="142"/>
      <c r="I543" s="7"/>
      <c r="J543" s="14"/>
      <c r="K543" s="7"/>
      <c r="L543" s="7"/>
      <c r="M543" s="7"/>
      <c r="N543" s="7"/>
      <c r="O543" s="7"/>
      <c r="P543" s="7"/>
      <c r="Q543" s="7"/>
      <c r="R543" s="7"/>
      <c r="S543" s="7"/>
      <c r="T543" s="108" t="s">
        <v>81</v>
      </c>
      <c r="U543" s="108"/>
      <c r="V543" s="108"/>
      <c r="W543" s="108"/>
      <c r="X543" s="22"/>
    </row>
    <row r="544" spans="1:24" ht="15.75" x14ac:dyDescent="0.25">
      <c r="A544" s="30"/>
      <c r="B544" s="30"/>
      <c r="C544" s="30"/>
      <c r="D544" s="25"/>
      <c r="E544" s="25"/>
      <c r="F544" s="25"/>
      <c r="G544" s="25"/>
      <c r="H544" s="25"/>
      <c r="I544" s="7"/>
      <c r="J544" s="14"/>
      <c r="K544" s="7"/>
      <c r="L544" s="7"/>
      <c r="M544" s="7"/>
      <c r="N544" s="7"/>
      <c r="O544" s="7"/>
      <c r="P544" s="7"/>
      <c r="Q544" s="7"/>
      <c r="R544" s="7"/>
      <c r="S544" s="7"/>
      <c r="T544" s="26"/>
      <c r="U544" s="26"/>
      <c r="V544" s="26"/>
      <c r="W544" s="26"/>
      <c r="X544" s="22"/>
    </row>
    <row r="545" spans="1:24" ht="15.75" x14ac:dyDescent="0.25">
      <c r="A545" s="30"/>
      <c r="B545" s="30"/>
      <c r="C545" s="30"/>
      <c r="D545" s="25"/>
      <c r="E545" s="25"/>
      <c r="F545" s="25"/>
      <c r="G545" s="25"/>
      <c r="H545" s="25"/>
      <c r="I545" s="7"/>
      <c r="J545" s="14"/>
      <c r="K545" s="7"/>
      <c r="L545" s="7"/>
      <c r="M545" s="7"/>
      <c r="N545" s="7"/>
      <c r="O545" s="7"/>
      <c r="P545" s="7"/>
      <c r="Q545" s="7"/>
      <c r="R545" s="7"/>
      <c r="S545" s="7"/>
      <c r="T545" s="26"/>
      <c r="U545" s="26"/>
      <c r="V545" s="26"/>
      <c r="W545" s="26"/>
    </row>
    <row r="546" spans="1:24" x14ac:dyDescent="0.25">
      <c r="A546" s="22"/>
      <c r="B546" s="23"/>
      <c r="C546" s="23"/>
      <c r="D546" s="23"/>
      <c r="E546" s="23"/>
      <c r="F546" s="22"/>
      <c r="G546" s="22"/>
      <c r="H546" s="22"/>
      <c r="I546" s="22"/>
      <c r="J546" s="22"/>
      <c r="K546" s="22"/>
      <c r="L546" s="22"/>
      <c r="M546" s="24"/>
      <c r="N546" s="22"/>
      <c r="O546" s="22"/>
      <c r="P546" s="22"/>
      <c r="Q546" s="22"/>
      <c r="R546" s="22"/>
      <c r="S546" s="22"/>
      <c r="T546" s="22"/>
      <c r="U546" s="22"/>
      <c r="V546" s="22"/>
      <c r="W546" s="22"/>
    </row>
    <row r="547" spans="1:24" x14ac:dyDescent="0.25">
      <c r="A547" s="22"/>
      <c r="B547" s="23"/>
      <c r="C547" s="23"/>
      <c r="D547" s="23"/>
      <c r="E547" s="23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</row>
    <row r="548" spans="1:24" x14ac:dyDescent="0.25">
      <c r="B548" s="23"/>
      <c r="C548" s="23"/>
      <c r="D548" s="23"/>
      <c r="E548" s="23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</row>
    <row r="549" spans="1:24" x14ac:dyDescent="0.25">
      <c r="B549" s="23"/>
      <c r="C549" s="23"/>
      <c r="D549" s="23"/>
      <c r="E549" s="23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</row>
    <row r="550" spans="1:24" x14ac:dyDescent="0.25">
      <c r="B550" s="23"/>
      <c r="C550" s="23"/>
      <c r="D550" s="23"/>
      <c r="E550" s="23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</row>
    <row r="551" spans="1:24" x14ac:dyDescent="0.25">
      <c r="B551" s="23"/>
      <c r="C551" s="23"/>
      <c r="D551" s="23"/>
      <c r="E551" s="23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</row>
    <row r="552" spans="1:24" x14ac:dyDescent="0.25">
      <c r="B552" s="23"/>
      <c r="C552" s="23"/>
      <c r="D552" s="23"/>
      <c r="E552" s="23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</row>
    <row r="553" spans="1:24" x14ac:dyDescent="0.25">
      <c r="B553" s="23"/>
      <c r="C553" s="23"/>
      <c r="D553" s="23"/>
      <c r="E553" s="23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</row>
    <row r="554" spans="1:24" x14ac:dyDescent="0.25">
      <c r="B554" s="23"/>
      <c r="C554" s="23"/>
      <c r="D554" s="23"/>
      <c r="E554" s="23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</row>
    <row r="555" spans="1:24" x14ac:dyDescent="0.25">
      <c r="B555" s="23"/>
      <c r="C555" s="23"/>
      <c r="D555" s="23"/>
      <c r="E555" s="23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</row>
    <row r="556" spans="1:24" ht="15.75" thickBot="1" x14ac:dyDescent="0.3"/>
    <row r="557" spans="1:24" ht="45" x14ac:dyDescent="0.25">
      <c r="H557" s="130" t="s">
        <v>738</v>
      </c>
      <c r="I557" s="131" t="s">
        <v>737</v>
      </c>
      <c r="J557" s="131" t="s">
        <v>722</v>
      </c>
      <c r="K557" s="131" t="s">
        <v>724</v>
      </c>
      <c r="L557" s="131" t="s">
        <v>723</v>
      </c>
      <c r="M557" s="131" t="s">
        <v>731</v>
      </c>
      <c r="N557" s="131" t="s">
        <v>732</v>
      </c>
      <c r="O557" s="131" t="s">
        <v>725</v>
      </c>
      <c r="P557" s="131" t="s">
        <v>726</v>
      </c>
      <c r="Q557" s="131" t="s">
        <v>733</v>
      </c>
      <c r="R557" s="131" t="s">
        <v>727</v>
      </c>
      <c r="S557" s="131" t="s">
        <v>728</v>
      </c>
      <c r="T557" s="131" t="s">
        <v>729</v>
      </c>
      <c r="U557" s="131" t="s">
        <v>730</v>
      </c>
      <c r="V557" s="131" t="s">
        <v>734</v>
      </c>
      <c r="W557" s="131" t="s">
        <v>735</v>
      </c>
      <c r="X557" s="132" t="s">
        <v>736</v>
      </c>
    </row>
    <row r="558" spans="1:24" ht="15.75" thickBot="1" x14ac:dyDescent="0.3">
      <c r="H558" s="133">
        <f>+A538+A526+A496+A469+A457+A431+A325+A288+A259+A222+A209+A185+A156+A132+A106+A77+A29</f>
        <v>348</v>
      </c>
      <c r="I558" s="133">
        <f>+H539+H527+H497+H470+H458+H432+H326+H289+H260+H223+H210+H186+H157+H133+H107+H78+H30</f>
        <v>85556</v>
      </c>
      <c r="J558" s="133">
        <f>+I30+I78+I107+I133+I157+I186+I210+I223+I260+I289+I326+I432+I458+I470+I497+I527+I539</f>
        <v>24046634.160000008</v>
      </c>
      <c r="K558" s="133">
        <f t="shared" ref="K558:X558" si="67">+J539+J527+J497+J470+J458+J432+J326+J289+J260+J223+J210+J186+J157+J133+J107+J78+J30</f>
        <v>4592948.8399999989</v>
      </c>
      <c r="L558" s="133">
        <f t="shared" si="67"/>
        <v>28639583</v>
      </c>
      <c r="M558" s="133">
        <f t="shared" si="67"/>
        <v>1134437.2999999998</v>
      </c>
      <c r="N558" s="133">
        <f t="shared" si="67"/>
        <v>306659.7</v>
      </c>
      <c r="O558" s="133">
        <f t="shared" si="67"/>
        <v>1441097</v>
      </c>
      <c r="P558" s="133">
        <f t="shared" si="67"/>
        <v>25181071.460000005</v>
      </c>
      <c r="Q558" s="133">
        <f t="shared" si="67"/>
        <v>4899608.54</v>
      </c>
      <c r="R558" s="133">
        <f t="shared" si="67"/>
        <v>30080680</v>
      </c>
      <c r="S558" s="133">
        <f t="shared" si="67"/>
        <v>1273398.6800000002</v>
      </c>
      <c r="T558" s="133">
        <f t="shared" si="67"/>
        <v>529911.32000000007</v>
      </c>
      <c r="U558" s="133">
        <f t="shared" si="67"/>
        <v>1803310</v>
      </c>
      <c r="V558" s="133">
        <f t="shared" si="67"/>
        <v>23913223.180000003</v>
      </c>
      <c r="W558" s="133">
        <f t="shared" si="67"/>
        <v>4375393.82</v>
      </c>
      <c r="X558" s="133">
        <f t="shared" si="67"/>
        <v>28288617</v>
      </c>
    </row>
    <row r="560" spans="1:24" x14ac:dyDescent="0.25">
      <c r="I560" s="84">
        <f>I558-SL!E352</f>
        <v>0</v>
      </c>
    </row>
    <row r="565" spans="9:9" x14ac:dyDescent="0.25">
      <c r="I565" s="84"/>
    </row>
    <row r="570" spans="9:9" x14ac:dyDescent="0.25">
      <c r="I570" s="84"/>
    </row>
  </sheetData>
  <sortState ref="F230:F255">
    <sortCondition ref="F230"/>
  </sortState>
  <mergeCells count="335">
    <mergeCell ref="V1:X1"/>
    <mergeCell ref="A2:X2"/>
    <mergeCell ref="A4:X4"/>
    <mergeCell ref="R6:T6"/>
    <mergeCell ref="U6:X6"/>
    <mergeCell ref="A7:X7"/>
    <mergeCell ref="A8:X8"/>
    <mergeCell ref="A9:A10"/>
    <mergeCell ref="B9:B10"/>
    <mergeCell ref="C9:C10"/>
    <mergeCell ref="D9:D10"/>
    <mergeCell ref="E9:E10"/>
    <mergeCell ref="F9:F10"/>
    <mergeCell ref="G9:G10"/>
    <mergeCell ref="H9:H10"/>
    <mergeCell ref="D34:H34"/>
    <mergeCell ref="T34:X34"/>
    <mergeCell ref="D35:H35"/>
    <mergeCell ref="T35:X35"/>
    <mergeCell ref="A37:X37"/>
    <mergeCell ref="A38:X38"/>
    <mergeCell ref="I9:K9"/>
    <mergeCell ref="L9:N9"/>
    <mergeCell ref="O9:Q9"/>
    <mergeCell ref="R9:T9"/>
    <mergeCell ref="U9:W9"/>
    <mergeCell ref="A30:F30"/>
    <mergeCell ref="U39:W39"/>
    <mergeCell ref="A78:F78"/>
    <mergeCell ref="D82:H82"/>
    <mergeCell ref="T82:X82"/>
    <mergeCell ref="D83:H83"/>
    <mergeCell ref="T83:X83"/>
    <mergeCell ref="G39:G40"/>
    <mergeCell ref="H39:H40"/>
    <mergeCell ref="I39:K39"/>
    <mergeCell ref="L39:N39"/>
    <mergeCell ref="O39:Q39"/>
    <mergeCell ref="R39:T39"/>
    <mergeCell ref="A39:A40"/>
    <mergeCell ref="B39:B40"/>
    <mergeCell ref="C39:C40"/>
    <mergeCell ref="D39:D40"/>
    <mergeCell ref="E39:E40"/>
    <mergeCell ref="F39:F40"/>
    <mergeCell ref="A85:X85"/>
    <mergeCell ref="A86:X86"/>
    <mergeCell ref="A87:A88"/>
    <mergeCell ref="B87:B88"/>
    <mergeCell ref="C87:C88"/>
    <mergeCell ref="D87:D88"/>
    <mergeCell ref="E87:E88"/>
    <mergeCell ref="F87:F88"/>
    <mergeCell ref="G87:G88"/>
    <mergeCell ref="H87:H88"/>
    <mergeCell ref="D111:H111"/>
    <mergeCell ref="T111:X111"/>
    <mergeCell ref="D112:H112"/>
    <mergeCell ref="T112:X112"/>
    <mergeCell ref="A114:X114"/>
    <mergeCell ref="A115:X115"/>
    <mergeCell ref="I87:K87"/>
    <mergeCell ref="L87:N87"/>
    <mergeCell ref="O87:Q87"/>
    <mergeCell ref="R87:T87"/>
    <mergeCell ref="U87:W87"/>
    <mergeCell ref="A107:F107"/>
    <mergeCell ref="U116:W116"/>
    <mergeCell ref="A133:F133"/>
    <mergeCell ref="D136:H136"/>
    <mergeCell ref="T136:X136"/>
    <mergeCell ref="D137:H137"/>
    <mergeCell ref="T137:X137"/>
    <mergeCell ref="G116:G117"/>
    <mergeCell ref="H116:H117"/>
    <mergeCell ref="I116:K116"/>
    <mergeCell ref="L116:N116"/>
    <mergeCell ref="O116:Q116"/>
    <mergeCell ref="R116:T116"/>
    <mergeCell ref="A116:A117"/>
    <mergeCell ref="B116:B117"/>
    <mergeCell ref="C116:C117"/>
    <mergeCell ref="D116:D117"/>
    <mergeCell ref="E116:E117"/>
    <mergeCell ref="F116:F117"/>
    <mergeCell ref="A139:X139"/>
    <mergeCell ref="A140:X140"/>
    <mergeCell ref="A141:A142"/>
    <mergeCell ref="B141:B142"/>
    <mergeCell ref="C141:C142"/>
    <mergeCell ref="D141:D142"/>
    <mergeCell ref="E141:E142"/>
    <mergeCell ref="F141:F142"/>
    <mergeCell ref="G141:G142"/>
    <mergeCell ref="H141:H142"/>
    <mergeCell ref="D160:H160"/>
    <mergeCell ref="T160:X160"/>
    <mergeCell ref="D161:H161"/>
    <mergeCell ref="T161:X161"/>
    <mergeCell ref="A163:X163"/>
    <mergeCell ref="A164:X164"/>
    <mergeCell ref="I141:K141"/>
    <mergeCell ref="L141:N141"/>
    <mergeCell ref="O141:Q141"/>
    <mergeCell ref="R141:T141"/>
    <mergeCell ref="U141:W141"/>
    <mergeCell ref="A157:F157"/>
    <mergeCell ref="U165:W165"/>
    <mergeCell ref="A186:F186"/>
    <mergeCell ref="D189:H189"/>
    <mergeCell ref="T189:X189"/>
    <mergeCell ref="D190:H190"/>
    <mergeCell ref="T190:X190"/>
    <mergeCell ref="G165:G166"/>
    <mergeCell ref="H165:H166"/>
    <mergeCell ref="I165:K165"/>
    <mergeCell ref="L165:N165"/>
    <mergeCell ref="O165:Q165"/>
    <mergeCell ref="R165:T165"/>
    <mergeCell ref="A165:A166"/>
    <mergeCell ref="B165:B166"/>
    <mergeCell ref="C165:C166"/>
    <mergeCell ref="D165:D166"/>
    <mergeCell ref="E165:E166"/>
    <mergeCell ref="F165:F166"/>
    <mergeCell ref="A192:X192"/>
    <mergeCell ref="A193:X193"/>
    <mergeCell ref="A194:A195"/>
    <mergeCell ref="B194:B195"/>
    <mergeCell ref="C194:C195"/>
    <mergeCell ref="D194:D195"/>
    <mergeCell ref="E194:E195"/>
    <mergeCell ref="F194:F195"/>
    <mergeCell ref="G194:G195"/>
    <mergeCell ref="H194:H195"/>
    <mergeCell ref="D213:H213"/>
    <mergeCell ref="T213:X213"/>
    <mergeCell ref="D214:H214"/>
    <mergeCell ref="T214:X214"/>
    <mergeCell ref="I194:K194"/>
    <mergeCell ref="L194:N194"/>
    <mergeCell ref="O194:Q194"/>
    <mergeCell ref="R194:T194"/>
    <mergeCell ref="U194:W194"/>
    <mergeCell ref="A210:F210"/>
    <mergeCell ref="U231:W231"/>
    <mergeCell ref="A260:F260"/>
    <mergeCell ref="D264:H264"/>
    <mergeCell ref="D265:H265"/>
    <mergeCell ref="G231:G232"/>
    <mergeCell ref="H231:H232"/>
    <mergeCell ref="I231:K231"/>
    <mergeCell ref="L231:N231"/>
    <mergeCell ref="O231:Q231"/>
    <mergeCell ref="R231:T231"/>
    <mergeCell ref="A231:A232"/>
    <mergeCell ref="B231:B232"/>
    <mergeCell ref="C231:C232"/>
    <mergeCell ref="D231:D232"/>
    <mergeCell ref="E231:E232"/>
    <mergeCell ref="F231:F232"/>
    <mergeCell ref="D292:H292"/>
    <mergeCell ref="D293:H293"/>
    <mergeCell ref="I269:K269"/>
    <mergeCell ref="L269:N269"/>
    <mergeCell ref="O269:Q269"/>
    <mergeCell ref="R269:T269"/>
    <mergeCell ref="U269:W269"/>
    <mergeCell ref="A289:F289"/>
    <mergeCell ref="A269:A270"/>
    <mergeCell ref="B269:B270"/>
    <mergeCell ref="C269:C270"/>
    <mergeCell ref="D269:D270"/>
    <mergeCell ref="E269:E270"/>
    <mergeCell ref="F269:F270"/>
    <mergeCell ref="G269:G270"/>
    <mergeCell ref="H269:H270"/>
    <mergeCell ref="U297:W297"/>
    <mergeCell ref="A326:F326"/>
    <mergeCell ref="D329:H329"/>
    <mergeCell ref="D330:H330"/>
    <mergeCell ref="G297:G298"/>
    <mergeCell ref="H297:H298"/>
    <mergeCell ref="I297:K297"/>
    <mergeCell ref="L297:N297"/>
    <mergeCell ref="O297:Q297"/>
    <mergeCell ref="R297:T297"/>
    <mergeCell ref="A297:A298"/>
    <mergeCell ref="B297:B298"/>
    <mergeCell ref="C297:C298"/>
    <mergeCell ref="D297:D298"/>
    <mergeCell ref="E297:E298"/>
    <mergeCell ref="F297:F298"/>
    <mergeCell ref="D435:H435"/>
    <mergeCell ref="D436:H436"/>
    <mergeCell ref="I334:K334"/>
    <mergeCell ref="L334:N334"/>
    <mergeCell ref="O334:Q334"/>
    <mergeCell ref="R334:T334"/>
    <mergeCell ref="U334:W334"/>
    <mergeCell ref="A334:A335"/>
    <mergeCell ref="B334:B335"/>
    <mergeCell ref="C334:C335"/>
    <mergeCell ref="D334:D335"/>
    <mergeCell ref="E334:E335"/>
    <mergeCell ref="F334:F335"/>
    <mergeCell ref="G334:G335"/>
    <mergeCell ref="H334:H335"/>
    <mergeCell ref="A432:F432"/>
    <mergeCell ref="I440:K440"/>
    <mergeCell ref="L440:N440"/>
    <mergeCell ref="O440:Q440"/>
    <mergeCell ref="R440:T440"/>
    <mergeCell ref="A440:A441"/>
    <mergeCell ref="B440:B441"/>
    <mergeCell ref="C440:C441"/>
    <mergeCell ref="D440:D441"/>
    <mergeCell ref="E440:E441"/>
    <mergeCell ref="F440:F441"/>
    <mergeCell ref="E473:I473"/>
    <mergeCell ref="E474:I474"/>
    <mergeCell ref="I466:K466"/>
    <mergeCell ref="L466:N466"/>
    <mergeCell ref="O466:Q466"/>
    <mergeCell ref="R466:T466"/>
    <mergeCell ref="U466:W466"/>
    <mergeCell ref="A470:F470"/>
    <mergeCell ref="A466:A467"/>
    <mergeCell ref="B466:B467"/>
    <mergeCell ref="C466:C467"/>
    <mergeCell ref="D466:D467"/>
    <mergeCell ref="E466:E467"/>
    <mergeCell ref="F466:F467"/>
    <mergeCell ref="G466:G467"/>
    <mergeCell ref="H466:H467"/>
    <mergeCell ref="U478:W478"/>
    <mergeCell ref="A497:F497"/>
    <mergeCell ref="D500:H500"/>
    <mergeCell ref="A478:A479"/>
    <mergeCell ref="B478:B479"/>
    <mergeCell ref="C478:C479"/>
    <mergeCell ref="D478:D479"/>
    <mergeCell ref="E478:E479"/>
    <mergeCell ref="F478:F479"/>
    <mergeCell ref="G478:G479"/>
    <mergeCell ref="H478:H479"/>
    <mergeCell ref="I478:K478"/>
    <mergeCell ref="D542:H542"/>
    <mergeCell ref="D543:H543"/>
    <mergeCell ref="I535:K535"/>
    <mergeCell ref="L535:N535"/>
    <mergeCell ref="O535:Q535"/>
    <mergeCell ref="R535:T535"/>
    <mergeCell ref="U535:W535"/>
    <mergeCell ref="A539:F539"/>
    <mergeCell ref="A535:A536"/>
    <mergeCell ref="B535:B536"/>
    <mergeCell ref="C535:C536"/>
    <mergeCell ref="D535:D536"/>
    <mergeCell ref="E535:E536"/>
    <mergeCell ref="F535:F536"/>
    <mergeCell ref="G535:G536"/>
    <mergeCell ref="H535:H536"/>
    <mergeCell ref="B505:B506"/>
    <mergeCell ref="C505:C506"/>
    <mergeCell ref="D505:D506"/>
    <mergeCell ref="A216:X216"/>
    <mergeCell ref="A217:X217"/>
    <mergeCell ref="A218:A219"/>
    <mergeCell ref="B218:B219"/>
    <mergeCell ref="C218:C219"/>
    <mergeCell ref="D218:D219"/>
    <mergeCell ref="E218:E219"/>
    <mergeCell ref="F218:F219"/>
    <mergeCell ref="G218:G219"/>
    <mergeCell ref="H218:H219"/>
    <mergeCell ref="I218:K218"/>
    <mergeCell ref="L218:N218"/>
    <mergeCell ref="O218:Q218"/>
    <mergeCell ref="R218:T218"/>
    <mergeCell ref="U218:W218"/>
    <mergeCell ref="E505:E506"/>
    <mergeCell ref="F505:F506"/>
    <mergeCell ref="U505:W505"/>
    <mergeCell ref="L478:N478"/>
    <mergeCell ref="O478:Q478"/>
    <mergeCell ref="R478:T478"/>
    <mergeCell ref="D462:H462"/>
    <mergeCell ref="G440:G441"/>
    <mergeCell ref="H440:H441"/>
    <mergeCell ref="A476:X476"/>
    <mergeCell ref="A477:X477"/>
    <mergeCell ref="A503:X503"/>
    <mergeCell ref="A504:X504"/>
    <mergeCell ref="A533:X533"/>
    <mergeCell ref="A534:X534"/>
    <mergeCell ref="X459:X463"/>
    <mergeCell ref="X471:X475"/>
    <mergeCell ref="X498:X502"/>
    <mergeCell ref="X528:X532"/>
    <mergeCell ref="A527:F527"/>
    <mergeCell ref="D530:H530"/>
    <mergeCell ref="D531:H531"/>
    <mergeCell ref="G505:G506"/>
    <mergeCell ref="H505:H506"/>
    <mergeCell ref="I505:K505"/>
    <mergeCell ref="L505:N505"/>
    <mergeCell ref="O505:Q505"/>
    <mergeCell ref="R505:T505"/>
    <mergeCell ref="D501:H501"/>
    <mergeCell ref="A505:A506"/>
    <mergeCell ref="A223:F223"/>
    <mergeCell ref="D226:H226"/>
    <mergeCell ref="T226:X226"/>
    <mergeCell ref="D227:H227"/>
    <mergeCell ref="T227:X227"/>
    <mergeCell ref="X261:X266"/>
    <mergeCell ref="A439:X439"/>
    <mergeCell ref="A464:X464"/>
    <mergeCell ref="A465:X465"/>
    <mergeCell ref="A229:X229"/>
    <mergeCell ref="A230:X230"/>
    <mergeCell ref="A267:X267"/>
    <mergeCell ref="A268:X268"/>
    <mergeCell ref="A295:X295"/>
    <mergeCell ref="A296:X296"/>
    <mergeCell ref="A332:X332"/>
    <mergeCell ref="A333:X333"/>
    <mergeCell ref="A438:X438"/>
    <mergeCell ref="X290:X294"/>
    <mergeCell ref="X327:X331"/>
    <mergeCell ref="X433:X437"/>
    <mergeCell ref="U440:W440"/>
    <mergeCell ref="A458:F458"/>
    <mergeCell ref="D461:H461"/>
  </mergeCells>
  <pageMargins left="0.31496062992125984" right="0.31496062992125984" top="0.31496062992125984" bottom="0.31496062992125984" header="0.31496062992125984" footer="0.31496062992125984"/>
  <pageSetup paperSize="9" scale="49" orientation="landscape" cellComments="asDisplayed" errors="blank" r:id="rId1"/>
  <rowBreaks count="3" manualBreakCount="3">
    <brk id="138" max="23" man="1"/>
    <brk id="162" max="23" man="1"/>
    <brk id="294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76"/>
  <sheetViews>
    <sheetView topLeftCell="A651" workbookViewId="0">
      <selection activeCell="A3" sqref="A3:XFD3"/>
    </sheetView>
  </sheetViews>
  <sheetFormatPr defaultRowHeight="15" x14ac:dyDescent="0.25"/>
  <cols>
    <col min="1" max="1" width="6.140625" style="139" bestFit="1" customWidth="1"/>
    <col min="2" max="2" width="9.140625" style="139"/>
    <col min="3" max="3" width="36.28515625" style="139" bestFit="1" customWidth="1"/>
    <col min="4" max="4" width="13.140625" style="139" bestFit="1" customWidth="1"/>
    <col min="5" max="7" width="9.140625" style="139"/>
    <col min="8" max="8" width="11.42578125" style="139" customWidth="1"/>
    <col min="9" max="9" width="10" style="139" bestFit="1" customWidth="1"/>
    <col min="10" max="16" width="9.140625" style="139"/>
    <col min="17" max="17" width="11.42578125" style="139" customWidth="1"/>
    <col min="18" max="16384" width="9.140625" style="139"/>
  </cols>
  <sheetData>
    <row r="1" spans="1:17" x14ac:dyDescent="0.25">
      <c r="A1" s="126"/>
      <c r="B1" s="126"/>
      <c r="C1" s="126"/>
      <c r="D1" s="126"/>
      <c r="E1" s="126"/>
      <c r="F1" s="183" t="s">
        <v>677</v>
      </c>
      <c r="G1" s="184"/>
      <c r="H1" s="185"/>
      <c r="I1" s="183" t="s">
        <v>823</v>
      </c>
      <c r="J1" s="184"/>
      <c r="K1" s="185"/>
      <c r="L1" s="183" t="s">
        <v>678</v>
      </c>
      <c r="M1" s="184"/>
      <c r="N1" s="185"/>
      <c r="O1" s="183" t="s">
        <v>679</v>
      </c>
      <c r="P1" s="184"/>
      <c r="Q1" s="185"/>
    </row>
    <row r="2" spans="1:17" x14ac:dyDescent="0.25">
      <c r="A2" s="126">
        <v>1</v>
      </c>
      <c r="B2" s="126">
        <v>2</v>
      </c>
      <c r="C2" s="126">
        <v>5</v>
      </c>
      <c r="D2" s="126">
        <v>8</v>
      </c>
      <c r="E2" s="126">
        <v>32</v>
      </c>
      <c r="F2" s="126">
        <v>34</v>
      </c>
      <c r="G2" s="126">
        <v>38</v>
      </c>
      <c r="H2" s="126">
        <v>39</v>
      </c>
      <c r="I2" s="126">
        <v>49</v>
      </c>
      <c r="J2" s="126">
        <v>51</v>
      </c>
      <c r="K2" s="126">
        <v>53</v>
      </c>
      <c r="L2" s="126">
        <v>54</v>
      </c>
      <c r="M2" s="126">
        <v>57</v>
      </c>
      <c r="N2" s="126">
        <v>59</v>
      </c>
      <c r="O2" s="126">
        <v>65</v>
      </c>
      <c r="P2" s="126">
        <v>68</v>
      </c>
      <c r="Q2" s="126">
        <v>69</v>
      </c>
    </row>
    <row r="3" spans="1:17" ht="45" x14ac:dyDescent="0.25">
      <c r="A3" s="140" t="s">
        <v>821</v>
      </c>
      <c r="B3" s="140" t="s">
        <v>680</v>
      </c>
      <c r="C3" s="140" t="s">
        <v>810</v>
      </c>
      <c r="D3" s="140" t="s">
        <v>11</v>
      </c>
      <c r="E3" s="140" t="s">
        <v>795</v>
      </c>
      <c r="F3" s="140" t="s">
        <v>693</v>
      </c>
      <c r="G3" s="140" t="s">
        <v>796</v>
      </c>
      <c r="H3" s="140" t="s">
        <v>681</v>
      </c>
      <c r="I3" s="140" t="s">
        <v>682</v>
      </c>
      <c r="J3" s="140" t="s">
        <v>797</v>
      </c>
      <c r="K3" s="140" t="s">
        <v>683</v>
      </c>
      <c r="L3" s="140" t="s">
        <v>684</v>
      </c>
      <c r="M3" s="140" t="s">
        <v>798</v>
      </c>
      <c r="N3" s="140" t="s">
        <v>685</v>
      </c>
      <c r="O3" s="140" t="s">
        <v>686</v>
      </c>
      <c r="P3" s="140" t="s">
        <v>799</v>
      </c>
      <c r="Q3" s="140" t="s">
        <v>687</v>
      </c>
    </row>
    <row r="4" spans="1:17" x14ac:dyDescent="0.25">
      <c r="A4" s="126">
        <v>1</v>
      </c>
      <c r="B4" s="126" t="s">
        <v>739</v>
      </c>
      <c r="C4" s="126" t="s">
        <v>811</v>
      </c>
      <c r="D4" s="126" t="s">
        <v>45</v>
      </c>
      <c r="E4" s="126">
        <v>114</v>
      </c>
      <c r="F4" s="126">
        <v>2133.1799999999998</v>
      </c>
      <c r="G4" s="126">
        <v>133.82000000000002</v>
      </c>
      <c r="H4" s="126">
        <v>2267</v>
      </c>
      <c r="I4" s="126">
        <v>1127.0899999999999</v>
      </c>
      <c r="J4" s="126">
        <v>85.91</v>
      </c>
      <c r="K4" s="126">
        <v>1213</v>
      </c>
      <c r="L4" s="126">
        <v>0</v>
      </c>
      <c r="M4" s="126">
        <v>0</v>
      </c>
      <c r="N4" s="126">
        <v>0</v>
      </c>
      <c r="O4" s="126">
        <v>3260.27</v>
      </c>
      <c r="P4" s="126">
        <v>219.73000000000002</v>
      </c>
      <c r="Q4" s="126">
        <v>3480</v>
      </c>
    </row>
    <row r="5" spans="1:17" x14ac:dyDescent="0.25">
      <c r="A5" s="126">
        <v>2</v>
      </c>
      <c r="B5" s="126" t="s">
        <v>542</v>
      </c>
      <c r="C5" s="126" t="s">
        <v>811</v>
      </c>
      <c r="D5" s="126" t="s">
        <v>43</v>
      </c>
      <c r="E5" s="126">
        <v>0</v>
      </c>
      <c r="F5" s="126">
        <v>1493.52</v>
      </c>
      <c r="G5" s="126">
        <v>78.48</v>
      </c>
      <c r="H5" s="126">
        <v>1572</v>
      </c>
      <c r="I5" s="126">
        <v>214.9</v>
      </c>
      <c r="J5" s="126">
        <v>18.100000000000001</v>
      </c>
      <c r="K5" s="126">
        <v>233</v>
      </c>
      <c r="L5" s="126">
        <v>0</v>
      </c>
      <c r="M5" s="126">
        <v>0</v>
      </c>
      <c r="N5" s="126">
        <v>0</v>
      </c>
      <c r="O5" s="126">
        <v>1708.42</v>
      </c>
      <c r="P5" s="126">
        <v>96.58</v>
      </c>
      <c r="Q5" s="126">
        <v>1805</v>
      </c>
    </row>
    <row r="6" spans="1:17" x14ac:dyDescent="0.25">
      <c r="A6" s="126">
        <v>3</v>
      </c>
      <c r="B6" s="126" t="s">
        <v>541</v>
      </c>
      <c r="C6" s="126" t="s">
        <v>811</v>
      </c>
      <c r="D6" s="126" t="s">
        <v>43</v>
      </c>
      <c r="E6" s="126">
        <v>0</v>
      </c>
      <c r="F6" s="126">
        <v>1493.52</v>
      </c>
      <c r="G6" s="126">
        <v>78.48</v>
      </c>
      <c r="H6" s="126">
        <v>1572</v>
      </c>
      <c r="I6" s="126">
        <v>214.9</v>
      </c>
      <c r="J6" s="126">
        <v>18.100000000000001</v>
      </c>
      <c r="K6" s="126">
        <v>233</v>
      </c>
      <c r="L6" s="126">
        <v>0</v>
      </c>
      <c r="M6" s="126">
        <v>0</v>
      </c>
      <c r="N6" s="126">
        <v>0</v>
      </c>
      <c r="O6" s="126">
        <v>1708.42</v>
      </c>
      <c r="P6" s="126">
        <v>96.58</v>
      </c>
      <c r="Q6" s="126">
        <v>1805</v>
      </c>
    </row>
    <row r="7" spans="1:17" x14ac:dyDescent="0.25">
      <c r="A7" s="126">
        <v>4</v>
      </c>
      <c r="B7" s="126" t="s">
        <v>450</v>
      </c>
      <c r="C7" s="126" t="s">
        <v>811</v>
      </c>
      <c r="D7" s="126" t="s">
        <v>43</v>
      </c>
      <c r="E7" s="126">
        <v>0</v>
      </c>
      <c r="F7" s="126">
        <v>1493.52</v>
      </c>
      <c r="G7" s="126">
        <v>78.48</v>
      </c>
      <c r="H7" s="126">
        <v>1572</v>
      </c>
      <c r="I7" s="126">
        <v>214.9</v>
      </c>
      <c r="J7" s="126">
        <v>18.100000000000001</v>
      </c>
      <c r="K7" s="126">
        <v>233</v>
      </c>
      <c r="L7" s="126">
        <v>0</v>
      </c>
      <c r="M7" s="126">
        <v>0</v>
      </c>
      <c r="N7" s="126">
        <v>0</v>
      </c>
      <c r="O7" s="126">
        <v>1708.42</v>
      </c>
      <c r="P7" s="126">
        <v>96.58</v>
      </c>
      <c r="Q7" s="126">
        <v>1805</v>
      </c>
    </row>
    <row r="8" spans="1:17" x14ac:dyDescent="0.25">
      <c r="A8" s="126">
        <v>5</v>
      </c>
      <c r="B8" s="126" t="s">
        <v>543</v>
      </c>
      <c r="C8" s="126" t="s">
        <v>811</v>
      </c>
      <c r="D8" s="126" t="s">
        <v>43</v>
      </c>
      <c r="E8" s="126">
        <v>0</v>
      </c>
      <c r="F8" s="126">
        <v>1493.52</v>
      </c>
      <c r="G8" s="126">
        <v>78.48</v>
      </c>
      <c r="H8" s="126">
        <v>1572</v>
      </c>
      <c r="I8" s="126">
        <v>214.9</v>
      </c>
      <c r="J8" s="126">
        <v>18.100000000000001</v>
      </c>
      <c r="K8" s="126">
        <v>233</v>
      </c>
      <c r="L8" s="126">
        <v>0</v>
      </c>
      <c r="M8" s="126">
        <v>0</v>
      </c>
      <c r="N8" s="126">
        <v>0</v>
      </c>
      <c r="O8" s="126">
        <v>1708.42</v>
      </c>
      <c r="P8" s="126">
        <v>96.58</v>
      </c>
      <c r="Q8" s="126">
        <v>1805</v>
      </c>
    </row>
    <row r="9" spans="1:17" x14ac:dyDescent="0.25">
      <c r="A9" s="126">
        <v>6</v>
      </c>
      <c r="B9" s="126" t="s">
        <v>540</v>
      </c>
      <c r="C9" s="126" t="s">
        <v>811</v>
      </c>
      <c r="D9" s="126" t="s">
        <v>43</v>
      </c>
      <c r="E9" s="126">
        <v>0</v>
      </c>
      <c r="F9" s="126">
        <v>1488.91</v>
      </c>
      <c r="G9" s="126">
        <v>78.09</v>
      </c>
      <c r="H9" s="126">
        <v>1567</v>
      </c>
      <c r="I9" s="126">
        <v>222.47</v>
      </c>
      <c r="J9" s="126">
        <v>18.53</v>
      </c>
      <c r="K9" s="126">
        <v>241</v>
      </c>
      <c r="L9" s="126">
        <v>0</v>
      </c>
      <c r="M9" s="126">
        <v>0</v>
      </c>
      <c r="N9" s="126">
        <v>0</v>
      </c>
      <c r="O9" s="126">
        <v>1711.38</v>
      </c>
      <c r="P9" s="126">
        <v>96.62</v>
      </c>
      <c r="Q9" s="126">
        <v>1808</v>
      </c>
    </row>
    <row r="10" spans="1:17" x14ac:dyDescent="0.25">
      <c r="A10" s="126">
        <v>7</v>
      </c>
      <c r="B10" s="126" t="s">
        <v>572</v>
      </c>
      <c r="C10" s="126" t="s">
        <v>811</v>
      </c>
      <c r="D10" s="126" t="s">
        <v>43</v>
      </c>
      <c r="E10" s="126">
        <v>0</v>
      </c>
      <c r="F10" s="126">
        <v>1966.84</v>
      </c>
      <c r="G10" s="126">
        <v>131.16</v>
      </c>
      <c r="H10" s="126">
        <v>2098</v>
      </c>
      <c r="I10" s="126">
        <v>162.80000000000001</v>
      </c>
      <c r="J10" s="126">
        <v>18.2</v>
      </c>
      <c r="K10" s="126">
        <v>181</v>
      </c>
      <c r="L10" s="126">
        <v>0</v>
      </c>
      <c r="M10" s="126">
        <v>0</v>
      </c>
      <c r="N10" s="126">
        <v>0</v>
      </c>
      <c r="O10" s="126">
        <v>2129.64</v>
      </c>
      <c r="P10" s="126">
        <v>149.36000000000001</v>
      </c>
      <c r="Q10" s="126">
        <v>2279</v>
      </c>
    </row>
    <row r="11" spans="1:17" x14ac:dyDescent="0.25">
      <c r="A11" s="126">
        <v>8</v>
      </c>
      <c r="B11" s="126" t="s">
        <v>451</v>
      </c>
      <c r="C11" s="126" t="s">
        <v>811</v>
      </c>
      <c r="D11" s="126" t="s">
        <v>43</v>
      </c>
      <c r="E11" s="126">
        <v>0</v>
      </c>
      <c r="F11" s="126">
        <v>6649.46</v>
      </c>
      <c r="G11" s="126">
        <v>433.54</v>
      </c>
      <c r="H11" s="126">
        <v>7083</v>
      </c>
      <c r="I11" s="126">
        <v>524.74</v>
      </c>
      <c r="J11" s="126">
        <v>66.260000000000005</v>
      </c>
      <c r="K11" s="126">
        <v>591</v>
      </c>
      <c r="L11" s="126">
        <v>6649.46</v>
      </c>
      <c r="M11" s="126">
        <v>433.54</v>
      </c>
      <c r="N11" s="126">
        <v>7083</v>
      </c>
      <c r="O11" s="126">
        <v>524.74</v>
      </c>
      <c r="P11" s="126">
        <v>66.260000000000005</v>
      </c>
      <c r="Q11" s="126">
        <v>591</v>
      </c>
    </row>
    <row r="12" spans="1:17" x14ac:dyDescent="0.25">
      <c r="A12" s="126">
        <v>9</v>
      </c>
      <c r="B12" s="126" t="s">
        <v>433</v>
      </c>
      <c r="C12" s="126" t="s">
        <v>811</v>
      </c>
      <c r="D12" s="126" t="s">
        <v>43</v>
      </c>
      <c r="E12" s="126">
        <v>0</v>
      </c>
      <c r="F12" s="126">
        <v>574.63</v>
      </c>
      <c r="G12" s="126">
        <v>7.37</v>
      </c>
      <c r="H12" s="126">
        <v>582</v>
      </c>
      <c r="I12" s="126">
        <v>174.88</v>
      </c>
      <c r="J12" s="126">
        <v>5.12</v>
      </c>
      <c r="K12" s="126">
        <v>180</v>
      </c>
      <c r="L12" s="126">
        <v>0</v>
      </c>
      <c r="M12" s="126">
        <v>0</v>
      </c>
      <c r="N12" s="126">
        <v>0</v>
      </c>
      <c r="O12" s="126">
        <v>528.51</v>
      </c>
      <c r="P12" s="126">
        <v>12.49</v>
      </c>
      <c r="Q12" s="126">
        <v>541</v>
      </c>
    </row>
    <row r="13" spans="1:17" x14ac:dyDescent="0.25">
      <c r="A13" s="126">
        <v>10</v>
      </c>
      <c r="B13" s="126" t="s">
        <v>434</v>
      </c>
      <c r="C13" s="126" t="s">
        <v>811</v>
      </c>
      <c r="D13" s="126" t="s">
        <v>43</v>
      </c>
      <c r="E13" s="126">
        <v>0</v>
      </c>
      <c r="F13" s="126">
        <v>575.34</v>
      </c>
      <c r="G13" s="126">
        <v>8.66</v>
      </c>
      <c r="H13" s="126">
        <v>584</v>
      </c>
      <c r="I13" s="126">
        <v>174.87</v>
      </c>
      <c r="J13" s="126">
        <v>5.13</v>
      </c>
      <c r="K13" s="126">
        <v>180</v>
      </c>
      <c r="L13" s="126">
        <v>750.21</v>
      </c>
      <c r="M13" s="126">
        <v>13.79</v>
      </c>
      <c r="N13" s="126">
        <v>764</v>
      </c>
      <c r="O13" s="126">
        <v>-221</v>
      </c>
      <c r="P13" s="126">
        <v>0</v>
      </c>
      <c r="Q13" s="126">
        <v>-221</v>
      </c>
    </row>
    <row r="14" spans="1:17" x14ac:dyDescent="0.25">
      <c r="A14" s="126">
        <v>11</v>
      </c>
      <c r="B14" s="126" t="s">
        <v>636</v>
      </c>
      <c r="C14" s="126" t="s">
        <v>811</v>
      </c>
      <c r="D14" s="126" t="s">
        <v>45</v>
      </c>
      <c r="E14" s="126">
        <v>39</v>
      </c>
      <c r="F14" s="126">
        <v>901.18</v>
      </c>
      <c r="G14" s="126">
        <v>41.82</v>
      </c>
      <c r="H14" s="126">
        <v>943</v>
      </c>
      <c r="I14" s="126">
        <v>500.83</v>
      </c>
      <c r="J14" s="126">
        <v>32.17</v>
      </c>
      <c r="K14" s="126">
        <v>533</v>
      </c>
      <c r="L14" s="126">
        <v>0</v>
      </c>
      <c r="M14" s="126">
        <v>0</v>
      </c>
      <c r="N14" s="126">
        <v>0</v>
      </c>
      <c r="O14" s="126">
        <v>1402.01</v>
      </c>
      <c r="P14" s="126">
        <v>73.990000000000009</v>
      </c>
      <c r="Q14" s="126">
        <v>1476</v>
      </c>
    </row>
    <row r="15" spans="1:17" x14ac:dyDescent="0.25">
      <c r="A15" s="126">
        <v>12</v>
      </c>
      <c r="B15" s="126" t="s">
        <v>639</v>
      </c>
      <c r="C15" s="126" t="s">
        <v>811</v>
      </c>
      <c r="D15" s="126" t="s">
        <v>45</v>
      </c>
      <c r="E15" s="126">
        <v>2</v>
      </c>
      <c r="F15" s="126">
        <v>714.34</v>
      </c>
      <c r="G15" s="126">
        <v>39.659999999999997</v>
      </c>
      <c r="H15" s="126">
        <v>754</v>
      </c>
      <c r="I15" s="126">
        <v>191.96</v>
      </c>
      <c r="J15" s="126">
        <v>8.0400000000000009</v>
      </c>
      <c r="K15" s="126">
        <v>200</v>
      </c>
      <c r="L15" s="126">
        <v>0</v>
      </c>
      <c r="M15" s="126">
        <v>0</v>
      </c>
      <c r="N15" s="126">
        <v>0</v>
      </c>
      <c r="O15" s="126">
        <v>906.3</v>
      </c>
      <c r="P15" s="126">
        <v>47.7</v>
      </c>
      <c r="Q15" s="126">
        <v>954</v>
      </c>
    </row>
    <row r="16" spans="1:17" x14ac:dyDescent="0.25">
      <c r="A16" s="126">
        <v>13</v>
      </c>
      <c r="B16" s="126" t="s">
        <v>638</v>
      </c>
      <c r="C16" s="126" t="s">
        <v>811</v>
      </c>
      <c r="D16" s="126" t="s">
        <v>45</v>
      </c>
      <c r="E16" s="126">
        <v>45</v>
      </c>
      <c r="F16" s="126">
        <v>3572.99</v>
      </c>
      <c r="G16" s="126">
        <v>299.01</v>
      </c>
      <c r="H16" s="126">
        <v>3872</v>
      </c>
      <c r="I16" s="126">
        <v>551.15</v>
      </c>
      <c r="J16" s="126">
        <v>63.85</v>
      </c>
      <c r="K16" s="126">
        <v>615</v>
      </c>
      <c r="L16" s="126">
        <v>0</v>
      </c>
      <c r="M16" s="126">
        <v>0</v>
      </c>
      <c r="N16" s="126">
        <v>0</v>
      </c>
      <c r="O16" s="126">
        <v>4124.1400000000003</v>
      </c>
      <c r="P16" s="126">
        <v>362.86</v>
      </c>
      <c r="Q16" s="126">
        <v>4487</v>
      </c>
    </row>
    <row r="17" spans="1:17" x14ac:dyDescent="0.25">
      <c r="A17" s="126">
        <v>14</v>
      </c>
      <c r="B17" s="126" t="s">
        <v>435</v>
      </c>
      <c r="C17" s="126" t="s">
        <v>811</v>
      </c>
      <c r="D17" s="126" t="s">
        <v>45</v>
      </c>
      <c r="E17" s="126">
        <v>315</v>
      </c>
      <c r="F17" s="126">
        <v>9638.35</v>
      </c>
      <c r="G17" s="126">
        <v>910.65</v>
      </c>
      <c r="H17" s="126">
        <v>10549</v>
      </c>
      <c r="I17" s="126">
        <v>2804.96</v>
      </c>
      <c r="J17" s="126">
        <v>290.03999999999996</v>
      </c>
      <c r="K17" s="126">
        <v>3095</v>
      </c>
      <c r="L17" s="126">
        <v>12443.31</v>
      </c>
      <c r="M17" s="126">
        <v>1200.69</v>
      </c>
      <c r="N17" s="126">
        <v>13644</v>
      </c>
      <c r="O17" s="126">
        <v>0</v>
      </c>
      <c r="P17" s="126">
        <v>0</v>
      </c>
      <c r="Q17" s="126">
        <v>0</v>
      </c>
    </row>
    <row r="18" spans="1:17" x14ac:dyDescent="0.25">
      <c r="A18" s="126">
        <v>15</v>
      </c>
      <c r="B18" s="126" t="s">
        <v>637</v>
      </c>
      <c r="C18" s="126" t="s">
        <v>811</v>
      </c>
      <c r="D18" s="126" t="s">
        <v>45</v>
      </c>
      <c r="E18" s="126">
        <v>139</v>
      </c>
      <c r="F18" s="126">
        <v>2456.4</v>
      </c>
      <c r="G18" s="126">
        <v>169.6</v>
      </c>
      <c r="H18" s="126">
        <v>2626</v>
      </c>
      <c r="I18" s="126">
        <v>1335.77</v>
      </c>
      <c r="J18" s="126">
        <v>108.22999999999999</v>
      </c>
      <c r="K18" s="126">
        <v>1444</v>
      </c>
      <c r="L18" s="126">
        <v>0</v>
      </c>
      <c r="M18" s="126">
        <v>0</v>
      </c>
      <c r="N18" s="126">
        <v>0</v>
      </c>
      <c r="O18" s="126">
        <v>3792.17</v>
      </c>
      <c r="P18" s="126">
        <v>277.83000000000004</v>
      </c>
      <c r="Q18" s="126">
        <v>4070</v>
      </c>
    </row>
    <row r="19" spans="1:17" x14ac:dyDescent="0.25">
      <c r="A19" s="126">
        <v>16</v>
      </c>
      <c r="B19" s="126" t="s">
        <v>656</v>
      </c>
      <c r="C19" s="126" t="s">
        <v>811</v>
      </c>
      <c r="D19" s="126" t="s">
        <v>45</v>
      </c>
      <c r="E19" s="126">
        <v>12</v>
      </c>
      <c r="F19" s="126">
        <v>676.97</v>
      </c>
      <c r="G19" s="126">
        <v>24.03</v>
      </c>
      <c r="H19" s="126">
        <v>701</v>
      </c>
      <c r="I19" s="126">
        <v>274.83999999999997</v>
      </c>
      <c r="J19" s="126">
        <v>13.16</v>
      </c>
      <c r="K19" s="126">
        <v>288</v>
      </c>
      <c r="L19" s="126">
        <v>3846.81</v>
      </c>
      <c r="M19" s="126">
        <v>37.19</v>
      </c>
      <c r="N19" s="126">
        <v>3884</v>
      </c>
      <c r="O19" s="126">
        <v>-2895</v>
      </c>
      <c r="P19" s="126">
        <v>0</v>
      </c>
      <c r="Q19" s="126">
        <v>-2895</v>
      </c>
    </row>
    <row r="20" spans="1:17" x14ac:dyDescent="0.25">
      <c r="A20" s="126">
        <v>17</v>
      </c>
      <c r="B20" s="126" t="s">
        <v>658</v>
      </c>
      <c r="C20" s="126" t="s">
        <v>811</v>
      </c>
      <c r="D20" s="126" t="s">
        <v>45</v>
      </c>
      <c r="E20" s="126">
        <v>200</v>
      </c>
      <c r="F20" s="126">
        <v>2869.45</v>
      </c>
      <c r="G20" s="126">
        <v>211.55</v>
      </c>
      <c r="H20" s="126">
        <v>3081</v>
      </c>
      <c r="I20" s="126">
        <v>1845.35</v>
      </c>
      <c r="J20" s="126">
        <v>152.65</v>
      </c>
      <c r="K20" s="126">
        <v>1998</v>
      </c>
      <c r="L20" s="126">
        <v>0</v>
      </c>
      <c r="M20" s="126">
        <v>0</v>
      </c>
      <c r="N20" s="126">
        <v>0</v>
      </c>
      <c r="O20" s="126">
        <v>4714.8</v>
      </c>
      <c r="P20" s="126">
        <v>364.2</v>
      </c>
      <c r="Q20" s="126">
        <v>5079</v>
      </c>
    </row>
    <row r="21" spans="1:17" x14ac:dyDescent="0.25">
      <c r="A21" s="126">
        <v>18</v>
      </c>
      <c r="B21" s="126" t="s">
        <v>657</v>
      </c>
      <c r="C21" s="126" t="s">
        <v>811</v>
      </c>
      <c r="D21" s="126" t="s">
        <v>45</v>
      </c>
      <c r="E21" s="126">
        <v>300</v>
      </c>
      <c r="F21" s="126">
        <v>2864.91</v>
      </c>
      <c r="G21" s="126">
        <v>211.09</v>
      </c>
      <c r="H21" s="126">
        <v>3076</v>
      </c>
      <c r="I21" s="126">
        <v>2679.69</v>
      </c>
      <c r="J21" s="126">
        <v>216.31</v>
      </c>
      <c r="K21" s="126">
        <v>2896</v>
      </c>
      <c r="L21" s="126">
        <v>0</v>
      </c>
      <c r="M21" s="126">
        <v>0</v>
      </c>
      <c r="N21" s="126">
        <v>0</v>
      </c>
      <c r="O21" s="126">
        <v>5544.6</v>
      </c>
      <c r="P21" s="126">
        <v>427.4</v>
      </c>
      <c r="Q21" s="126">
        <v>5972</v>
      </c>
    </row>
    <row r="22" spans="1:17" x14ac:dyDescent="0.25">
      <c r="A22" s="126">
        <v>19</v>
      </c>
      <c r="B22" s="126" t="s">
        <v>384</v>
      </c>
      <c r="C22" s="126" t="s">
        <v>811</v>
      </c>
      <c r="D22" s="126" t="s">
        <v>45</v>
      </c>
      <c r="E22" s="126">
        <v>75</v>
      </c>
      <c r="F22" s="126">
        <v>12905.25</v>
      </c>
      <c r="G22" s="126">
        <v>1909.75</v>
      </c>
      <c r="H22" s="126">
        <v>14815</v>
      </c>
      <c r="I22" s="126">
        <v>795.63</v>
      </c>
      <c r="J22" s="126">
        <v>181.37</v>
      </c>
      <c r="K22" s="126">
        <v>977</v>
      </c>
      <c r="L22" s="126">
        <v>13700.88</v>
      </c>
      <c r="M22" s="126">
        <v>2091.12</v>
      </c>
      <c r="N22" s="126">
        <v>15792</v>
      </c>
      <c r="O22" s="126">
        <v>0</v>
      </c>
      <c r="P22" s="126">
        <v>0</v>
      </c>
      <c r="Q22" s="126">
        <v>0</v>
      </c>
    </row>
    <row r="23" spans="1:17" x14ac:dyDescent="0.25">
      <c r="A23" s="126">
        <v>20</v>
      </c>
      <c r="B23" s="126" t="s">
        <v>386</v>
      </c>
      <c r="C23" s="126" t="s">
        <v>811</v>
      </c>
      <c r="D23" s="126" t="s">
        <v>45</v>
      </c>
      <c r="E23" s="126">
        <v>200</v>
      </c>
      <c r="F23" s="126">
        <v>32959.47</v>
      </c>
      <c r="G23" s="126">
        <v>5160.53</v>
      </c>
      <c r="H23" s="126">
        <v>38120</v>
      </c>
      <c r="I23" s="126">
        <v>1839.89</v>
      </c>
      <c r="J23" s="126">
        <v>473.11</v>
      </c>
      <c r="K23" s="126">
        <v>2313</v>
      </c>
      <c r="L23" s="126">
        <v>34799.360000000001</v>
      </c>
      <c r="M23" s="126">
        <v>5633.6399999999994</v>
      </c>
      <c r="N23" s="126">
        <v>40433</v>
      </c>
      <c r="O23" s="126">
        <v>0</v>
      </c>
      <c r="P23" s="126">
        <v>0</v>
      </c>
      <c r="Q23" s="126">
        <v>0</v>
      </c>
    </row>
    <row r="24" spans="1:17" x14ac:dyDescent="0.25">
      <c r="A24" s="126">
        <v>21</v>
      </c>
      <c r="B24" s="126" t="s">
        <v>385</v>
      </c>
      <c r="C24" s="126" t="s">
        <v>811</v>
      </c>
      <c r="D24" s="126" t="s">
        <v>45</v>
      </c>
      <c r="E24" s="126">
        <v>214</v>
      </c>
      <c r="F24" s="126">
        <v>9591.2999999999993</v>
      </c>
      <c r="G24" s="126">
        <v>869.7</v>
      </c>
      <c r="H24" s="126">
        <v>10461</v>
      </c>
      <c r="I24" s="126">
        <v>1956.66</v>
      </c>
      <c r="J24" s="126">
        <v>229.33999999999997</v>
      </c>
      <c r="K24" s="126">
        <v>2186</v>
      </c>
      <c r="L24" s="126">
        <v>11547.96</v>
      </c>
      <c r="M24" s="126">
        <v>1099.04</v>
      </c>
      <c r="N24" s="126">
        <v>12647</v>
      </c>
      <c r="O24" s="126">
        <v>0</v>
      </c>
      <c r="P24" s="126">
        <v>0</v>
      </c>
      <c r="Q24" s="126">
        <v>0</v>
      </c>
    </row>
    <row r="25" spans="1:17" x14ac:dyDescent="0.25">
      <c r="A25" s="126">
        <v>22</v>
      </c>
      <c r="B25" s="126" t="s">
        <v>567</v>
      </c>
      <c r="C25" s="126" t="s">
        <v>811</v>
      </c>
      <c r="D25" s="126" t="s">
        <v>45</v>
      </c>
      <c r="E25" s="126">
        <v>104</v>
      </c>
      <c r="F25" s="126">
        <v>0</v>
      </c>
      <c r="G25" s="126">
        <v>0</v>
      </c>
      <c r="H25" s="126">
        <v>0</v>
      </c>
      <c r="I25" s="126">
        <v>1068.48</v>
      </c>
      <c r="J25" s="126">
        <v>65.52</v>
      </c>
      <c r="K25" s="126">
        <v>1134</v>
      </c>
      <c r="L25" s="126">
        <v>1068.48</v>
      </c>
      <c r="M25" s="126">
        <v>65.52</v>
      </c>
      <c r="N25" s="126">
        <v>1134</v>
      </c>
      <c r="O25" s="126">
        <v>0</v>
      </c>
      <c r="P25" s="126">
        <v>0</v>
      </c>
      <c r="Q25" s="126">
        <v>0</v>
      </c>
    </row>
    <row r="26" spans="1:17" x14ac:dyDescent="0.25">
      <c r="A26" s="126">
        <v>23</v>
      </c>
      <c r="B26" s="126" t="s">
        <v>655</v>
      </c>
      <c r="C26" s="126" t="s">
        <v>811</v>
      </c>
      <c r="D26" s="126" t="s">
        <v>45</v>
      </c>
      <c r="E26" s="126">
        <v>31</v>
      </c>
      <c r="F26" s="126">
        <v>11318.32</v>
      </c>
      <c r="G26" s="126">
        <v>899.68</v>
      </c>
      <c r="H26" s="126">
        <v>12218</v>
      </c>
      <c r="I26" s="126">
        <v>416.81</v>
      </c>
      <c r="J26" s="126">
        <v>114.19</v>
      </c>
      <c r="K26" s="126">
        <v>531</v>
      </c>
      <c r="L26" s="126">
        <v>0</v>
      </c>
      <c r="M26" s="126">
        <v>0</v>
      </c>
      <c r="N26" s="126">
        <v>0</v>
      </c>
      <c r="O26" s="126">
        <v>11735.13</v>
      </c>
      <c r="P26" s="126">
        <v>1013.8699999999999</v>
      </c>
      <c r="Q26" s="126">
        <v>12749</v>
      </c>
    </row>
    <row r="27" spans="1:17" x14ac:dyDescent="0.25">
      <c r="A27" s="126">
        <v>24</v>
      </c>
      <c r="B27" s="126" t="s">
        <v>654</v>
      </c>
      <c r="C27" s="126" t="s">
        <v>811</v>
      </c>
      <c r="D27" s="126" t="s">
        <v>193</v>
      </c>
      <c r="E27" s="126">
        <v>106</v>
      </c>
      <c r="F27" s="126">
        <v>4777.1899999999996</v>
      </c>
      <c r="G27" s="126">
        <v>368.81000000000006</v>
      </c>
      <c r="H27" s="126">
        <v>5146</v>
      </c>
      <c r="I27" s="126">
        <v>1042.4000000000001</v>
      </c>
      <c r="J27" s="126">
        <v>108.6</v>
      </c>
      <c r="K27" s="126">
        <v>1151</v>
      </c>
      <c r="L27" s="126">
        <v>0</v>
      </c>
      <c r="M27" s="126">
        <v>0</v>
      </c>
      <c r="N27" s="126">
        <v>0</v>
      </c>
      <c r="O27" s="126">
        <v>5819.59</v>
      </c>
      <c r="P27" s="126">
        <v>477.40999999999997</v>
      </c>
      <c r="Q27" s="126">
        <v>6297</v>
      </c>
    </row>
    <row r="28" spans="1:17" x14ac:dyDescent="0.25">
      <c r="A28" s="126">
        <v>25</v>
      </c>
      <c r="B28" s="126" t="s">
        <v>570</v>
      </c>
      <c r="C28" s="126" t="s">
        <v>811</v>
      </c>
      <c r="D28" s="126" t="s">
        <v>43</v>
      </c>
      <c r="E28" s="126">
        <v>0</v>
      </c>
      <c r="F28" s="126">
        <v>8101.6</v>
      </c>
      <c r="G28" s="126">
        <v>1070.4000000000001</v>
      </c>
      <c r="H28" s="126">
        <v>9172</v>
      </c>
      <c r="I28" s="126">
        <v>204.39</v>
      </c>
      <c r="J28" s="126">
        <v>101.61</v>
      </c>
      <c r="K28" s="126">
        <v>306</v>
      </c>
      <c r="L28" s="126">
        <v>8305.99</v>
      </c>
      <c r="M28" s="126">
        <v>1172.01</v>
      </c>
      <c r="N28" s="126">
        <v>9478</v>
      </c>
      <c r="O28" s="126">
        <v>0</v>
      </c>
      <c r="P28" s="126">
        <v>0</v>
      </c>
      <c r="Q28" s="126">
        <v>0</v>
      </c>
    </row>
    <row r="29" spans="1:17" x14ac:dyDescent="0.25">
      <c r="A29" s="126">
        <v>26</v>
      </c>
      <c r="B29" s="126" t="s">
        <v>571</v>
      </c>
      <c r="C29" s="126" t="s">
        <v>811</v>
      </c>
      <c r="D29" s="126" t="s">
        <v>45</v>
      </c>
      <c r="E29" s="126">
        <v>83</v>
      </c>
      <c r="F29" s="126">
        <v>0</v>
      </c>
      <c r="G29" s="126">
        <v>0</v>
      </c>
      <c r="H29" s="126">
        <v>0</v>
      </c>
      <c r="I29" s="126">
        <v>0</v>
      </c>
      <c r="J29" s="126">
        <v>0</v>
      </c>
      <c r="K29" s="126">
        <v>0</v>
      </c>
      <c r="L29" s="126">
        <v>894</v>
      </c>
      <c r="M29" s="126">
        <v>0</v>
      </c>
      <c r="N29" s="126">
        <v>894</v>
      </c>
      <c r="O29" s="126">
        <v>0</v>
      </c>
      <c r="P29" s="126">
        <v>0</v>
      </c>
      <c r="Q29" s="126">
        <v>0</v>
      </c>
    </row>
    <row r="30" spans="1:17" x14ac:dyDescent="0.25">
      <c r="A30" s="126">
        <v>27</v>
      </c>
      <c r="B30" s="126" t="s">
        <v>568</v>
      </c>
      <c r="C30" s="126" t="s">
        <v>811</v>
      </c>
      <c r="D30" s="126" t="s">
        <v>45</v>
      </c>
      <c r="E30" s="126">
        <v>54</v>
      </c>
      <c r="F30" s="126">
        <v>0</v>
      </c>
      <c r="G30" s="126">
        <v>0</v>
      </c>
      <c r="H30" s="126">
        <v>0</v>
      </c>
      <c r="I30" s="126">
        <v>652.98</v>
      </c>
      <c r="J30" s="126">
        <v>34.020000000000003</v>
      </c>
      <c r="K30" s="126">
        <v>687</v>
      </c>
      <c r="L30" s="126">
        <v>652.98</v>
      </c>
      <c r="M30" s="126">
        <v>34.020000000000003</v>
      </c>
      <c r="N30" s="126">
        <v>687</v>
      </c>
      <c r="O30" s="126">
        <v>0</v>
      </c>
      <c r="P30" s="126">
        <v>0</v>
      </c>
      <c r="Q30" s="126">
        <v>0</v>
      </c>
    </row>
    <row r="31" spans="1:17" x14ac:dyDescent="0.25">
      <c r="A31" s="126">
        <v>28</v>
      </c>
      <c r="B31" s="126" t="s">
        <v>477</v>
      </c>
      <c r="C31" s="126" t="s">
        <v>811</v>
      </c>
      <c r="D31" s="126" t="s">
        <v>45</v>
      </c>
      <c r="E31" s="126">
        <v>92</v>
      </c>
      <c r="F31" s="126">
        <v>-85.58</v>
      </c>
      <c r="G31" s="126">
        <v>605.57999999999993</v>
      </c>
      <c r="H31" s="126">
        <v>520</v>
      </c>
      <c r="I31" s="126">
        <v>938.31</v>
      </c>
      <c r="J31" s="126">
        <v>60.69</v>
      </c>
      <c r="K31" s="126">
        <v>999</v>
      </c>
      <c r="L31" s="126">
        <v>0</v>
      </c>
      <c r="M31" s="126">
        <v>0</v>
      </c>
      <c r="N31" s="126">
        <v>0</v>
      </c>
      <c r="O31" s="126">
        <v>852.73</v>
      </c>
      <c r="P31" s="126">
        <v>666.27</v>
      </c>
      <c r="Q31" s="126">
        <v>1519</v>
      </c>
    </row>
    <row r="32" spans="1:17" x14ac:dyDescent="0.25">
      <c r="A32" s="126">
        <v>29</v>
      </c>
      <c r="B32" s="126" t="s">
        <v>478</v>
      </c>
      <c r="C32" s="126" t="s">
        <v>811</v>
      </c>
      <c r="D32" s="126" t="s">
        <v>45</v>
      </c>
      <c r="E32" s="126">
        <v>21</v>
      </c>
      <c r="F32" s="126">
        <v>3311.46</v>
      </c>
      <c r="G32" s="126">
        <v>312.53999999999996</v>
      </c>
      <c r="H32" s="126">
        <v>3624</v>
      </c>
      <c r="I32" s="126">
        <v>345.53</v>
      </c>
      <c r="J32" s="126">
        <v>46.47</v>
      </c>
      <c r="K32" s="126">
        <v>392</v>
      </c>
      <c r="L32" s="126">
        <v>0</v>
      </c>
      <c r="M32" s="126">
        <v>0</v>
      </c>
      <c r="N32" s="126">
        <v>0</v>
      </c>
      <c r="O32" s="126">
        <v>3656.99</v>
      </c>
      <c r="P32" s="126">
        <v>359.01</v>
      </c>
      <c r="Q32" s="126">
        <v>4016</v>
      </c>
    </row>
    <row r="33" spans="1:17" x14ac:dyDescent="0.25">
      <c r="A33" s="126">
        <v>30</v>
      </c>
      <c r="B33" s="126" t="s">
        <v>479</v>
      </c>
      <c r="C33" s="126" t="s">
        <v>811</v>
      </c>
      <c r="D33" s="126" t="s">
        <v>45</v>
      </c>
      <c r="E33" s="126">
        <v>105</v>
      </c>
      <c r="F33" s="126">
        <v>12408.15</v>
      </c>
      <c r="G33" s="126">
        <v>1733.85</v>
      </c>
      <c r="H33" s="126">
        <v>14142</v>
      </c>
      <c r="I33" s="126">
        <v>1046.9100000000001</v>
      </c>
      <c r="J33" s="126">
        <v>195.09</v>
      </c>
      <c r="K33" s="126">
        <v>1242</v>
      </c>
      <c r="L33" s="126">
        <v>0</v>
      </c>
      <c r="M33" s="126">
        <v>0</v>
      </c>
      <c r="N33" s="126">
        <v>0</v>
      </c>
      <c r="O33" s="126">
        <v>13455.06</v>
      </c>
      <c r="P33" s="126">
        <v>1928.94</v>
      </c>
      <c r="Q33" s="126">
        <v>15384</v>
      </c>
    </row>
    <row r="34" spans="1:17" x14ac:dyDescent="0.25">
      <c r="A34" s="126">
        <v>31</v>
      </c>
      <c r="B34" s="126" t="s">
        <v>495</v>
      </c>
      <c r="C34" s="126" t="s">
        <v>811</v>
      </c>
      <c r="D34" s="126" t="s">
        <v>45</v>
      </c>
      <c r="E34" s="126">
        <v>30</v>
      </c>
      <c r="F34" s="126">
        <v>3696.81</v>
      </c>
      <c r="G34" s="126">
        <v>273.19</v>
      </c>
      <c r="H34" s="126">
        <v>3970</v>
      </c>
      <c r="I34" s="126">
        <v>425.4</v>
      </c>
      <c r="J34" s="126">
        <v>54.6</v>
      </c>
      <c r="K34" s="126">
        <v>480</v>
      </c>
      <c r="L34" s="126">
        <v>4122.21</v>
      </c>
      <c r="M34" s="126">
        <v>327.79</v>
      </c>
      <c r="N34" s="126">
        <v>4450</v>
      </c>
      <c r="O34" s="126">
        <v>0</v>
      </c>
      <c r="P34" s="126">
        <v>0</v>
      </c>
      <c r="Q34" s="126">
        <v>0</v>
      </c>
    </row>
    <row r="35" spans="1:17" x14ac:dyDescent="0.25">
      <c r="A35" s="126">
        <v>32</v>
      </c>
      <c r="B35" s="126" t="s">
        <v>573</v>
      </c>
      <c r="C35" s="126" t="s">
        <v>811</v>
      </c>
      <c r="D35" s="126" t="s">
        <v>43</v>
      </c>
      <c r="E35" s="126">
        <v>0</v>
      </c>
      <c r="F35" s="126">
        <v>2215.25</v>
      </c>
      <c r="G35" s="126">
        <v>145.75</v>
      </c>
      <c r="H35" s="126">
        <v>2361</v>
      </c>
      <c r="I35" s="126">
        <v>174.93</v>
      </c>
      <c r="J35" s="126">
        <v>22.07</v>
      </c>
      <c r="K35" s="126">
        <v>197</v>
      </c>
      <c r="L35" s="126">
        <v>0</v>
      </c>
      <c r="M35" s="126">
        <v>0</v>
      </c>
      <c r="N35" s="126">
        <v>0</v>
      </c>
      <c r="O35" s="126">
        <v>2390.1799999999998</v>
      </c>
      <c r="P35" s="126">
        <v>167.82</v>
      </c>
      <c r="Q35" s="126">
        <v>2558</v>
      </c>
    </row>
    <row r="36" spans="1:17" x14ac:dyDescent="0.25">
      <c r="A36" s="126">
        <v>33</v>
      </c>
      <c r="B36" s="126" t="s">
        <v>452</v>
      </c>
      <c r="C36" s="126" t="s">
        <v>811</v>
      </c>
      <c r="D36" s="126" t="s">
        <v>45</v>
      </c>
      <c r="E36" s="126">
        <v>50</v>
      </c>
      <c r="F36" s="126">
        <v>5406.96</v>
      </c>
      <c r="G36" s="126">
        <v>525.04</v>
      </c>
      <c r="H36" s="126">
        <v>5932</v>
      </c>
      <c r="I36" s="126">
        <v>592.29999999999995</v>
      </c>
      <c r="J36" s="126">
        <v>87.7</v>
      </c>
      <c r="K36" s="126">
        <v>680</v>
      </c>
      <c r="L36" s="126">
        <v>5999.26</v>
      </c>
      <c r="M36" s="126">
        <v>612.74</v>
      </c>
      <c r="N36" s="126">
        <v>6612</v>
      </c>
      <c r="O36" s="126">
        <v>0</v>
      </c>
      <c r="P36" s="126">
        <v>0</v>
      </c>
      <c r="Q36" s="126">
        <v>0</v>
      </c>
    </row>
    <row r="37" spans="1:17" x14ac:dyDescent="0.25">
      <c r="A37" s="126">
        <v>34</v>
      </c>
      <c r="B37" s="126" t="s">
        <v>623</v>
      </c>
      <c r="C37" s="126" t="s">
        <v>811</v>
      </c>
      <c r="D37" s="126" t="s">
        <v>43</v>
      </c>
      <c r="E37" s="126">
        <v>0</v>
      </c>
      <c r="F37" s="126">
        <v>6275.55</v>
      </c>
      <c r="G37" s="126">
        <v>480.45000000000005</v>
      </c>
      <c r="H37" s="126">
        <v>6756</v>
      </c>
      <c r="I37" s="126">
        <v>162.71</v>
      </c>
      <c r="J37" s="126">
        <v>53.29</v>
      </c>
      <c r="K37" s="126">
        <v>216</v>
      </c>
      <c r="L37" s="126">
        <v>1229.55</v>
      </c>
      <c r="M37" s="126">
        <v>480.45000000000005</v>
      </c>
      <c r="N37" s="126">
        <v>1710</v>
      </c>
      <c r="O37" s="126">
        <v>5208.71</v>
      </c>
      <c r="P37" s="126">
        <v>53.29</v>
      </c>
      <c r="Q37" s="126">
        <v>5262</v>
      </c>
    </row>
    <row r="38" spans="1:17" x14ac:dyDescent="0.25">
      <c r="A38" s="126">
        <v>35</v>
      </c>
      <c r="B38" s="126" t="s">
        <v>624</v>
      </c>
      <c r="C38" s="126" t="s">
        <v>811</v>
      </c>
      <c r="D38" s="126" t="s">
        <v>45</v>
      </c>
      <c r="E38" s="126">
        <v>572</v>
      </c>
      <c r="F38" s="126">
        <v>6013.96</v>
      </c>
      <c r="G38" s="126">
        <v>380.04</v>
      </c>
      <c r="H38" s="126">
        <v>6394</v>
      </c>
      <c r="I38" s="126">
        <v>4938.72</v>
      </c>
      <c r="J38" s="126">
        <v>418.28000000000003</v>
      </c>
      <c r="K38" s="126">
        <v>5357</v>
      </c>
      <c r="L38" s="126">
        <v>0</v>
      </c>
      <c r="M38" s="126">
        <v>0</v>
      </c>
      <c r="N38" s="126">
        <v>0</v>
      </c>
      <c r="O38" s="126">
        <v>10952.68</v>
      </c>
      <c r="P38" s="126">
        <v>798.31999999999994</v>
      </c>
      <c r="Q38" s="126">
        <v>11751</v>
      </c>
    </row>
    <row r="39" spans="1:17" x14ac:dyDescent="0.25">
      <c r="A39" s="126">
        <v>36</v>
      </c>
      <c r="B39" s="126" t="s">
        <v>524</v>
      </c>
      <c r="C39" s="126" t="s">
        <v>811</v>
      </c>
      <c r="D39" s="126" t="s">
        <v>43</v>
      </c>
      <c r="E39" s="126">
        <v>0</v>
      </c>
      <c r="F39" s="126">
        <v>1200.18</v>
      </c>
      <c r="G39" s="126">
        <v>42.82</v>
      </c>
      <c r="H39" s="126">
        <v>1243</v>
      </c>
      <c r="I39" s="126">
        <v>175.42</v>
      </c>
      <c r="J39" s="126">
        <v>11.58</v>
      </c>
      <c r="K39" s="126">
        <v>187</v>
      </c>
      <c r="L39" s="126">
        <v>0</v>
      </c>
      <c r="M39" s="126">
        <v>0</v>
      </c>
      <c r="N39" s="126">
        <v>0</v>
      </c>
      <c r="O39" s="126">
        <v>1375.6</v>
      </c>
      <c r="P39" s="126">
        <v>54.4</v>
      </c>
      <c r="Q39" s="126">
        <v>1430</v>
      </c>
    </row>
    <row r="40" spans="1:17" x14ac:dyDescent="0.25">
      <c r="A40" s="126">
        <v>37</v>
      </c>
      <c r="B40" s="126" t="s">
        <v>496</v>
      </c>
      <c r="C40" s="126" t="s">
        <v>811</v>
      </c>
      <c r="D40" s="126" t="s">
        <v>45</v>
      </c>
      <c r="E40" s="126">
        <v>100</v>
      </c>
      <c r="F40" s="126">
        <v>2002.63</v>
      </c>
      <c r="G40" s="126">
        <v>132.37</v>
      </c>
      <c r="H40" s="126">
        <v>2135</v>
      </c>
      <c r="I40" s="126">
        <v>1010.14</v>
      </c>
      <c r="J40" s="126">
        <v>81.86</v>
      </c>
      <c r="K40" s="126">
        <v>1092</v>
      </c>
      <c r="L40" s="126">
        <v>3012.77</v>
      </c>
      <c r="M40" s="126">
        <v>214.23000000000002</v>
      </c>
      <c r="N40" s="126">
        <v>3227</v>
      </c>
      <c r="O40" s="126">
        <v>0</v>
      </c>
      <c r="P40" s="126">
        <v>0</v>
      </c>
      <c r="Q40" s="126">
        <v>0</v>
      </c>
    </row>
    <row r="41" spans="1:17" x14ac:dyDescent="0.25">
      <c r="A41" s="126">
        <v>38</v>
      </c>
      <c r="B41" s="126" t="s">
        <v>497</v>
      </c>
      <c r="C41" s="126" t="s">
        <v>811</v>
      </c>
      <c r="D41" s="126" t="s">
        <v>45</v>
      </c>
      <c r="E41" s="126">
        <v>100</v>
      </c>
      <c r="F41" s="126">
        <v>891.93</v>
      </c>
      <c r="G41" s="126">
        <v>56.07</v>
      </c>
      <c r="H41" s="126">
        <v>948</v>
      </c>
      <c r="I41" s="126">
        <v>1009.63</v>
      </c>
      <c r="J41" s="126">
        <v>68.37</v>
      </c>
      <c r="K41" s="126">
        <v>1078</v>
      </c>
      <c r="L41" s="126">
        <v>1901.56</v>
      </c>
      <c r="M41" s="126">
        <v>124.44</v>
      </c>
      <c r="N41" s="126">
        <v>2026</v>
      </c>
      <c r="O41" s="126">
        <v>0</v>
      </c>
      <c r="P41" s="126">
        <v>0</v>
      </c>
      <c r="Q41" s="126">
        <v>0</v>
      </c>
    </row>
    <row r="42" spans="1:17" x14ac:dyDescent="0.25">
      <c r="A42" s="126">
        <v>39</v>
      </c>
      <c r="B42" s="126" t="s">
        <v>574</v>
      </c>
      <c r="C42" s="126" t="s">
        <v>811</v>
      </c>
      <c r="D42" s="126" t="s">
        <v>43</v>
      </c>
      <c r="E42" s="126">
        <v>0</v>
      </c>
      <c r="F42" s="126">
        <v>949.94</v>
      </c>
      <c r="G42" s="126">
        <v>29.06</v>
      </c>
      <c r="H42" s="126">
        <v>979</v>
      </c>
      <c r="I42" s="126">
        <v>175</v>
      </c>
      <c r="J42" s="126">
        <v>9</v>
      </c>
      <c r="K42" s="126">
        <v>184</v>
      </c>
      <c r="L42" s="126">
        <v>0</v>
      </c>
      <c r="M42" s="126">
        <v>0</v>
      </c>
      <c r="N42" s="126">
        <v>0</v>
      </c>
      <c r="O42" s="126">
        <v>1124.94</v>
      </c>
      <c r="P42" s="126">
        <v>38.06</v>
      </c>
      <c r="Q42" s="126">
        <v>1163</v>
      </c>
    </row>
    <row r="43" spans="1:17" x14ac:dyDescent="0.25">
      <c r="A43" s="126">
        <v>40</v>
      </c>
      <c r="B43" s="126" t="s">
        <v>575</v>
      </c>
      <c r="C43" s="126" t="s">
        <v>811</v>
      </c>
      <c r="D43" s="126" t="s">
        <v>43</v>
      </c>
      <c r="E43" s="126">
        <v>0</v>
      </c>
      <c r="F43" s="126">
        <v>3782.42</v>
      </c>
      <c r="G43" s="126">
        <v>323.58</v>
      </c>
      <c r="H43" s="126">
        <v>4106</v>
      </c>
      <c r="I43" s="126">
        <v>174.52</v>
      </c>
      <c r="J43" s="126">
        <v>40.479999999999997</v>
      </c>
      <c r="K43" s="126">
        <v>215</v>
      </c>
      <c r="L43" s="126">
        <v>0</v>
      </c>
      <c r="M43" s="126">
        <v>0</v>
      </c>
      <c r="N43" s="126">
        <v>0</v>
      </c>
      <c r="O43" s="126">
        <v>3956.94</v>
      </c>
      <c r="P43" s="126">
        <v>364.06</v>
      </c>
      <c r="Q43" s="126">
        <v>4321</v>
      </c>
    </row>
    <row r="44" spans="1:17" x14ac:dyDescent="0.25">
      <c r="A44" s="126">
        <v>41</v>
      </c>
      <c r="B44" s="126" t="s">
        <v>576</v>
      </c>
      <c r="C44" s="126" t="s">
        <v>811</v>
      </c>
      <c r="D44" s="126" t="s">
        <v>43</v>
      </c>
      <c r="E44" s="126">
        <v>0</v>
      </c>
      <c r="F44" s="126">
        <v>949.94</v>
      </c>
      <c r="G44" s="126">
        <v>29.06</v>
      </c>
      <c r="H44" s="126">
        <v>979</v>
      </c>
      <c r="I44" s="126">
        <v>175</v>
      </c>
      <c r="J44" s="126">
        <v>9</v>
      </c>
      <c r="K44" s="126">
        <v>184</v>
      </c>
      <c r="L44" s="126">
        <v>0</v>
      </c>
      <c r="M44" s="126">
        <v>0</v>
      </c>
      <c r="N44" s="126">
        <v>0</v>
      </c>
      <c r="O44" s="126">
        <v>1124.94</v>
      </c>
      <c r="P44" s="126">
        <v>38.06</v>
      </c>
      <c r="Q44" s="126">
        <v>1163</v>
      </c>
    </row>
    <row r="45" spans="1:17" x14ac:dyDescent="0.25">
      <c r="A45" s="126">
        <v>42</v>
      </c>
      <c r="B45" s="126" t="s">
        <v>577</v>
      </c>
      <c r="C45" s="126" t="s">
        <v>811</v>
      </c>
      <c r="D45" s="126" t="s">
        <v>43</v>
      </c>
      <c r="E45" s="126">
        <v>0</v>
      </c>
      <c r="F45" s="126">
        <v>950.56</v>
      </c>
      <c r="G45" s="126">
        <v>29.44</v>
      </c>
      <c r="H45" s="126">
        <v>980</v>
      </c>
      <c r="I45" s="126">
        <v>175</v>
      </c>
      <c r="J45" s="126">
        <v>9</v>
      </c>
      <c r="K45" s="126">
        <v>184</v>
      </c>
      <c r="L45" s="126">
        <v>0</v>
      </c>
      <c r="M45" s="126">
        <v>0</v>
      </c>
      <c r="N45" s="126">
        <v>0</v>
      </c>
      <c r="O45" s="126">
        <v>1125.56</v>
      </c>
      <c r="P45" s="126">
        <v>38.44</v>
      </c>
      <c r="Q45" s="126">
        <v>1164</v>
      </c>
    </row>
    <row r="46" spans="1:17" x14ac:dyDescent="0.25">
      <c r="A46" s="126">
        <v>43</v>
      </c>
      <c r="B46" s="126" t="s">
        <v>578</v>
      </c>
      <c r="C46" s="126" t="s">
        <v>811</v>
      </c>
      <c r="D46" s="126" t="s">
        <v>43</v>
      </c>
      <c r="E46" s="126">
        <v>0</v>
      </c>
      <c r="F46" s="126">
        <v>950.3</v>
      </c>
      <c r="G46" s="126">
        <v>32.700000000000003</v>
      </c>
      <c r="H46" s="126">
        <v>983</v>
      </c>
      <c r="I46" s="126">
        <v>175</v>
      </c>
      <c r="J46" s="126">
        <v>9</v>
      </c>
      <c r="K46" s="126">
        <v>184</v>
      </c>
      <c r="L46" s="126">
        <v>0</v>
      </c>
      <c r="M46" s="126">
        <v>0</v>
      </c>
      <c r="N46" s="126">
        <v>0</v>
      </c>
      <c r="O46" s="126">
        <v>1125.3</v>
      </c>
      <c r="P46" s="126">
        <v>41.7</v>
      </c>
      <c r="Q46" s="126">
        <v>1167</v>
      </c>
    </row>
    <row r="47" spans="1:17" x14ac:dyDescent="0.25">
      <c r="A47" s="126">
        <v>44</v>
      </c>
      <c r="B47" s="126" t="s">
        <v>547</v>
      </c>
      <c r="C47" s="126" t="s">
        <v>811</v>
      </c>
      <c r="D47" s="126" t="s">
        <v>45</v>
      </c>
      <c r="E47" s="126">
        <v>58</v>
      </c>
      <c r="F47" s="126">
        <v>8042.4</v>
      </c>
      <c r="G47" s="126">
        <v>969.59999999999991</v>
      </c>
      <c r="H47" s="126">
        <v>9012</v>
      </c>
      <c r="I47" s="126">
        <v>703.04</v>
      </c>
      <c r="J47" s="126">
        <v>143.96</v>
      </c>
      <c r="K47" s="126">
        <v>847</v>
      </c>
      <c r="L47" s="126">
        <v>0</v>
      </c>
      <c r="M47" s="126">
        <v>0</v>
      </c>
      <c r="N47" s="126">
        <v>0</v>
      </c>
      <c r="O47" s="126">
        <v>8745.44</v>
      </c>
      <c r="P47" s="126">
        <v>1113.56</v>
      </c>
      <c r="Q47" s="126">
        <v>9859</v>
      </c>
    </row>
    <row r="48" spans="1:17" x14ac:dyDescent="0.25">
      <c r="A48" s="126">
        <v>45</v>
      </c>
      <c r="B48" s="126" t="s">
        <v>675</v>
      </c>
      <c r="C48" s="126" t="s">
        <v>811</v>
      </c>
      <c r="D48" s="126" t="s">
        <v>45</v>
      </c>
      <c r="E48" s="126">
        <v>10</v>
      </c>
      <c r="F48" s="126">
        <v>295.64</v>
      </c>
      <c r="G48" s="126">
        <v>27.36</v>
      </c>
      <c r="H48" s="126">
        <v>323</v>
      </c>
      <c r="I48" s="126">
        <v>253.07</v>
      </c>
      <c r="J48" s="126">
        <v>7.93</v>
      </c>
      <c r="K48" s="126">
        <v>261</v>
      </c>
      <c r="L48" s="126">
        <v>8863.7099999999991</v>
      </c>
      <c r="M48" s="126">
        <v>35.29</v>
      </c>
      <c r="N48" s="126">
        <v>8899</v>
      </c>
      <c r="O48" s="126">
        <v>-8315</v>
      </c>
      <c r="P48" s="126">
        <v>0</v>
      </c>
      <c r="Q48" s="126">
        <v>-8315</v>
      </c>
    </row>
    <row r="49" spans="1:17" x14ac:dyDescent="0.25">
      <c r="A49" s="126">
        <v>46</v>
      </c>
      <c r="B49" s="126" t="s">
        <v>579</v>
      </c>
      <c r="C49" s="126" t="s">
        <v>811</v>
      </c>
      <c r="D49" s="126" t="s">
        <v>43</v>
      </c>
      <c r="E49" s="126">
        <v>0</v>
      </c>
      <c r="F49" s="126">
        <v>950.31</v>
      </c>
      <c r="G49" s="126">
        <v>32.69</v>
      </c>
      <c r="H49" s="126">
        <v>983</v>
      </c>
      <c r="I49" s="126">
        <v>175</v>
      </c>
      <c r="J49" s="126">
        <v>9</v>
      </c>
      <c r="K49" s="126">
        <v>184</v>
      </c>
      <c r="L49" s="126">
        <v>0</v>
      </c>
      <c r="M49" s="126">
        <v>0</v>
      </c>
      <c r="N49" s="126">
        <v>0</v>
      </c>
      <c r="O49" s="126">
        <v>1125.31</v>
      </c>
      <c r="P49" s="126">
        <v>41.69</v>
      </c>
      <c r="Q49" s="126">
        <v>1167</v>
      </c>
    </row>
    <row r="50" spans="1:17" x14ac:dyDescent="0.25">
      <c r="A50" s="126">
        <v>47</v>
      </c>
      <c r="B50" s="126" t="s">
        <v>545</v>
      </c>
      <c r="C50" s="126" t="s">
        <v>811</v>
      </c>
      <c r="D50" s="126" t="s">
        <v>45</v>
      </c>
      <c r="E50" s="126">
        <v>17</v>
      </c>
      <c r="F50" s="126">
        <v>4613.01</v>
      </c>
      <c r="G50" s="126">
        <v>521.99</v>
      </c>
      <c r="H50" s="126">
        <v>5135</v>
      </c>
      <c r="I50" s="126">
        <v>363.09</v>
      </c>
      <c r="J50" s="126">
        <v>71.91</v>
      </c>
      <c r="K50" s="126">
        <v>435</v>
      </c>
      <c r="L50" s="126">
        <v>0</v>
      </c>
      <c r="M50" s="126">
        <v>0</v>
      </c>
      <c r="N50" s="126">
        <v>0</v>
      </c>
      <c r="O50" s="126">
        <v>4976.1000000000004</v>
      </c>
      <c r="P50" s="126">
        <v>593.9</v>
      </c>
      <c r="Q50" s="126">
        <v>5570</v>
      </c>
    </row>
    <row r="51" spans="1:17" x14ac:dyDescent="0.25">
      <c r="A51" s="126">
        <v>48</v>
      </c>
      <c r="B51" s="126" t="s">
        <v>544</v>
      </c>
      <c r="C51" s="126" t="s">
        <v>811</v>
      </c>
      <c r="D51" s="126" t="s">
        <v>45</v>
      </c>
      <c r="E51" s="126">
        <v>121</v>
      </c>
      <c r="F51" s="126">
        <v>17025.04</v>
      </c>
      <c r="G51" s="126">
        <v>2528.96</v>
      </c>
      <c r="H51" s="126">
        <v>19554</v>
      </c>
      <c r="I51" s="126">
        <v>1224.68</v>
      </c>
      <c r="J51" s="126">
        <v>305.32</v>
      </c>
      <c r="K51" s="126">
        <v>1530</v>
      </c>
      <c r="L51" s="126">
        <v>0</v>
      </c>
      <c r="M51" s="126">
        <v>0</v>
      </c>
      <c r="N51" s="126">
        <v>0</v>
      </c>
      <c r="O51" s="126">
        <v>18249.72</v>
      </c>
      <c r="P51" s="126">
        <v>2834.2799999999997</v>
      </c>
      <c r="Q51" s="126">
        <v>21084</v>
      </c>
    </row>
    <row r="52" spans="1:17" x14ac:dyDescent="0.25">
      <c r="A52" s="126">
        <v>49</v>
      </c>
      <c r="B52" s="126" t="s">
        <v>546</v>
      </c>
      <c r="C52" s="126" t="s">
        <v>811</v>
      </c>
      <c r="D52" s="126" t="s">
        <v>45</v>
      </c>
      <c r="E52" s="126">
        <v>12</v>
      </c>
      <c r="F52" s="126">
        <v>19179.66</v>
      </c>
      <c r="G52" s="126">
        <v>2763.34</v>
      </c>
      <c r="H52" s="126">
        <v>21943</v>
      </c>
      <c r="I52" s="126">
        <v>321.47000000000003</v>
      </c>
      <c r="J52" s="126">
        <v>265.53000000000003</v>
      </c>
      <c r="K52" s="126">
        <v>587</v>
      </c>
      <c r="L52" s="126">
        <v>0</v>
      </c>
      <c r="M52" s="126">
        <v>0</v>
      </c>
      <c r="N52" s="126">
        <v>0</v>
      </c>
      <c r="O52" s="126">
        <v>19501.13</v>
      </c>
      <c r="P52" s="126">
        <v>3028.87</v>
      </c>
      <c r="Q52" s="126">
        <v>22530</v>
      </c>
    </row>
    <row r="53" spans="1:17" x14ac:dyDescent="0.25">
      <c r="A53" s="126">
        <v>50</v>
      </c>
      <c r="B53" s="126" t="s">
        <v>569</v>
      </c>
      <c r="C53" s="126" t="s">
        <v>811</v>
      </c>
      <c r="D53" s="126" t="s">
        <v>45</v>
      </c>
      <c r="E53" s="126">
        <v>107</v>
      </c>
      <c r="F53" s="126">
        <v>0</v>
      </c>
      <c r="G53" s="126">
        <v>0</v>
      </c>
      <c r="H53" s="126">
        <v>0</v>
      </c>
      <c r="I53" s="126">
        <v>1093.5899999999999</v>
      </c>
      <c r="J53" s="126">
        <v>67.41</v>
      </c>
      <c r="K53" s="126">
        <v>1161</v>
      </c>
      <c r="L53" s="126">
        <v>1093.5899999999999</v>
      </c>
      <c r="M53" s="126">
        <v>67.41</v>
      </c>
      <c r="N53" s="126">
        <v>1161</v>
      </c>
      <c r="O53" s="126">
        <v>0</v>
      </c>
      <c r="P53" s="126">
        <v>0</v>
      </c>
      <c r="Q53" s="126">
        <v>0</v>
      </c>
    </row>
    <row r="54" spans="1:17" x14ac:dyDescent="0.25">
      <c r="A54" s="126">
        <v>51</v>
      </c>
      <c r="B54" s="126" t="s">
        <v>498</v>
      </c>
      <c r="C54" s="126" t="s">
        <v>811</v>
      </c>
      <c r="D54" s="126" t="s">
        <v>45</v>
      </c>
      <c r="E54" s="126">
        <v>40</v>
      </c>
      <c r="F54" s="126">
        <v>9502.67</v>
      </c>
      <c r="G54" s="126">
        <v>1364.33</v>
      </c>
      <c r="H54" s="126">
        <v>10867</v>
      </c>
      <c r="I54" s="126">
        <v>509.35</v>
      </c>
      <c r="J54" s="126">
        <v>127.65</v>
      </c>
      <c r="K54" s="126">
        <v>637</v>
      </c>
      <c r="L54" s="126">
        <v>9119.67</v>
      </c>
      <c r="M54" s="126">
        <v>1364.33</v>
      </c>
      <c r="N54" s="126">
        <v>10484</v>
      </c>
      <c r="O54" s="126">
        <v>892.35</v>
      </c>
      <c r="P54" s="126">
        <v>127.65</v>
      </c>
      <c r="Q54" s="126">
        <v>1020</v>
      </c>
    </row>
    <row r="55" spans="1:17" x14ac:dyDescent="0.25">
      <c r="A55" s="126">
        <v>52</v>
      </c>
      <c r="B55" s="126" t="s">
        <v>740</v>
      </c>
      <c r="C55" s="126" t="s">
        <v>811</v>
      </c>
      <c r="D55" s="126" t="s">
        <v>43</v>
      </c>
      <c r="E55" s="126">
        <v>0</v>
      </c>
      <c r="F55" s="126">
        <v>31756.2</v>
      </c>
      <c r="G55" s="126">
        <v>2686.8</v>
      </c>
      <c r="H55" s="126">
        <v>34443</v>
      </c>
      <c r="I55" s="126">
        <v>175.01</v>
      </c>
      <c r="J55" s="126">
        <v>348.99</v>
      </c>
      <c r="K55" s="126">
        <v>524</v>
      </c>
      <c r="L55" s="126">
        <v>0</v>
      </c>
      <c r="M55" s="126">
        <v>524</v>
      </c>
      <c r="N55" s="126">
        <v>524</v>
      </c>
      <c r="O55" s="126">
        <v>31931.21</v>
      </c>
      <c r="P55" s="126">
        <v>2511.79</v>
      </c>
      <c r="Q55" s="126">
        <v>34443</v>
      </c>
    </row>
    <row r="56" spans="1:17" x14ac:dyDescent="0.25">
      <c r="A56" s="126">
        <v>53</v>
      </c>
      <c r="B56" s="126" t="s">
        <v>741</v>
      </c>
      <c r="C56" s="126" t="s">
        <v>811</v>
      </c>
      <c r="D56" s="126" t="s">
        <v>43</v>
      </c>
      <c r="E56" s="126">
        <v>0</v>
      </c>
      <c r="F56" s="126">
        <v>859.85</v>
      </c>
      <c r="G56" s="126">
        <v>24.15</v>
      </c>
      <c r="H56" s="126">
        <v>884</v>
      </c>
      <c r="I56" s="126">
        <v>174.93</v>
      </c>
      <c r="J56" s="126">
        <v>8.07</v>
      </c>
      <c r="K56" s="126">
        <v>183</v>
      </c>
      <c r="L56" s="126">
        <v>158.85</v>
      </c>
      <c r="M56" s="126">
        <v>24.15</v>
      </c>
      <c r="N56" s="126">
        <v>183</v>
      </c>
      <c r="O56" s="126">
        <v>875.93</v>
      </c>
      <c r="P56" s="126">
        <v>8.07</v>
      </c>
      <c r="Q56" s="126">
        <v>884</v>
      </c>
    </row>
    <row r="57" spans="1:17" x14ac:dyDescent="0.25">
      <c r="A57" s="126">
        <v>54</v>
      </c>
      <c r="B57" s="126" t="s">
        <v>742</v>
      </c>
      <c r="C57" s="126" t="s">
        <v>811</v>
      </c>
      <c r="D57" s="126" t="s">
        <v>45</v>
      </c>
      <c r="E57" s="126">
        <v>3</v>
      </c>
      <c r="F57" s="126">
        <v>859.45</v>
      </c>
      <c r="G57" s="126">
        <v>23.55</v>
      </c>
      <c r="H57" s="126">
        <v>883</v>
      </c>
      <c r="I57" s="126">
        <v>200.05</v>
      </c>
      <c r="J57" s="126">
        <v>9.9500000000000011</v>
      </c>
      <c r="K57" s="126">
        <v>210</v>
      </c>
      <c r="L57" s="126">
        <v>186.45</v>
      </c>
      <c r="M57" s="126">
        <v>23.55</v>
      </c>
      <c r="N57" s="126">
        <v>210</v>
      </c>
      <c r="O57" s="126">
        <v>873.05</v>
      </c>
      <c r="P57" s="126">
        <v>9.9500000000000011</v>
      </c>
      <c r="Q57" s="126">
        <v>883</v>
      </c>
    </row>
    <row r="58" spans="1:17" x14ac:dyDescent="0.25">
      <c r="A58" s="126">
        <v>55</v>
      </c>
      <c r="B58" s="126" t="s">
        <v>743</v>
      </c>
      <c r="C58" s="126" t="s">
        <v>811</v>
      </c>
      <c r="D58" s="126" t="s">
        <v>45</v>
      </c>
      <c r="E58" s="126">
        <v>18</v>
      </c>
      <c r="F58" s="126">
        <v>2381.02</v>
      </c>
      <c r="G58" s="126">
        <v>138.97999999999999</v>
      </c>
      <c r="H58" s="126">
        <v>2520</v>
      </c>
      <c r="I58" s="126">
        <v>325.3</v>
      </c>
      <c r="J58" s="126">
        <v>28.7</v>
      </c>
      <c r="K58" s="126">
        <v>354</v>
      </c>
      <c r="L58" s="126">
        <v>215.02</v>
      </c>
      <c r="M58" s="126">
        <v>138.97999999999999</v>
      </c>
      <c r="N58" s="126">
        <v>354</v>
      </c>
      <c r="O58" s="126">
        <v>2491.3000000000002</v>
      </c>
      <c r="P58" s="126">
        <v>28.7</v>
      </c>
      <c r="Q58" s="126">
        <v>2520</v>
      </c>
    </row>
    <row r="59" spans="1:17" x14ac:dyDescent="0.25">
      <c r="A59" s="126">
        <v>56</v>
      </c>
      <c r="B59" s="126" t="s">
        <v>790</v>
      </c>
      <c r="C59" s="126" t="s">
        <v>811</v>
      </c>
      <c r="D59" s="126" t="s">
        <v>43</v>
      </c>
      <c r="E59" s="126">
        <v>0</v>
      </c>
      <c r="F59" s="126">
        <v>2578.0500000000002</v>
      </c>
      <c r="G59" s="126">
        <v>38.949999999999996</v>
      </c>
      <c r="H59" s="126">
        <v>2617</v>
      </c>
      <c r="I59" s="126">
        <v>222.26</v>
      </c>
      <c r="J59" s="126">
        <v>32.74</v>
      </c>
      <c r="K59" s="126">
        <v>255</v>
      </c>
      <c r="L59" s="126">
        <v>0</v>
      </c>
      <c r="M59" s="126">
        <v>0</v>
      </c>
      <c r="N59" s="126">
        <v>0</v>
      </c>
      <c r="O59" s="126">
        <v>2800.31</v>
      </c>
      <c r="P59" s="126">
        <v>71.690000000000012</v>
      </c>
      <c r="Q59" s="126">
        <v>2872</v>
      </c>
    </row>
    <row r="60" spans="1:17" x14ac:dyDescent="0.25">
      <c r="A60" s="126">
        <v>57</v>
      </c>
      <c r="B60" s="126" t="s">
        <v>791</v>
      </c>
      <c r="C60" s="126" t="s">
        <v>811</v>
      </c>
      <c r="D60" s="126" t="s">
        <v>45</v>
      </c>
      <c r="E60" s="126">
        <v>1588</v>
      </c>
      <c r="F60" s="126">
        <v>3013.18</v>
      </c>
      <c r="G60" s="126">
        <v>75.819999999999993</v>
      </c>
      <c r="H60" s="126">
        <v>3089</v>
      </c>
      <c r="I60" s="126">
        <v>13434.55</v>
      </c>
      <c r="J60" s="126">
        <v>1029.45</v>
      </c>
      <c r="K60" s="126">
        <v>14464</v>
      </c>
      <c r="L60" s="126">
        <v>0</v>
      </c>
      <c r="M60" s="126">
        <v>0</v>
      </c>
      <c r="N60" s="126">
        <v>0</v>
      </c>
      <c r="O60" s="126">
        <v>16447.73</v>
      </c>
      <c r="P60" s="126">
        <v>1105.27</v>
      </c>
      <c r="Q60" s="126">
        <v>17553</v>
      </c>
    </row>
    <row r="61" spans="1:17" x14ac:dyDescent="0.25">
      <c r="A61" s="126">
        <v>58</v>
      </c>
      <c r="B61" s="126" t="s">
        <v>792</v>
      </c>
      <c r="C61" s="126" t="s">
        <v>811</v>
      </c>
      <c r="D61" s="126" t="s">
        <v>45</v>
      </c>
      <c r="E61" s="126">
        <v>7</v>
      </c>
      <c r="F61" s="126">
        <v>3012.87</v>
      </c>
      <c r="G61" s="126">
        <v>77.13</v>
      </c>
      <c r="H61" s="126">
        <v>3090</v>
      </c>
      <c r="I61" s="126">
        <v>233.21</v>
      </c>
      <c r="J61" s="126">
        <v>33.79</v>
      </c>
      <c r="K61" s="126">
        <v>267</v>
      </c>
      <c r="L61" s="126">
        <v>0</v>
      </c>
      <c r="M61" s="126">
        <v>0</v>
      </c>
      <c r="N61" s="126">
        <v>0</v>
      </c>
      <c r="O61" s="126">
        <v>3246.08</v>
      </c>
      <c r="P61" s="126">
        <v>110.92000000000002</v>
      </c>
      <c r="Q61" s="126">
        <v>3357</v>
      </c>
    </row>
    <row r="62" spans="1:17" x14ac:dyDescent="0.25">
      <c r="A62" s="126">
        <v>59</v>
      </c>
      <c r="B62" s="126" t="s">
        <v>580</v>
      </c>
      <c r="C62" s="126" t="s">
        <v>811</v>
      </c>
      <c r="D62" s="126" t="s">
        <v>45</v>
      </c>
      <c r="E62" s="126">
        <v>287</v>
      </c>
      <c r="F62" s="126">
        <v>7672.57</v>
      </c>
      <c r="G62" s="126">
        <v>725.43000000000006</v>
      </c>
      <c r="H62" s="126">
        <v>8398</v>
      </c>
      <c r="I62" s="126">
        <v>2571.42</v>
      </c>
      <c r="J62" s="126">
        <v>253.57999999999998</v>
      </c>
      <c r="K62" s="126">
        <v>2825</v>
      </c>
      <c r="L62" s="126">
        <v>0</v>
      </c>
      <c r="M62" s="126">
        <v>0</v>
      </c>
      <c r="N62" s="126">
        <v>0</v>
      </c>
      <c r="O62" s="126">
        <v>10243.99</v>
      </c>
      <c r="P62" s="126">
        <v>979.01</v>
      </c>
      <c r="Q62" s="126">
        <v>11223</v>
      </c>
    </row>
    <row r="63" spans="1:17" x14ac:dyDescent="0.25">
      <c r="A63" s="126">
        <v>60</v>
      </c>
      <c r="B63" s="126" t="s">
        <v>581</v>
      </c>
      <c r="C63" s="126" t="s">
        <v>811</v>
      </c>
      <c r="D63" s="126" t="s">
        <v>45</v>
      </c>
      <c r="E63" s="126">
        <v>182</v>
      </c>
      <c r="F63" s="126">
        <v>4011.73</v>
      </c>
      <c r="G63" s="126">
        <v>465.27</v>
      </c>
      <c r="H63" s="126">
        <v>4477</v>
      </c>
      <c r="I63" s="126">
        <v>1695.01</v>
      </c>
      <c r="J63" s="126">
        <v>150.99</v>
      </c>
      <c r="K63" s="126">
        <v>1846</v>
      </c>
      <c r="L63" s="126">
        <v>1380.73</v>
      </c>
      <c r="M63" s="126">
        <v>465.27</v>
      </c>
      <c r="N63" s="126">
        <v>1846</v>
      </c>
      <c r="O63" s="126">
        <v>4326.01</v>
      </c>
      <c r="P63" s="126">
        <v>150.99</v>
      </c>
      <c r="Q63" s="126">
        <v>4477</v>
      </c>
    </row>
    <row r="64" spans="1:17" x14ac:dyDescent="0.25">
      <c r="A64" s="126">
        <v>61</v>
      </c>
      <c r="B64" s="126" t="s">
        <v>582</v>
      </c>
      <c r="C64" s="126" t="s">
        <v>811</v>
      </c>
      <c r="D64" s="126" t="s">
        <v>45</v>
      </c>
      <c r="E64" s="126">
        <v>114</v>
      </c>
      <c r="F64" s="126">
        <v>2927.49</v>
      </c>
      <c r="G64" s="126">
        <v>321.51</v>
      </c>
      <c r="H64" s="126">
        <v>3249</v>
      </c>
      <c r="I64" s="126">
        <v>1127.21</v>
      </c>
      <c r="J64" s="126">
        <v>98.789999999999992</v>
      </c>
      <c r="K64" s="126">
        <v>1226</v>
      </c>
      <c r="L64" s="126">
        <v>904.49</v>
      </c>
      <c r="M64" s="126">
        <v>321.51</v>
      </c>
      <c r="N64" s="126">
        <v>1226</v>
      </c>
      <c r="O64" s="126">
        <v>3150.21</v>
      </c>
      <c r="P64" s="126">
        <v>98.789999999999992</v>
      </c>
      <c r="Q64" s="126">
        <v>3249</v>
      </c>
    </row>
    <row r="65" spans="1:17" x14ac:dyDescent="0.25">
      <c r="A65" s="126">
        <v>62</v>
      </c>
      <c r="B65" s="126" t="s">
        <v>622</v>
      </c>
      <c r="C65" s="126" t="s">
        <v>811</v>
      </c>
      <c r="D65" s="126" t="s">
        <v>45</v>
      </c>
      <c r="E65" s="126">
        <v>74</v>
      </c>
      <c r="F65" s="126">
        <v>1554.29</v>
      </c>
      <c r="G65" s="126">
        <v>165.71</v>
      </c>
      <c r="H65" s="126">
        <v>1720</v>
      </c>
      <c r="I65" s="126">
        <v>792.91</v>
      </c>
      <c r="J65" s="126">
        <v>60.089999999999996</v>
      </c>
      <c r="K65" s="126">
        <v>853</v>
      </c>
      <c r="L65" s="126">
        <v>687.29</v>
      </c>
      <c r="M65" s="126">
        <v>165.71</v>
      </c>
      <c r="N65" s="126">
        <v>853</v>
      </c>
      <c r="O65" s="126">
        <v>1659.91</v>
      </c>
      <c r="P65" s="126">
        <v>60.089999999999996</v>
      </c>
      <c r="Q65" s="126">
        <v>1720</v>
      </c>
    </row>
    <row r="66" spans="1:17" x14ac:dyDescent="0.25">
      <c r="A66" s="126">
        <v>63</v>
      </c>
      <c r="B66" s="126" t="s">
        <v>583</v>
      </c>
      <c r="C66" s="126" t="s">
        <v>811</v>
      </c>
      <c r="D66" s="126" t="s">
        <v>43</v>
      </c>
      <c r="E66" s="126">
        <v>0</v>
      </c>
      <c r="F66" s="126">
        <v>5382.76</v>
      </c>
      <c r="G66" s="126">
        <v>587.24</v>
      </c>
      <c r="H66" s="126">
        <v>5970</v>
      </c>
      <c r="I66" s="126">
        <v>175.03</v>
      </c>
      <c r="J66" s="126">
        <v>33.97</v>
      </c>
      <c r="K66" s="126">
        <v>209</v>
      </c>
      <c r="L66" s="126">
        <v>0</v>
      </c>
      <c r="M66" s="126">
        <v>209</v>
      </c>
      <c r="N66" s="126">
        <v>209</v>
      </c>
      <c r="O66" s="126">
        <v>5557.79</v>
      </c>
      <c r="P66" s="126">
        <v>412.21000000000004</v>
      </c>
      <c r="Q66" s="126">
        <v>5970</v>
      </c>
    </row>
    <row r="67" spans="1:17" x14ac:dyDescent="0.25">
      <c r="A67" s="126">
        <v>64</v>
      </c>
      <c r="B67" s="126" t="s">
        <v>744</v>
      </c>
      <c r="C67" s="126" t="s">
        <v>811</v>
      </c>
      <c r="D67" s="126" t="s">
        <v>43</v>
      </c>
      <c r="E67" s="126">
        <v>0</v>
      </c>
      <c r="F67" s="126">
        <v>875.75</v>
      </c>
      <c r="G67" s="126">
        <v>25.25</v>
      </c>
      <c r="H67" s="126">
        <v>901</v>
      </c>
      <c r="I67" s="126">
        <v>174.77</v>
      </c>
      <c r="J67" s="126">
        <v>8.23</v>
      </c>
      <c r="K67" s="126">
        <v>183</v>
      </c>
      <c r="L67" s="126">
        <v>0</v>
      </c>
      <c r="M67" s="126">
        <v>0</v>
      </c>
      <c r="N67" s="126">
        <v>0</v>
      </c>
      <c r="O67" s="126">
        <v>1050.52</v>
      </c>
      <c r="P67" s="126">
        <v>33.479999999999997</v>
      </c>
      <c r="Q67" s="126">
        <v>1084</v>
      </c>
    </row>
    <row r="68" spans="1:17" x14ac:dyDescent="0.25">
      <c r="A68" s="126">
        <v>65</v>
      </c>
      <c r="B68" s="126" t="s">
        <v>745</v>
      </c>
      <c r="C68" s="126" t="s">
        <v>811</v>
      </c>
      <c r="D68" s="126" t="s">
        <v>43</v>
      </c>
      <c r="E68" s="126">
        <v>0</v>
      </c>
      <c r="F68" s="126">
        <v>871.79</v>
      </c>
      <c r="G68" s="126">
        <v>27.21</v>
      </c>
      <c r="H68" s="126">
        <v>899</v>
      </c>
      <c r="I68" s="126">
        <v>174.81</v>
      </c>
      <c r="J68" s="126">
        <v>8.19</v>
      </c>
      <c r="K68" s="126">
        <v>183</v>
      </c>
      <c r="L68" s="126">
        <v>0</v>
      </c>
      <c r="M68" s="126">
        <v>0</v>
      </c>
      <c r="N68" s="126">
        <v>0</v>
      </c>
      <c r="O68" s="126">
        <v>1046.5999999999999</v>
      </c>
      <c r="P68" s="126">
        <v>35.4</v>
      </c>
      <c r="Q68" s="126">
        <v>1082</v>
      </c>
    </row>
    <row r="69" spans="1:17" x14ac:dyDescent="0.25">
      <c r="A69" s="126">
        <v>66</v>
      </c>
      <c r="B69" s="126" t="s">
        <v>746</v>
      </c>
      <c r="C69" s="126" t="s">
        <v>811</v>
      </c>
      <c r="D69" s="126" t="s">
        <v>43</v>
      </c>
      <c r="E69" s="126">
        <v>0</v>
      </c>
      <c r="F69" s="126">
        <v>879.78</v>
      </c>
      <c r="G69" s="126">
        <v>26.22</v>
      </c>
      <c r="H69" s="126">
        <v>906</v>
      </c>
      <c r="I69" s="126">
        <v>174.72</v>
      </c>
      <c r="J69" s="126">
        <v>8.2799999999999994</v>
      </c>
      <c r="K69" s="126">
        <v>183</v>
      </c>
      <c r="L69" s="126">
        <v>0</v>
      </c>
      <c r="M69" s="126">
        <v>0</v>
      </c>
      <c r="N69" s="126">
        <v>0</v>
      </c>
      <c r="O69" s="126">
        <v>1054.5</v>
      </c>
      <c r="P69" s="126">
        <v>34.5</v>
      </c>
      <c r="Q69" s="126">
        <v>1089</v>
      </c>
    </row>
    <row r="70" spans="1:17" x14ac:dyDescent="0.25">
      <c r="A70" s="126">
        <v>67</v>
      </c>
      <c r="B70" s="126" t="s">
        <v>747</v>
      </c>
      <c r="C70" s="126" t="s">
        <v>811</v>
      </c>
      <c r="D70" s="126" t="s">
        <v>45</v>
      </c>
      <c r="E70" s="126">
        <v>268</v>
      </c>
      <c r="F70" s="126">
        <v>26414.1</v>
      </c>
      <c r="G70" s="126">
        <v>2315.9</v>
      </c>
      <c r="H70" s="126">
        <v>28730</v>
      </c>
      <c r="I70" s="126">
        <v>2500.4299999999998</v>
      </c>
      <c r="J70" s="126">
        <v>438.57000000000005</v>
      </c>
      <c r="K70" s="126">
        <v>2939</v>
      </c>
      <c r="L70" s="126">
        <v>0</v>
      </c>
      <c r="M70" s="126">
        <v>0</v>
      </c>
      <c r="N70" s="126">
        <v>0</v>
      </c>
      <c r="O70" s="126">
        <v>28914.53</v>
      </c>
      <c r="P70" s="126">
        <v>2754.4700000000003</v>
      </c>
      <c r="Q70" s="126">
        <v>31669</v>
      </c>
    </row>
    <row r="71" spans="1:17" x14ac:dyDescent="0.25">
      <c r="A71" s="126">
        <v>68</v>
      </c>
      <c r="B71" s="126" t="s">
        <v>748</v>
      </c>
      <c r="C71" s="126" t="s">
        <v>811</v>
      </c>
      <c r="D71" s="126" t="s">
        <v>43</v>
      </c>
      <c r="E71" s="126">
        <v>0</v>
      </c>
      <c r="F71" s="126">
        <v>12566.11</v>
      </c>
      <c r="G71" s="126">
        <v>1058.8899999999999</v>
      </c>
      <c r="H71" s="126">
        <v>13625</v>
      </c>
      <c r="I71" s="126">
        <v>175.46</v>
      </c>
      <c r="J71" s="126">
        <v>138.54</v>
      </c>
      <c r="K71" s="126">
        <v>314</v>
      </c>
      <c r="L71" s="126">
        <v>0</v>
      </c>
      <c r="M71" s="126">
        <v>0</v>
      </c>
      <c r="N71" s="126">
        <v>0</v>
      </c>
      <c r="O71" s="126">
        <v>12741.57</v>
      </c>
      <c r="P71" s="126">
        <v>1197.4299999999998</v>
      </c>
      <c r="Q71" s="126">
        <v>13939</v>
      </c>
    </row>
    <row r="72" spans="1:17" x14ac:dyDescent="0.25">
      <c r="A72" s="126">
        <v>69</v>
      </c>
      <c r="B72" s="126" t="s">
        <v>749</v>
      </c>
      <c r="C72" s="126" t="s">
        <v>811</v>
      </c>
      <c r="D72" s="126" t="s">
        <v>43</v>
      </c>
      <c r="E72" s="126">
        <v>0</v>
      </c>
      <c r="F72" s="126">
        <v>541.27</v>
      </c>
      <c r="G72" s="126">
        <v>3.73</v>
      </c>
      <c r="H72" s="126">
        <v>545</v>
      </c>
      <c r="I72" s="126">
        <v>175.23</v>
      </c>
      <c r="J72" s="126">
        <v>4.7699999999999996</v>
      </c>
      <c r="K72" s="126">
        <v>180</v>
      </c>
      <c r="L72" s="126">
        <v>0</v>
      </c>
      <c r="M72" s="126">
        <v>0</v>
      </c>
      <c r="N72" s="126">
        <v>0</v>
      </c>
      <c r="O72" s="126">
        <v>716.5</v>
      </c>
      <c r="P72" s="126">
        <v>8.5</v>
      </c>
      <c r="Q72" s="126">
        <v>725</v>
      </c>
    </row>
    <row r="73" spans="1:17" x14ac:dyDescent="0.25">
      <c r="A73" s="126">
        <v>70</v>
      </c>
      <c r="B73" s="126" t="s">
        <v>750</v>
      </c>
      <c r="C73" s="126" t="s">
        <v>811</v>
      </c>
      <c r="D73" s="126" t="s">
        <v>45</v>
      </c>
      <c r="E73" s="126">
        <v>1146</v>
      </c>
      <c r="F73" s="126">
        <v>3501.35</v>
      </c>
      <c r="G73" s="126">
        <v>352.65</v>
      </c>
      <c r="H73" s="126">
        <v>3854</v>
      </c>
      <c r="I73" s="126">
        <v>9744.44</v>
      </c>
      <c r="J73" s="126">
        <v>759.56000000000006</v>
      </c>
      <c r="K73" s="126">
        <v>10504</v>
      </c>
      <c r="L73" s="126">
        <v>0</v>
      </c>
      <c r="M73" s="126">
        <v>0</v>
      </c>
      <c r="N73" s="126">
        <v>0</v>
      </c>
      <c r="O73" s="126">
        <v>13245.79</v>
      </c>
      <c r="P73" s="126">
        <v>1112.21</v>
      </c>
      <c r="Q73" s="126">
        <v>14358</v>
      </c>
    </row>
    <row r="74" spans="1:17" x14ac:dyDescent="0.25">
      <c r="A74" s="126">
        <v>71</v>
      </c>
      <c r="B74" s="126" t="s">
        <v>751</v>
      </c>
      <c r="C74" s="126" t="s">
        <v>811</v>
      </c>
      <c r="D74" s="126" t="s">
        <v>45</v>
      </c>
      <c r="E74" s="126">
        <v>1241</v>
      </c>
      <c r="F74" s="126">
        <v>2582.09</v>
      </c>
      <c r="G74" s="126">
        <v>232.91</v>
      </c>
      <c r="H74" s="126">
        <v>2815</v>
      </c>
      <c r="I74" s="126">
        <v>10536.87</v>
      </c>
      <c r="J74" s="126">
        <v>809.13</v>
      </c>
      <c r="K74" s="126">
        <v>11346</v>
      </c>
      <c r="L74" s="126">
        <v>0</v>
      </c>
      <c r="M74" s="126">
        <v>0</v>
      </c>
      <c r="N74" s="126">
        <v>0</v>
      </c>
      <c r="O74" s="126">
        <v>13118.96</v>
      </c>
      <c r="P74" s="126">
        <v>1042.04</v>
      </c>
      <c r="Q74" s="126">
        <v>14161</v>
      </c>
    </row>
    <row r="75" spans="1:17" x14ac:dyDescent="0.25">
      <c r="A75" s="126">
        <v>72</v>
      </c>
      <c r="B75" s="126" t="s">
        <v>752</v>
      </c>
      <c r="C75" s="126" t="s">
        <v>811</v>
      </c>
      <c r="D75" s="126" t="s">
        <v>45</v>
      </c>
      <c r="E75" s="126">
        <v>15</v>
      </c>
      <c r="F75" s="126">
        <v>3132.31</v>
      </c>
      <c r="G75" s="126">
        <v>214.69</v>
      </c>
      <c r="H75" s="126">
        <v>3347</v>
      </c>
      <c r="I75" s="126">
        <v>300.52999999999997</v>
      </c>
      <c r="J75" s="126">
        <v>40.47</v>
      </c>
      <c r="K75" s="126">
        <v>341</v>
      </c>
      <c r="L75" s="126">
        <v>0</v>
      </c>
      <c r="M75" s="126">
        <v>0</v>
      </c>
      <c r="N75" s="126">
        <v>0</v>
      </c>
      <c r="O75" s="126">
        <v>3432.84</v>
      </c>
      <c r="P75" s="126">
        <v>255.16</v>
      </c>
      <c r="Q75" s="126">
        <v>3688</v>
      </c>
    </row>
    <row r="76" spans="1:17" x14ac:dyDescent="0.25">
      <c r="A76" s="126">
        <v>73</v>
      </c>
      <c r="B76" s="126" t="s">
        <v>753</v>
      </c>
      <c r="C76" s="126" t="s">
        <v>811</v>
      </c>
      <c r="D76" s="126" t="s">
        <v>45</v>
      </c>
      <c r="E76" s="126">
        <v>523</v>
      </c>
      <c r="F76" s="126">
        <v>1017.25</v>
      </c>
      <c r="G76" s="126">
        <v>28.75</v>
      </c>
      <c r="H76" s="126">
        <v>1046</v>
      </c>
      <c r="I76" s="126">
        <v>4629.7299999999996</v>
      </c>
      <c r="J76" s="126">
        <v>339.27</v>
      </c>
      <c r="K76" s="126">
        <v>4969</v>
      </c>
      <c r="L76" s="126">
        <v>0</v>
      </c>
      <c r="M76" s="126">
        <v>0</v>
      </c>
      <c r="N76" s="126">
        <v>0</v>
      </c>
      <c r="O76" s="126">
        <v>5646.98</v>
      </c>
      <c r="P76" s="126">
        <v>368.02</v>
      </c>
      <c r="Q76" s="126">
        <v>6015</v>
      </c>
    </row>
    <row r="77" spans="1:17" x14ac:dyDescent="0.25">
      <c r="A77" s="126">
        <v>74</v>
      </c>
      <c r="B77" s="126" t="s">
        <v>754</v>
      </c>
      <c r="C77" s="126" t="s">
        <v>811</v>
      </c>
      <c r="D77" s="126" t="s">
        <v>43</v>
      </c>
      <c r="E77" s="126">
        <v>0</v>
      </c>
      <c r="F77" s="126">
        <v>889.07</v>
      </c>
      <c r="G77" s="126">
        <v>18.93</v>
      </c>
      <c r="H77" s="126">
        <v>908</v>
      </c>
      <c r="I77" s="126">
        <v>174.63</v>
      </c>
      <c r="J77" s="126">
        <v>8.3699999999999992</v>
      </c>
      <c r="K77" s="126">
        <v>183</v>
      </c>
      <c r="L77" s="126">
        <v>0</v>
      </c>
      <c r="M77" s="126">
        <v>0</v>
      </c>
      <c r="N77" s="126">
        <v>0</v>
      </c>
      <c r="O77" s="126">
        <v>1063.7</v>
      </c>
      <c r="P77" s="126">
        <v>27.3</v>
      </c>
      <c r="Q77" s="126">
        <v>1091</v>
      </c>
    </row>
    <row r="78" spans="1:17" x14ac:dyDescent="0.25">
      <c r="A78" s="126">
        <v>75</v>
      </c>
      <c r="B78" s="126" t="s">
        <v>755</v>
      </c>
      <c r="C78" s="126" t="s">
        <v>811</v>
      </c>
      <c r="D78" s="126" t="s">
        <v>43</v>
      </c>
      <c r="E78" s="126">
        <v>0</v>
      </c>
      <c r="F78" s="126">
        <v>397.73</v>
      </c>
      <c r="G78" s="126">
        <v>1.27</v>
      </c>
      <c r="H78" s="126">
        <v>399</v>
      </c>
      <c r="I78" s="126">
        <v>174.71</v>
      </c>
      <c r="J78" s="126">
        <v>3.29</v>
      </c>
      <c r="K78" s="126">
        <v>178</v>
      </c>
      <c r="L78" s="126">
        <v>0</v>
      </c>
      <c r="M78" s="126">
        <v>0</v>
      </c>
      <c r="N78" s="126">
        <v>0</v>
      </c>
      <c r="O78" s="126">
        <v>572.44000000000005</v>
      </c>
      <c r="P78" s="126">
        <v>4.5599999999999996</v>
      </c>
      <c r="Q78" s="126">
        <v>577</v>
      </c>
    </row>
    <row r="79" spans="1:17" x14ac:dyDescent="0.25">
      <c r="A79" s="126">
        <v>76</v>
      </c>
      <c r="B79" s="126" t="s">
        <v>756</v>
      </c>
      <c r="C79" s="126" t="s">
        <v>811</v>
      </c>
      <c r="D79" s="126" t="s">
        <v>43</v>
      </c>
      <c r="E79" s="126">
        <v>0</v>
      </c>
      <c r="F79" s="126">
        <v>395.75</v>
      </c>
      <c r="G79" s="126">
        <v>1.25</v>
      </c>
      <c r="H79" s="126">
        <v>397</v>
      </c>
      <c r="I79" s="126">
        <v>174.73</v>
      </c>
      <c r="J79" s="126">
        <v>3.27</v>
      </c>
      <c r="K79" s="126">
        <v>178</v>
      </c>
      <c r="L79" s="126">
        <v>0</v>
      </c>
      <c r="M79" s="126">
        <v>0</v>
      </c>
      <c r="N79" s="126">
        <v>0</v>
      </c>
      <c r="O79" s="126">
        <v>570.48</v>
      </c>
      <c r="P79" s="126">
        <v>4.5199999999999996</v>
      </c>
      <c r="Q79" s="126">
        <v>575</v>
      </c>
    </row>
    <row r="80" spans="1:17" x14ac:dyDescent="0.25">
      <c r="A80" s="126">
        <v>77</v>
      </c>
      <c r="B80" s="126" t="s">
        <v>757</v>
      </c>
      <c r="C80" s="126" t="s">
        <v>811</v>
      </c>
      <c r="D80" s="126" t="s">
        <v>43</v>
      </c>
      <c r="E80" s="126">
        <v>0</v>
      </c>
      <c r="F80" s="126">
        <v>396.74</v>
      </c>
      <c r="G80" s="126">
        <v>1.26</v>
      </c>
      <c r="H80" s="126">
        <v>398</v>
      </c>
      <c r="I80" s="126">
        <v>174.72</v>
      </c>
      <c r="J80" s="126">
        <v>3.28</v>
      </c>
      <c r="K80" s="126">
        <v>178</v>
      </c>
      <c r="L80" s="126">
        <v>0</v>
      </c>
      <c r="M80" s="126">
        <v>0</v>
      </c>
      <c r="N80" s="126">
        <v>0</v>
      </c>
      <c r="O80" s="126">
        <v>571.46</v>
      </c>
      <c r="P80" s="126">
        <v>4.54</v>
      </c>
      <c r="Q80" s="126">
        <v>576</v>
      </c>
    </row>
    <row r="81" spans="1:17" x14ac:dyDescent="0.25">
      <c r="A81" s="126">
        <v>78</v>
      </c>
      <c r="B81" s="126" t="s">
        <v>758</v>
      </c>
      <c r="C81" s="126" t="s">
        <v>811</v>
      </c>
      <c r="D81" s="126" t="s">
        <v>43</v>
      </c>
      <c r="E81" s="126">
        <v>0</v>
      </c>
      <c r="F81" s="126">
        <v>396.74</v>
      </c>
      <c r="G81" s="126">
        <v>1.26</v>
      </c>
      <c r="H81" s="126">
        <v>398</v>
      </c>
      <c r="I81" s="126">
        <v>174.72</v>
      </c>
      <c r="J81" s="126">
        <v>3.28</v>
      </c>
      <c r="K81" s="126">
        <v>178</v>
      </c>
      <c r="L81" s="126">
        <v>0</v>
      </c>
      <c r="M81" s="126">
        <v>0</v>
      </c>
      <c r="N81" s="126">
        <v>0</v>
      </c>
      <c r="O81" s="126">
        <v>571.46</v>
      </c>
      <c r="P81" s="126">
        <v>4.54</v>
      </c>
      <c r="Q81" s="126">
        <v>576</v>
      </c>
    </row>
    <row r="82" spans="1:17" x14ac:dyDescent="0.25">
      <c r="A82" s="126">
        <v>79</v>
      </c>
      <c r="B82" s="126" t="s">
        <v>759</v>
      </c>
      <c r="C82" s="126" t="s">
        <v>811</v>
      </c>
      <c r="D82" s="126" t="s">
        <v>43</v>
      </c>
      <c r="E82" s="126">
        <v>0</v>
      </c>
      <c r="F82" s="126">
        <v>395.75</v>
      </c>
      <c r="G82" s="126">
        <v>1.25</v>
      </c>
      <c r="H82" s="126">
        <v>397</v>
      </c>
      <c r="I82" s="126">
        <v>174.73</v>
      </c>
      <c r="J82" s="126">
        <v>3.27</v>
      </c>
      <c r="K82" s="126">
        <v>178</v>
      </c>
      <c r="L82" s="126">
        <v>0</v>
      </c>
      <c r="M82" s="126">
        <v>0</v>
      </c>
      <c r="N82" s="126">
        <v>0</v>
      </c>
      <c r="O82" s="126">
        <v>570.48</v>
      </c>
      <c r="P82" s="126">
        <v>4.5199999999999996</v>
      </c>
      <c r="Q82" s="126">
        <v>575</v>
      </c>
    </row>
    <row r="83" spans="1:17" x14ac:dyDescent="0.25">
      <c r="A83" s="126">
        <v>80</v>
      </c>
      <c r="B83" s="126" t="s">
        <v>760</v>
      </c>
      <c r="C83" s="126" t="s">
        <v>811</v>
      </c>
      <c r="D83" s="126" t="s">
        <v>43</v>
      </c>
      <c r="E83" s="126">
        <v>0</v>
      </c>
      <c r="F83" s="126">
        <v>475.97</v>
      </c>
      <c r="G83" s="126">
        <v>3.03</v>
      </c>
      <c r="H83" s="126">
        <v>479</v>
      </c>
      <c r="I83" s="126">
        <v>174.9</v>
      </c>
      <c r="J83" s="126">
        <v>4.0999999999999996</v>
      </c>
      <c r="K83" s="126">
        <v>179</v>
      </c>
      <c r="L83" s="126">
        <v>175.97</v>
      </c>
      <c r="M83" s="126">
        <v>3.03</v>
      </c>
      <c r="N83" s="126">
        <v>179</v>
      </c>
      <c r="O83" s="126">
        <v>474.9</v>
      </c>
      <c r="P83" s="126">
        <v>4.0999999999999996</v>
      </c>
      <c r="Q83" s="126">
        <v>479</v>
      </c>
    </row>
    <row r="84" spans="1:17" x14ac:dyDescent="0.25">
      <c r="A84" s="126">
        <v>81</v>
      </c>
      <c r="B84" s="126" t="s">
        <v>761</v>
      </c>
      <c r="C84" s="126" t="s">
        <v>811</v>
      </c>
      <c r="D84" s="126" t="s">
        <v>43</v>
      </c>
      <c r="E84" s="126">
        <v>0</v>
      </c>
      <c r="F84" s="126">
        <v>404.7</v>
      </c>
      <c r="G84" s="126">
        <v>1.3</v>
      </c>
      <c r="H84" s="126">
        <v>406</v>
      </c>
      <c r="I84" s="126">
        <v>174.63</v>
      </c>
      <c r="J84" s="126">
        <v>3.37</v>
      </c>
      <c r="K84" s="126">
        <v>178</v>
      </c>
      <c r="L84" s="126">
        <v>0</v>
      </c>
      <c r="M84" s="126">
        <v>0</v>
      </c>
      <c r="N84" s="126">
        <v>0</v>
      </c>
      <c r="O84" s="126">
        <v>579.33000000000004</v>
      </c>
      <c r="P84" s="126">
        <v>4.67</v>
      </c>
      <c r="Q84" s="126">
        <v>584</v>
      </c>
    </row>
    <row r="85" spans="1:17" x14ac:dyDescent="0.25">
      <c r="A85" s="126">
        <v>82</v>
      </c>
      <c r="B85" s="126" t="s">
        <v>762</v>
      </c>
      <c r="C85" s="126" t="s">
        <v>811</v>
      </c>
      <c r="D85" s="126" t="s">
        <v>43</v>
      </c>
      <c r="E85" s="126">
        <v>0</v>
      </c>
      <c r="F85" s="126">
        <v>828.02</v>
      </c>
      <c r="G85" s="126">
        <v>12.98</v>
      </c>
      <c r="H85" s="126">
        <v>841</v>
      </c>
      <c r="I85" s="126">
        <v>175.24</v>
      </c>
      <c r="J85" s="126">
        <v>7.76</v>
      </c>
      <c r="K85" s="126">
        <v>183</v>
      </c>
      <c r="L85" s="126">
        <v>170.02</v>
      </c>
      <c r="M85" s="126">
        <v>12.98</v>
      </c>
      <c r="N85" s="126">
        <v>183</v>
      </c>
      <c r="O85" s="126">
        <v>833.24</v>
      </c>
      <c r="P85" s="126">
        <v>7.76</v>
      </c>
      <c r="Q85" s="126">
        <v>841</v>
      </c>
    </row>
    <row r="86" spans="1:17" x14ac:dyDescent="0.25">
      <c r="A86" s="126">
        <v>83</v>
      </c>
      <c r="B86" s="126" t="s">
        <v>763</v>
      </c>
      <c r="C86" s="126" t="s">
        <v>811</v>
      </c>
      <c r="D86" s="126" t="s">
        <v>43</v>
      </c>
      <c r="E86" s="126">
        <v>0</v>
      </c>
      <c r="F86" s="126">
        <v>828.02</v>
      </c>
      <c r="G86" s="126">
        <v>12.98</v>
      </c>
      <c r="H86" s="126">
        <v>841</v>
      </c>
      <c r="I86" s="126">
        <v>175.24</v>
      </c>
      <c r="J86" s="126">
        <v>7.76</v>
      </c>
      <c r="K86" s="126">
        <v>183</v>
      </c>
      <c r="L86" s="126">
        <v>170.02</v>
      </c>
      <c r="M86" s="126">
        <v>12.98</v>
      </c>
      <c r="N86" s="126">
        <v>183</v>
      </c>
      <c r="O86" s="126">
        <v>833.24</v>
      </c>
      <c r="P86" s="126">
        <v>7.76</v>
      </c>
      <c r="Q86" s="126">
        <v>841</v>
      </c>
    </row>
    <row r="87" spans="1:17" x14ac:dyDescent="0.25">
      <c r="A87" s="126">
        <v>84</v>
      </c>
      <c r="B87" s="126" t="s">
        <v>764</v>
      </c>
      <c r="C87" s="126" t="s">
        <v>811</v>
      </c>
      <c r="D87" s="126" t="s">
        <v>43</v>
      </c>
      <c r="E87" s="126">
        <v>0</v>
      </c>
      <c r="F87" s="126">
        <v>834.36</v>
      </c>
      <c r="G87" s="126">
        <v>13.639999999999999</v>
      </c>
      <c r="H87" s="126">
        <v>848</v>
      </c>
      <c r="I87" s="126">
        <v>175.17</v>
      </c>
      <c r="J87" s="126">
        <v>7.83</v>
      </c>
      <c r="K87" s="126">
        <v>183</v>
      </c>
      <c r="L87" s="126">
        <v>169.36</v>
      </c>
      <c r="M87" s="126">
        <v>13.639999999999999</v>
      </c>
      <c r="N87" s="126">
        <v>183</v>
      </c>
      <c r="O87" s="126">
        <v>840.17</v>
      </c>
      <c r="P87" s="126">
        <v>7.83</v>
      </c>
      <c r="Q87" s="126">
        <v>848</v>
      </c>
    </row>
    <row r="88" spans="1:17" x14ac:dyDescent="0.25">
      <c r="A88" s="126">
        <v>85</v>
      </c>
      <c r="B88" s="126" t="s">
        <v>765</v>
      </c>
      <c r="C88" s="126" t="s">
        <v>811</v>
      </c>
      <c r="D88" s="126" t="s">
        <v>43</v>
      </c>
      <c r="E88" s="126">
        <v>0</v>
      </c>
      <c r="F88" s="126">
        <v>834.36</v>
      </c>
      <c r="G88" s="126">
        <v>13.639999999999999</v>
      </c>
      <c r="H88" s="126">
        <v>848</v>
      </c>
      <c r="I88" s="126">
        <v>175.17</v>
      </c>
      <c r="J88" s="126">
        <v>7.83</v>
      </c>
      <c r="K88" s="126">
        <v>183</v>
      </c>
      <c r="L88" s="126">
        <v>169.36</v>
      </c>
      <c r="M88" s="126">
        <v>13.639999999999999</v>
      </c>
      <c r="N88" s="126">
        <v>183</v>
      </c>
      <c r="O88" s="126">
        <v>840.17</v>
      </c>
      <c r="P88" s="126">
        <v>7.83</v>
      </c>
      <c r="Q88" s="126">
        <v>848</v>
      </c>
    </row>
    <row r="89" spans="1:17" x14ac:dyDescent="0.25">
      <c r="A89" s="126">
        <v>86</v>
      </c>
      <c r="B89" s="126" t="s">
        <v>766</v>
      </c>
      <c r="C89" s="126" t="s">
        <v>811</v>
      </c>
      <c r="D89" s="126" t="s">
        <v>43</v>
      </c>
      <c r="E89" s="126">
        <v>0</v>
      </c>
      <c r="F89" s="126">
        <v>954.87</v>
      </c>
      <c r="G89" s="126">
        <v>19.13</v>
      </c>
      <c r="H89" s="126">
        <v>974</v>
      </c>
      <c r="I89" s="126">
        <v>174.9</v>
      </c>
      <c r="J89" s="126">
        <v>9.1</v>
      </c>
      <c r="K89" s="126">
        <v>184</v>
      </c>
      <c r="L89" s="126">
        <v>164.87</v>
      </c>
      <c r="M89" s="126">
        <v>19.13</v>
      </c>
      <c r="N89" s="126">
        <v>184</v>
      </c>
      <c r="O89" s="126">
        <v>964.9</v>
      </c>
      <c r="P89" s="126">
        <v>9.1</v>
      </c>
      <c r="Q89" s="126">
        <v>974</v>
      </c>
    </row>
    <row r="90" spans="1:17" x14ac:dyDescent="0.25">
      <c r="A90" s="126">
        <v>87</v>
      </c>
      <c r="B90" s="126" t="s">
        <v>767</v>
      </c>
      <c r="C90" s="126" t="s">
        <v>811</v>
      </c>
      <c r="D90" s="126" t="s">
        <v>43</v>
      </c>
      <c r="E90" s="126">
        <v>0</v>
      </c>
      <c r="F90" s="126">
        <v>981.53</v>
      </c>
      <c r="G90" s="126">
        <v>22.47</v>
      </c>
      <c r="H90" s="126">
        <v>1004</v>
      </c>
      <c r="I90" s="126">
        <v>174.59</v>
      </c>
      <c r="J90" s="126">
        <v>9.41</v>
      </c>
      <c r="K90" s="126">
        <v>184</v>
      </c>
      <c r="L90" s="126">
        <v>0</v>
      </c>
      <c r="M90" s="126">
        <v>0</v>
      </c>
      <c r="N90" s="126">
        <v>0</v>
      </c>
      <c r="O90" s="126">
        <v>1156.1199999999999</v>
      </c>
      <c r="P90" s="126">
        <v>31.88</v>
      </c>
      <c r="Q90" s="126">
        <v>1188</v>
      </c>
    </row>
    <row r="91" spans="1:17" x14ac:dyDescent="0.25">
      <c r="A91" s="126">
        <v>88</v>
      </c>
      <c r="B91" s="126" t="s">
        <v>768</v>
      </c>
      <c r="C91" s="126" t="s">
        <v>811</v>
      </c>
      <c r="D91" s="126" t="s">
        <v>43</v>
      </c>
      <c r="E91" s="126">
        <v>0</v>
      </c>
      <c r="F91" s="126">
        <v>944.24</v>
      </c>
      <c r="G91" s="126">
        <v>17.760000000000002</v>
      </c>
      <c r="H91" s="126">
        <v>962</v>
      </c>
      <c r="I91" s="126">
        <v>175.02</v>
      </c>
      <c r="J91" s="126">
        <v>8.98</v>
      </c>
      <c r="K91" s="126">
        <v>184</v>
      </c>
      <c r="L91" s="126">
        <v>0</v>
      </c>
      <c r="M91" s="126">
        <v>0</v>
      </c>
      <c r="N91" s="126">
        <v>0</v>
      </c>
      <c r="O91" s="126">
        <v>1119.26</v>
      </c>
      <c r="P91" s="126">
        <v>26.740000000000002</v>
      </c>
      <c r="Q91" s="126">
        <v>1146</v>
      </c>
    </row>
    <row r="92" spans="1:17" x14ac:dyDescent="0.25">
      <c r="A92" s="126">
        <v>89</v>
      </c>
      <c r="B92" s="126" t="s">
        <v>769</v>
      </c>
      <c r="C92" s="126" t="s">
        <v>811</v>
      </c>
      <c r="D92" s="126" t="s">
        <v>43</v>
      </c>
      <c r="E92" s="126">
        <v>0</v>
      </c>
      <c r="F92" s="126">
        <v>938.9</v>
      </c>
      <c r="G92" s="126">
        <v>17.100000000000001</v>
      </c>
      <c r="H92" s="126">
        <v>956</v>
      </c>
      <c r="I92" s="126">
        <v>175.08</v>
      </c>
      <c r="J92" s="126">
        <v>8.92</v>
      </c>
      <c r="K92" s="126">
        <v>184</v>
      </c>
      <c r="L92" s="126">
        <v>0</v>
      </c>
      <c r="M92" s="126">
        <v>0</v>
      </c>
      <c r="N92" s="126">
        <v>0</v>
      </c>
      <c r="O92" s="126">
        <v>1113.98</v>
      </c>
      <c r="P92" s="126">
        <v>26.02</v>
      </c>
      <c r="Q92" s="126">
        <v>1140</v>
      </c>
    </row>
    <row r="93" spans="1:17" x14ac:dyDescent="0.25">
      <c r="A93" s="126">
        <v>90</v>
      </c>
      <c r="B93" s="126" t="s">
        <v>770</v>
      </c>
      <c r="C93" s="126" t="s">
        <v>811</v>
      </c>
      <c r="D93" s="126" t="s">
        <v>43</v>
      </c>
      <c r="E93" s="126">
        <v>0</v>
      </c>
      <c r="F93" s="126">
        <v>949.56</v>
      </c>
      <c r="G93" s="126">
        <v>18.440000000000001</v>
      </c>
      <c r="H93" s="126">
        <v>968</v>
      </c>
      <c r="I93" s="126">
        <v>174.96</v>
      </c>
      <c r="J93" s="126">
        <v>9.0399999999999991</v>
      </c>
      <c r="K93" s="126">
        <v>184</v>
      </c>
      <c r="L93" s="126">
        <v>0</v>
      </c>
      <c r="M93" s="126">
        <v>0</v>
      </c>
      <c r="N93" s="126">
        <v>0</v>
      </c>
      <c r="O93" s="126">
        <v>1124.52</v>
      </c>
      <c r="P93" s="126">
        <v>27.48</v>
      </c>
      <c r="Q93" s="126">
        <v>1152</v>
      </c>
    </row>
    <row r="94" spans="1:17" x14ac:dyDescent="0.25">
      <c r="A94" s="126">
        <v>91</v>
      </c>
      <c r="B94" s="126" t="s">
        <v>771</v>
      </c>
      <c r="C94" s="126" t="s">
        <v>811</v>
      </c>
      <c r="D94" s="126" t="s">
        <v>43</v>
      </c>
      <c r="E94" s="126">
        <v>0</v>
      </c>
      <c r="F94" s="126">
        <v>960.22</v>
      </c>
      <c r="G94" s="126">
        <v>19.78</v>
      </c>
      <c r="H94" s="126">
        <v>980</v>
      </c>
      <c r="I94" s="126">
        <v>174.84</v>
      </c>
      <c r="J94" s="126">
        <v>9.16</v>
      </c>
      <c r="K94" s="126">
        <v>184</v>
      </c>
      <c r="L94" s="126">
        <v>0</v>
      </c>
      <c r="M94" s="126">
        <v>0</v>
      </c>
      <c r="N94" s="126">
        <v>0</v>
      </c>
      <c r="O94" s="126">
        <v>1135.06</v>
      </c>
      <c r="P94" s="126">
        <v>28.939999999999998</v>
      </c>
      <c r="Q94" s="126">
        <v>1164</v>
      </c>
    </row>
    <row r="95" spans="1:17" x14ac:dyDescent="0.25">
      <c r="A95" s="126">
        <v>92</v>
      </c>
      <c r="B95" s="126" t="s">
        <v>793</v>
      </c>
      <c r="C95" s="126" t="s">
        <v>811</v>
      </c>
      <c r="D95" s="126" t="s">
        <v>43</v>
      </c>
      <c r="E95" s="126">
        <v>0</v>
      </c>
      <c r="F95" s="126">
        <v>921.06</v>
      </c>
      <c r="G95" s="126">
        <v>9.94</v>
      </c>
      <c r="H95" s="126">
        <v>931</v>
      </c>
      <c r="I95" s="126">
        <v>175.3</v>
      </c>
      <c r="J95" s="126">
        <v>8.6999999999999993</v>
      </c>
      <c r="K95" s="126">
        <v>184</v>
      </c>
      <c r="L95" s="126">
        <v>0</v>
      </c>
      <c r="M95" s="126">
        <v>0</v>
      </c>
      <c r="N95" s="126">
        <v>0</v>
      </c>
      <c r="O95" s="126">
        <v>1096.3599999999999</v>
      </c>
      <c r="P95" s="126">
        <v>18.64</v>
      </c>
      <c r="Q95" s="126">
        <v>1115</v>
      </c>
    </row>
    <row r="96" spans="1:17" x14ac:dyDescent="0.25">
      <c r="A96" s="126">
        <v>93</v>
      </c>
      <c r="B96" s="126" t="s">
        <v>802</v>
      </c>
      <c r="C96" s="126" t="s">
        <v>811</v>
      </c>
      <c r="D96" s="126" t="s">
        <v>43</v>
      </c>
      <c r="E96" s="126">
        <v>0</v>
      </c>
      <c r="F96" s="126">
        <v>220.3</v>
      </c>
      <c r="G96" s="126">
        <v>2.7</v>
      </c>
      <c r="H96" s="126">
        <v>223</v>
      </c>
      <c r="I96" s="126">
        <v>349.73</v>
      </c>
      <c r="J96" s="126">
        <v>1.27</v>
      </c>
      <c r="K96" s="126">
        <v>351</v>
      </c>
      <c r="L96" s="126">
        <v>0</v>
      </c>
      <c r="M96" s="126">
        <v>0</v>
      </c>
      <c r="N96" s="126">
        <v>0</v>
      </c>
      <c r="O96" s="126">
        <v>570.03</v>
      </c>
      <c r="P96" s="126">
        <v>3.97</v>
      </c>
      <c r="Q96" s="126">
        <v>574</v>
      </c>
    </row>
    <row r="97" spans="1:17" x14ac:dyDescent="0.25">
      <c r="A97" s="126">
        <v>94</v>
      </c>
      <c r="B97" s="126" t="s">
        <v>803</v>
      </c>
      <c r="C97" s="126" t="s">
        <v>811</v>
      </c>
      <c r="D97" s="126" t="s">
        <v>45</v>
      </c>
      <c r="E97" s="126">
        <v>5</v>
      </c>
      <c r="F97" s="126">
        <v>187.3</v>
      </c>
      <c r="G97" s="126">
        <v>2.7</v>
      </c>
      <c r="H97" s="126">
        <v>190</v>
      </c>
      <c r="I97" s="126">
        <v>206.29</v>
      </c>
      <c r="J97" s="126">
        <v>3.71</v>
      </c>
      <c r="K97" s="126">
        <v>210</v>
      </c>
      <c r="L97" s="126">
        <v>0</v>
      </c>
      <c r="M97" s="126">
        <v>0</v>
      </c>
      <c r="N97" s="126">
        <v>0</v>
      </c>
      <c r="O97" s="126">
        <v>393.59</v>
      </c>
      <c r="P97" s="126">
        <v>6.41</v>
      </c>
      <c r="Q97" s="126">
        <v>400</v>
      </c>
    </row>
    <row r="98" spans="1:17" x14ac:dyDescent="0.25">
      <c r="A98" s="126">
        <v>95</v>
      </c>
      <c r="B98" s="126" t="s">
        <v>804</v>
      </c>
      <c r="C98" s="126" t="s">
        <v>811</v>
      </c>
      <c r="D98" s="126" t="s">
        <v>45</v>
      </c>
      <c r="E98" s="126">
        <v>62</v>
      </c>
      <c r="F98" s="126">
        <v>1627.76</v>
      </c>
      <c r="G98" s="126">
        <v>93.24</v>
      </c>
      <c r="H98" s="126">
        <v>1721</v>
      </c>
      <c r="I98" s="126">
        <v>868.19</v>
      </c>
      <c r="J98" s="126">
        <v>48.81</v>
      </c>
      <c r="K98" s="126">
        <v>917</v>
      </c>
      <c r="L98" s="126">
        <v>0</v>
      </c>
      <c r="M98" s="126">
        <v>0</v>
      </c>
      <c r="N98" s="126">
        <v>0</v>
      </c>
      <c r="O98" s="126">
        <v>2495.9499999999998</v>
      </c>
      <c r="P98" s="126">
        <v>142.05000000000001</v>
      </c>
      <c r="Q98" s="126">
        <v>2638</v>
      </c>
    </row>
    <row r="99" spans="1:17" x14ac:dyDescent="0.25">
      <c r="A99" s="126">
        <v>96</v>
      </c>
      <c r="B99" s="126" t="s">
        <v>805</v>
      </c>
      <c r="C99" s="126" t="s">
        <v>811</v>
      </c>
      <c r="D99" s="126" t="s">
        <v>45</v>
      </c>
      <c r="E99" s="126">
        <v>6</v>
      </c>
      <c r="F99" s="126">
        <v>216.14</v>
      </c>
      <c r="G99" s="126">
        <v>4.8600000000000003</v>
      </c>
      <c r="H99" s="126">
        <v>221</v>
      </c>
      <c r="I99" s="126">
        <v>213.58</v>
      </c>
      <c r="J99" s="126">
        <v>4.42</v>
      </c>
      <c r="K99" s="126">
        <v>218</v>
      </c>
      <c r="L99" s="126">
        <v>0</v>
      </c>
      <c r="M99" s="126">
        <v>0</v>
      </c>
      <c r="N99" s="126">
        <v>0</v>
      </c>
      <c r="O99" s="126">
        <v>429.72</v>
      </c>
      <c r="P99" s="126">
        <v>9.2799999999999994</v>
      </c>
      <c r="Q99" s="126">
        <v>439</v>
      </c>
    </row>
    <row r="100" spans="1:17" x14ac:dyDescent="0.25">
      <c r="A100" s="126">
        <v>97</v>
      </c>
      <c r="B100" s="126" t="s">
        <v>403</v>
      </c>
      <c r="C100" s="126" t="s">
        <v>811</v>
      </c>
      <c r="D100" s="126" t="s">
        <v>45</v>
      </c>
      <c r="E100" s="126">
        <v>392</v>
      </c>
      <c r="F100" s="126">
        <v>212266.37</v>
      </c>
      <c r="G100" s="126">
        <v>63797.63</v>
      </c>
      <c r="H100" s="126">
        <v>276064</v>
      </c>
      <c r="I100" s="126">
        <v>3492.43</v>
      </c>
      <c r="J100" s="126">
        <v>2449.5700000000002</v>
      </c>
      <c r="K100" s="126">
        <v>5942</v>
      </c>
      <c r="L100" s="126">
        <v>0</v>
      </c>
      <c r="M100" s="126">
        <v>50000</v>
      </c>
      <c r="N100" s="126">
        <v>50000</v>
      </c>
      <c r="O100" s="126">
        <v>215758.8</v>
      </c>
      <c r="P100" s="126">
        <v>16247.199999999999</v>
      </c>
      <c r="Q100" s="126">
        <v>232006</v>
      </c>
    </row>
    <row r="101" spans="1:17" x14ac:dyDescent="0.25">
      <c r="A101" s="126">
        <v>98</v>
      </c>
      <c r="B101" s="126" t="s">
        <v>404</v>
      </c>
      <c r="C101" s="126" t="s">
        <v>811</v>
      </c>
      <c r="D101" s="126" t="s">
        <v>45</v>
      </c>
      <c r="E101" s="126">
        <v>504</v>
      </c>
      <c r="F101" s="126">
        <v>190056.41</v>
      </c>
      <c r="G101" s="126">
        <v>29862.59</v>
      </c>
      <c r="H101" s="126">
        <v>219919</v>
      </c>
      <c r="I101" s="126">
        <v>4645.5</v>
      </c>
      <c r="J101" s="126">
        <v>2279.5</v>
      </c>
      <c r="K101" s="126">
        <v>6925</v>
      </c>
      <c r="L101" s="126">
        <v>0</v>
      </c>
      <c r="M101" s="126">
        <v>0</v>
      </c>
      <c r="N101" s="126">
        <v>0</v>
      </c>
      <c r="O101" s="126">
        <v>194701.91</v>
      </c>
      <c r="P101" s="126">
        <v>32142.09</v>
      </c>
      <c r="Q101" s="126">
        <v>226844</v>
      </c>
    </row>
    <row r="102" spans="1:17" x14ac:dyDescent="0.25">
      <c r="A102" s="126">
        <v>99</v>
      </c>
      <c r="B102" s="126" t="s">
        <v>499</v>
      </c>
      <c r="C102" s="126" t="s">
        <v>811</v>
      </c>
      <c r="D102" s="126" t="s">
        <v>45</v>
      </c>
      <c r="E102" s="126">
        <v>249</v>
      </c>
      <c r="F102" s="126">
        <v>3675.88</v>
      </c>
      <c r="G102" s="126">
        <v>267.12</v>
      </c>
      <c r="H102" s="126">
        <v>3943</v>
      </c>
      <c r="I102" s="126">
        <v>2341.79</v>
      </c>
      <c r="J102" s="126">
        <v>179.21</v>
      </c>
      <c r="K102" s="126">
        <v>2521</v>
      </c>
      <c r="L102" s="126">
        <v>6017.67</v>
      </c>
      <c r="M102" s="126">
        <v>446.33</v>
      </c>
      <c r="N102" s="126">
        <v>6464</v>
      </c>
      <c r="O102" s="126">
        <v>0</v>
      </c>
      <c r="P102" s="126">
        <v>0</v>
      </c>
      <c r="Q102" s="126">
        <v>0</v>
      </c>
    </row>
    <row r="103" spans="1:17" x14ac:dyDescent="0.25">
      <c r="A103" s="126">
        <v>100</v>
      </c>
      <c r="B103" s="126" t="s">
        <v>436</v>
      </c>
      <c r="C103" s="126" t="s">
        <v>811</v>
      </c>
      <c r="D103" s="126" t="s">
        <v>45</v>
      </c>
      <c r="E103" s="126">
        <v>74</v>
      </c>
      <c r="F103" s="126">
        <v>1709.82</v>
      </c>
      <c r="G103" s="126">
        <v>86.18</v>
      </c>
      <c r="H103" s="126">
        <v>1796</v>
      </c>
      <c r="I103" s="126">
        <v>967.88</v>
      </c>
      <c r="J103" s="126">
        <v>62.12</v>
      </c>
      <c r="K103" s="126">
        <v>1030</v>
      </c>
      <c r="L103" s="126">
        <v>2677.7</v>
      </c>
      <c r="M103" s="126">
        <v>148.30000000000001</v>
      </c>
      <c r="N103" s="126">
        <v>2826</v>
      </c>
      <c r="O103" s="126">
        <v>0</v>
      </c>
      <c r="P103" s="126">
        <v>0</v>
      </c>
      <c r="Q103" s="126">
        <v>0</v>
      </c>
    </row>
    <row r="104" spans="1:17" x14ac:dyDescent="0.25">
      <c r="A104" s="126">
        <v>101</v>
      </c>
      <c r="B104" s="126" t="s">
        <v>453</v>
      </c>
      <c r="C104" s="126" t="s">
        <v>811</v>
      </c>
      <c r="D104" s="126" t="s">
        <v>45</v>
      </c>
      <c r="E104" s="126">
        <v>110</v>
      </c>
      <c r="F104" s="126">
        <v>-1188.33</v>
      </c>
      <c r="G104" s="126">
        <v>120.33</v>
      </c>
      <c r="H104" s="126">
        <v>-1068</v>
      </c>
      <c r="I104" s="126">
        <v>1355.7</v>
      </c>
      <c r="J104" s="126">
        <v>69.3</v>
      </c>
      <c r="K104" s="126">
        <v>1425</v>
      </c>
      <c r="L104" s="126">
        <v>167.37</v>
      </c>
      <c r="M104" s="126">
        <v>189.63</v>
      </c>
      <c r="N104" s="126">
        <v>357</v>
      </c>
      <c r="O104" s="126">
        <v>0</v>
      </c>
      <c r="P104" s="126">
        <v>0</v>
      </c>
      <c r="Q104" s="126">
        <v>0</v>
      </c>
    </row>
    <row r="105" spans="1:17" x14ac:dyDescent="0.25">
      <c r="A105" s="126">
        <v>102</v>
      </c>
      <c r="B105" s="126" t="s">
        <v>454</v>
      </c>
      <c r="C105" s="126" t="s">
        <v>811</v>
      </c>
      <c r="D105" s="126" t="s">
        <v>45</v>
      </c>
      <c r="E105" s="126">
        <v>34</v>
      </c>
      <c r="F105" s="126">
        <v>-2194.7399999999998</v>
      </c>
      <c r="G105" s="126">
        <v>124.74</v>
      </c>
      <c r="H105" s="126">
        <v>-2070</v>
      </c>
      <c r="I105" s="126">
        <v>590.58000000000004</v>
      </c>
      <c r="J105" s="126">
        <v>21.42</v>
      </c>
      <c r="K105" s="126">
        <v>612</v>
      </c>
      <c r="L105" s="126">
        <v>0</v>
      </c>
      <c r="M105" s="126">
        <v>0</v>
      </c>
      <c r="N105" s="126">
        <v>0</v>
      </c>
      <c r="O105" s="126">
        <v>-1604.16</v>
      </c>
      <c r="P105" s="126">
        <v>146.16</v>
      </c>
      <c r="Q105" s="126">
        <v>-1458</v>
      </c>
    </row>
    <row r="106" spans="1:17" x14ac:dyDescent="0.25">
      <c r="A106" s="126">
        <v>103</v>
      </c>
      <c r="B106" s="126" t="s">
        <v>455</v>
      </c>
      <c r="C106" s="126" t="s">
        <v>811</v>
      </c>
      <c r="D106" s="126" t="s">
        <v>45</v>
      </c>
      <c r="E106" s="126">
        <v>148</v>
      </c>
      <c r="F106" s="126">
        <v>40715.449999999997</v>
      </c>
      <c r="G106" s="126">
        <v>1373.55</v>
      </c>
      <c r="H106" s="126">
        <v>42089</v>
      </c>
      <c r="I106" s="126">
        <v>1454.35</v>
      </c>
      <c r="J106" s="126">
        <v>509.65000000000003</v>
      </c>
      <c r="K106" s="126">
        <v>1964</v>
      </c>
      <c r="L106" s="126">
        <v>42169.8</v>
      </c>
      <c r="M106" s="126">
        <v>1883.2</v>
      </c>
      <c r="N106" s="126">
        <v>44053</v>
      </c>
      <c r="O106" s="126">
        <v>0</v>
      </c>
      <c r="P106" s="126">
        <v>0</v>
      </c>
      <c r="Q106" s="126">
        <v>0</v>
      </c>
    </row>
    <row r="107" spans="1:17" x14ac:dyDescent="0.25">
      <c r="A107" s="126">
        <v>104</v>
      </c>
      <c r="B107" s="126" t="s">
        <v>525</v>
      </c>
      <c r="C107" s="126" t="s">
        <v>811</v>
      </c>
      <c r="D107" s="126" t="s">
        <v>45</v>
      </c>
      <c r="E107" s="126">
        <v>29</v>
      </c>
      <c r="F107" s="126">
        <v>78107.73</v>
      </c>
      <c r="G107" s="126">
        <v>14894.27</v>
      </c>
      <c r="H107" s="126">
        <v>93002</v>
      </c>
      <c r="I107" s="126">
        <v>1117.03</v>
      </c>
      <c r="J107" s="126">
        <v>873.97</v>
      </c>
      <c r="K107" s="126">
        <v>1991</v>
      </c>
      <c r="L107" s="126">
        <v>0</v>
      </c>
      <c r="M107" s="126">
        <v>0</v>
      </c>
      <c r="N107" s="126">
        <v>0</v>
      </c>
      <c r="O107" s="126">
        <v>79224.759999999995</v>
      </c>
      <c r="P107" s="126">
        <v>15768.239999999998</v>
      </c>
      <c r="Q107" s="126">
        <v>94993</v>
      </c>
    </row>
    <row r="108" spans="1:17" x14ac:dyDescent="0.25">
      <c r="A108" s="126">
        <v>105</v>
      </c>
      <c r="B108" s="126" t="s">
        <v>437</v>
      </c>
      <c r="C108" s="126" t="s">
        <v>811</v>
      </c>
      <c r="D108" s="126" t="s">
        <v>45</v>
      </c>
      <c r="E108" s="126">
        <v>261</v>
      </c>
      <c r="F108" s="126">
        <v>15904.47</v>
      </c>
      <c r="G108" s="126">
        <v>1244.53</v>
      </c>
      <c r="H108" s="126">
        <v>17149</v>
      </c>
      <c r="I108" s="126">
        <v>2617.21</v>
      </c>
      <c r="J108" s="126">
        <v>314.79000000000002</v>
      </c>
      <c r="K108" s="126">
        <v>2932</v>
      </c>
      <c r="L108" s="126">
        <v>18521.68</v>
      </c>
      <c r="M108" s="126">
        <v>1559.3200000000002</v>
      </c>
      <c r="N108" s="126">
        <v>20081</v>
      </c>
      <c r="O108" s="126">
        <v>0</v>
      </c>
      <c r="P108" s="126">
        <v>0</v>
      </c>
      <c r="Q108" s="126">
        <v>0</v>
      </c>
    </row>
    <row r="109" spans="1:17" x14ac:dyDescent="0.25">
      <c r="A109" s="126">
        <v>106</v>
      </c>
      <c r="B109" s="126" t="s">
        <v>500</v>
      </c>
      <c r="C109" s="126" t="s">
        <v>811</v>
      </c>
      <c r="D109" s="126" t="s">
        <v>45</v>
      </c>
      <c r="E109" s="126">
        <v>240</v>
      </c>
      <c r="F109" s="126">
        <v>1565.87</v>
      </c>
      <c r="G109" s="126">
        <v>95.13</v>
      </c>
      <c r="H109" s="126">
        <v>1661</v>
      </c>
      <c r="I109" s="126">
        <v>2354.39</v>
      </c>
      <c r="J109" s="126">
        <v>160.60999999999999</v>
      </c>
      <c r="K109" s="126">
        <v>2515</v>
      </c>
      <c r="L109" s="126">
        <v>3920.26</v>
      </c>
      <c r="M109" s="126">
        <v>255.74</v>
      </c>
      <c r="N109" s="126">
        <v>4176</v>
      </c>
      <c r="O109" s="126">
        <v>0</v>
      </c>
      <c r="P109" s="126">
        <v>0</v>
      </c>
      <c r="Q109" s="126">
        <v>0</v>
      </c>
    </row>
    <row r="110" spans="1:17" x14ac:dyDescent="0.25">
      <c r="A110" s="126">
        <v>107</v>
      </c>
      <c r="B110" s="126" t="s">
        <v>548</v>
      </c>
      <c r="C110" s="126" t="s">
        <v>811</v>
      </c>
      <c r="D110" s="126" t="s">
        <v>45</v>
      </c>
      <c r="E110" s="126">
        <v>138</v>
      </c>
      <c r="F110" s="126">
        <v>8278.83</v>
      </c>
      <c r="G110" s="126">
        <v>615.16999999999996</v>
      </c>
      <c r="H110" s="126">
        <v>8894</v>
      </c>
      <c r="I110" s="126">
        <v>1657.86</v>
      </c>
      <c r="J110" s="126">
        <v>183.14</v>
      </c>
      <c r="K110" s="126">
        <v>1841</v>
      </c>
      <c r="L110" s="126">
        <v>9936.69</v>
      </c>
      <c r="M110" s="126">
        <v>798.31</v>
      </c>
      <c r="N110" s="126">
        <v>10735</v>
      </c>
      <c r="O110" s="126">
        <v>0</v>
      </c>
      <c r="P110" s="126">
        <v>0</v>
      </c>
      <c r="Q110" s="126">
        <v>0</v>
      </c>
    </row>
    <row r="111" spans="1:17" x14ac:dyDescent="0.25">
      <c r="A111" s="126">
        <v>108</v>
      </c>
      <c r="B111" s="126" t="s">
        <v>480</v>
      </c>
      <c r="C111" s="126" t="s">
        <v>811</v>
      </c>
      <c r="D111" s="126" t="s">
        <v>45</v>
      </c>
      <c r="E111" s="126">
        <v>84</v>
      </c>
      <c r="F111" s="126">
        <v>3971.78</v>
      </c>
      <c r="G111" s="126">
        <v>332.22</v>
      </c>
      <c r="H111" s="126">
        <v>4304</v>
      </c>
      <c r="I111" s="126">
        <v>1126.21</v>
      </c>
      <c r="J111" s="126">
        <v>90.789999999999992</v>
      </c>
      <c r="K111" s="126">
        <v>1217</v>
      </c>
      <c r="L111" s="126">
        <v>0</v>
      </c>
      <c r="M111" s="126">
        <v>0</v>
      </c>
      <c r="N111" s="126">
        <v>0</v>
      </c>
      <c r="O111" s="126">
        <v>5097.99</v>
      </c>
      <c r="P111" s="126">
        <v>423.01</v>
      </c>
      <c r="Q111" s="126">
        <v>5521</v>
      </c>
    </row>
    <row r="112" spans="1:17" x14ac:dyDescent="0.25">
      <c r="A112" s="126">
        <v>109</v>
      </c>
      <c r="B112" s="126" t="s">
        <v>659</v>
      </c>
      <c r="C112" s="126" t="s">
        <v>811</v>
      </c>
      <c r="D112" s="126" t="s">
        <v>45</v>
      </c>
      <c r="E112" s="126">
        <v>116</v>
      </c>
      <c r="F112" s="126">
        <v>44492.17</v>
      </c>
      <c r="G112" s="126">
        <v>956.83</v>
      </c>
      <c r="H112" s="126">
        <v>45449</v>
      </c>
      <c r="I112" s="126">
        <v>1350.73</v>
      </c>
      <c r="J112" s="126">
        <v>513.27</v>
      </c>
      <c r="K112" s="126">
        <v>1864</v>
      </c>
      <c r="L112" s="126">
        <v>0</v>
      </c>
      <c r="M112" s="126">
        <v>0</v>
      </c>
      <c r="N112" s="126">
        <v>0</v>
      </c>
      <c r="O112" s="126">
        <v>45842.9</v>
      </c>
      <c r="P112" s="126">
        <v>1470.1</v>
      </c>
      <c r="Q112" s="126">
        <v>47313</v>
      </c>
    </row>
    <row r="113" spans="1:17" x14ac:dyDescent="0.25">
      <c r="A113" s="126">
        <v>110</v>
      </c>
      <c r="B113" s="126" t="s">
        <v>464</v>
      </c>
      <c r="C113" s="126" t="s">
        <v>811</v>
      </c>
      <c r="D113" s="126" t="s">
        <v>45</v>
      </c>
      <c r="E113" s="126">
        <v>286</v>
      </c>
      <c r="F113" s="126">
        <v>4616.8500000000004</v>
      </c>
      <c r="G113" s="126">
        <v>318.14999999999998</v>
      </c>
      <c r="H113" s="126">
        <v>4935</v>
      </c>
      <c r="I113" s="126">
        <v>2738.48</v>
      </c>
      <c r="J113" s="126">
        <v>220.52</v>
      </c>
      <c r="K113" s="126">
        <v>2959</v>
      </c>
      <c r="L113" s="126">
        <v>4616.8500000000004</v>
      </c>
      <c r="M113" s="126">
        <v>318.14999999999998</v>
      </c>
      <c r="N113" s="126">
        <v>4935</v>
      </c>
      <c r="O113" s="126">
        <v>2738.48</v>
      </c>
      <c r="P113" s="126">
        <v>220.52</v>
      </c>
      <c r="Q113" s="126">
        <v>2959</v>
      </c>
    </row>
    <row r="114" spans="1:17" x14ac:dyDescent="0.25">
      <c r="A114" s="126">
        <v>111</v>
      </c>
      <c r="B114" s="126" t="s">
        <v>526</v>
      </c>
      <c r="C114" s="126" t="s">
        <v>811</v>
      </c>
      <c r="D114" s="126" t="s">
        <v>45</v>
      </c>
      <c r="E114" s="126">
        <v>34</v>
      </c>
      <c r="F114" s="126">
        <v>955.8</v>
      </c>
      <c r="G114" s="126">
        <v>47.2</v>
      </c>
      <c r="H114" s="126">
        <v>1003</v>
      </c>
      <c r="I114" s="126">
        <v>459.36</v>
      </c>
      <c r="J114" s="126">
        <v>29.64</v>
      </c>
      <c r="K114" s="126">
        <v>489</v>
      </c>
      <c r="L114" s="126">
        <v>0</v>
      </c>
      <c r="M114" s="126">
        <v>0</v>
      </c>
      <c r="N114" s="126">
        <v>0</v>
      </c>
      <c r="O114" s="126">
        <v>1415.16</v>
      </c>
      <c r="P114" s="126">
        <v>76.84</v>
      </c>
      <c r="Q114" s="126">
        <v>1492</v>
      </c>
    </row>
    <row r="115" spans="1:17" x14ac:dyDescent="0.25">
      <c r="A115" s="126">
        <v>112</v>
      </c>
      <c r="B115" s="126" t="s">
        <v>641</v>
      </c>
      <c r="C115" s="126" t="s">
        <v>811</v>
      </c>
      <c r="D115" s="126" t="s">
        <v>193</v>
      </c>
      <c r="E115" s="126">
        <v>117</v>
      </c>
      <c r="F115" s="126">
        <v>3321.21</v>
      </c>
      <c r="G115" s="126">
        <v>251.79</v>
      </c>
      <c r="H115" s="126">
        <v>3573</v>
      </c>
      <c r="I115" s="126">
        <v>1195.3399999999999</v>
      </c>
      <c r="J115" s="126">
        <v>107.66</v>
      </c>
      <c r="K115" s="126">
        <v>1303</v>
      </c>
      <c r="L115" s="126">
        <v>0</v>
      </c>
      <c r="M115" s="126">
        <v>0</v>
      </c>
      <c r="N115" s="126">
        <v>0</v>
      </c>
      <c r="O115" s="126">
        <v>4516.55</v>
      </c>
      <c r="P115" s="126">
        <v>359.45</v>
      </c>
      <c r="Q115" s="126">
        <v>4876</v>
      </c>
    </row>
    <row r="116" spans="1:17" x14ac:dyDescent="0.25">
      <c r="A116" s="126">
        <v>113</v>
      </c>
      <c r="B116" s="126" t="s">
        <v>549</v>
      </c>
      <c r="C116" s="126" t="s">
        <v>811</v>
      </c>
      <c r="D116" s="126" t="s">
        <v>49</v>
      </c>
      <c r="E116" s="126">
        <v>0</v>
      </c>
      <c r="F116" s="126">
        <v>3185.5</v>
      </c>
      <c r="G116" s="126">
        <v>68.5</v>
      </c>
      <c r="H116" s="126">
        <v>3254</v>
      </c>
      <c r="I116" s="126">
        <v>819.13</v>
      </c>
      <c r="J116" s="126">
        <v>14.87</v>
      </c>
      <c r="K116" s="126">
        <v>834</v>
      </c>
      <c r="L116" s="126">
        <v>4004.63</v>
      </c>
      <c r="M116" s="126">
        <v>83.37</v>
      </c>
      <c r="N116" s="126">
        <v>4088</v>
      </c>
      <c r="O116" s="126">
        <v>0</v>
      </c>
      <c r="P116" s="126">
        <v>0</v>
      </c>
      <c r="Q116" s="126">
        <v>0</v>
      </c>
    </row>
    <row r="117" spans="1:17" x14ac:dyDescent="0.25">
      <c r="A117" s="126">
        <v>114</v>
      </c>
      <c r="B117" s="126" t="s">
        <v>550</v>
      </c>
      <c r="C117" s="126" t="s">
        <v>811</v>
      </c>
      <c r="D117" s="126" t="s">
        <v>45</v>
      </c>
      <c r="E117" s="126">
        <v>60</v>
      </c>
      <c r="F117" s="126">
        <v>38293.03</v>
      </c>
      <c r="G117" s="126">
        <v>2135.9699999999998</v>
      </c>
      <c r="H117" s="126">
        <v>40429</v>
      </c>
      <c r="I117" s="126">
        <v>754.29</v>
      </c>
      <c r="J117" s="126">
        <v>496.71000000000004</v>
      </c>
      <c r="K117" s="126">
        <v>1251</v>
      </c>
      <c r="L117" s="126">
        <v>39047.32</v>
      </c>
      <c r="M117" s="126">
        <v>2632.68</v>
      </c>
      <c r="N117" s="126">
        <v>41680</v>
      </c>
      <c r="O117" s="126">
        <v>0</v>
      </c>
      <c r="P117" s="126">
        <v>0</v>
      </c>
      <c r="Q117" s="126">
        <v>0</v>
      </c>
    </row>
    <row r="118" spans="1:17" x14ac:dyDescent="0.25">
      <c r="A118" s="126">
        <v>115</v>
      </c>
      <c r="B118" s="126" t="s">
        <v>660</v>
      </c>
      <c r="C118" s="126" t="s">
        <v>811</v>
      </c>
      <c r="D118" s="126" t="s">
        <v>45</v>
      </c>
      <c r="E118" s="126">
        <v>89</v>
      </c>
      <c r="F118" s="126">
        <v>34412.22</v>
      </c>
      <c r="G118" s="126">
        <v>8044.7800000000007</v>
      </c>
      <c r="H118" s="126">
        <v>42457</v>
      </c>
      <c r="I118" s="126">
        <v>912.42</v>
      </c>
      <c r="J118" s="126">
        <v>399.58</v>
      </c>
      <c r="K118" s="126">
        <v>1312</v>
      </c>
      <c r="L118" s="126">
        <v>21709.22</v>
      </c>
      <c r="M118" s="126">
        <v>8044.7800000000007</v>
      </c>
      <c r="N118" s="126">
        <v>29754</v>
      </c>
      <c r="O118" s="126">
        <v>13615.42</v>
      </c>
      <c r="P118" s="126">
        <v>399.58</v>
      </c>
      <c r="Q118" s="126">
        <v>14015</v>
      </c>
    </row>
    <row r="119" spans="1:17" x14ac:dyDescent="0.25">
      <c r="A119" s="126">
        <v>116</v>
      </c>
      <c r="B119" s="126" t="s">
        <v>527</v>
      </c>
      <c r="C119" s="126" t="s">
        <v>811</v>
      </c>
      <c r="D119" s="126" t="s">
        <v>45</v>
      </c>
      <c r="E119" s="126">
        <v>100</v>
      </c>
      <c r="F119" s="126">
        <v>42158.48</v>
      </c>
      <c r="G119" s="126">
        <v>8325.52</v>
      </c>
      <c r="H119" s="126">
        <v>50484</v>
      </c>
      <c r="I119" s="126">
        <v>1010.43</v>
      </c>
      <c r="J119" s="126">
        <v>526.56999999999994</v>
      </c>
      <c r="K119" s="126">
        <v>1537</v>
      </c>
      <c r="L119" s="126">
        <v>0</v>
      </c>
      <c r="M119" s="126">
        <v>0</v>
      </c>
      <c r="N119" s="126">
        <v>0</v>
      </c>
      <c r="O119" s="126">
        <v>43168.91</v>
      </c>
      <c r="P119" s="126">
        <v>8852.09</v>
      </c>
      <c r="Q119" s="126">
        <v>52021</v>
      </c>
    </row>
    <row r="120" spans="1:17" x14ac:dyDescent="0.25">
      <c r="A120" s="126">
        <v>117</v>
      </c>
      <c r="B120" s="126" t="s">
        <v>642</v>
      </c>
      <c r="C120" s="126" t="s">
        <v>811</v>
      </c>
      <c r="D120" s="126" t="s">
        <v>45</v>
      </c>
      <c r="E120" s="126">
        <v>124</v>
      </c>
      <c r="F120" s="126">
        <v>22553.49</v>
      </c>
      <c r="G120" s="126">
        <v>3312.51</v>
      </c>
      <c r="H120" s="126">
        <v>25866</v>
      </c>
      <c r="I120" s="126">
        <v>1210.83</v>
      </c>
      <c r="J120" s="126">
        <v>318.17</v>
      </c>
      <c r="K120" s="126">
        <v>1529</v>
      </c>
      <c r="L120" s="126">
        <v>0</v>
      </c>
      <c r="M120" s="126">
        <v>0</v>
      </c>
      <c r="N120" s="126">
        <v>0</v>
      </c>
      <c r="O120" s="126">
        <v>23764.32</v>
      </c>
      <c r="P120" s="126">
        <v>3630.68</v>
      </c>
      <c r="Q120" s="126">
        <v>27395</v>
      </c>
    </row>
    <row r="121" spans="1:17" x14ac:dyDescent="0.25">
      <c r="A121" s="126">
        <v>118</v>
      </c>
      <c r="B121" s="126" t="s">
        <v>661</v>
      </c>
      <c r="C121" s="126" t="s">
        <v>811</v>
      </c>
      <c r="D121" s="126" t="s">
        <v>45</v>
      </c>
      <c r="E121" s="126">
        <v>74</v>
      </c>
      <c r="F121" s="126">
        <v>68555.759999999995</v>
      </c>
      <c r="G121" s="126">
        <v>18133.239999999998</v>
      </c>
      <c r="H121" s="126">
        <v>86689</v>
      </c>
      <c r="I121" s="126">
        <v>1084.81</v>
      </c>
      <c r="J121" s="126">
        <v>729.19</v>
      </c>
      <c r="K121" s="126">
        <v>1814</v>
      </c>
      <c r="L121" s="126">
        <v>0</v>
      </c>
      <c r="M121" s="126">
        <v>0</v>
      </c>
      <c r="N121" s="126">
        <v>0</v>
      </c>
      <c r="O121" s="126">
        <v>69640.570000000007</v>
      </c>
      <c r="P121" s="126">
        <v>18862.43</v>
      </c>
      <c r="Q121" s="126">
        <v>88503</v>
      </c>
    </row>
    <row r="122" spans="1:17" x14ac:dyDescent="0.25">
      <c r="A122" s="126">
        <v>119</v>
      </c>
      <c r="B122" s="126" t="s">
        <v>551</v>
      </c>
      <c r="C122" s="126" t="s">
        <v>811</v>
      </c>
      <c r="D122" s="126" t="s">
        <v>45</v>
      </c>
      <c r="E122" s="126">
        <v>74</v>
      </c>
      <c r="F122" s="126">
        <v>89351.91</v>
      </c>
      <c r="G122" s="126">
        <v>17492.09</v>
      </c>
      <c r="H122" s="126">
        <v>106844</v>
      </c>
      <c r="I122" s="126">
        <v>1331.39</v>
      </c>
      <c r="J122" s="126">
        <v>1124.6099999999999</v>
      </c>
      <c r="K122" s="126">
        <v>2456</v>
      </c>
      <c r="L122" s="126">
        <v>22507.91</v>
      </c>
      <c r="M122" s="126">
        <v>17492.09</v>
      </c>
      <c r="N122" s="126">
        <v>40000</v>
      </c>
      <c r="O122" s="126">
        <v>68175.39</v>
      </c>
      <c r="P122" s="126">
        <v>1124.6099999999999</v>
      </c>
      <c r="Q122" s="126">
        <v>69300</v>
      </c>
    </row>
    <row r="123" spans="1:17" x14ac:dyDescent="0.25">
      <c r="A123" s="126">
        <v>120</v>
      </c>
      <c r="B123" s="126" t="s">
        <v>662</v>
      </c>
      <c r="C123" s="126" t="s">
        <v>811</v>
      </c>
      <c r="D123" s="126" t="s">
        <v>45</v>
      </c>
      <c r="E123" s="126">
        <v>138</v>
      </c>
      <c r="F123" s="126">
        <v>98946.22</v>
      </c>
      <c r="G123" s="126">
        <v>10173.780000000001</v>
      </c>
      <c r="H123" s="126">
        <v>109120</v>
      </c>
      <c r="I123" s="126">
        <v>1406.79</v>
      </c>
      <c r="J123" s="126">
        <v>1076.21</v>
      </c>
      <c r="K123" s="126">
        <v>2483</v>
      </c>
      <c r="L123" s="126">
        <v>0</v>
      </c>
      <c r="M123" s="126">
        <v>0</v>
      </c>
      <c r="N123" s="126">
        <v>0</v>
      </c>
      <c r="O123" s="126">
        <v>100353.01</v>
      </c>
      <c r="P123" s="126">
        <v>11249.99</v>
      </c>
      <c r="Q123" s="126">
        <v>111603</v>
      </c>
    </row>
    <row r="124" spans="1:17" x14ac:dyDescent="0.25">
      <c r="A124" s="126">
        <v>121</v>
      </c>
      <c r="B124" s="126" t="s">
        <v>465</v>
      </c>
      <c r="C124" s="126" t="s">
        <v>811</v>
      </c>
      <c r="D124" s="126" t="s">
        <v>45</v>
      </c>
      <c r="E124" s="126">
        <v>234</v>
      </c>
      <c r="F124" s="126">
        <v>5655.52</v>
      </c>
      <c r="G124" s="126">
        <v>427.48</v>
      </c>
      <c r="H124" s="126">
        <v>6083</v>
      </c>
      <c r="I124" s="126">
        <v>2216.89</v>
      </c>
      <c r="J124" s="126">
        <v>197.10999999999999</v>
      </c>
      <c r="K124" s="126">
        <v>2414</v>
      </c>
      <c r="L124" s="126">
        <v>5655.52</v>
      </c>
      <c r="M124" s="126">
        <v>427.48</v>
      </c>
      <c r="N124" s="126">
        <v>6083</v>
      </c>
      <c r="O124" s="126">
        <v>2216.89</v>
      </c>
      <c r="P124" s="126">
        <v>197.10999999999999</v>
      </c>
      <c r="Q124" s="126">
        <v>2414</v>
      </c>
    </row>
    <row r="125" spans="1:17" x14ac:dyDescent="0.25">
      <c r="A125" s="126">
        <v>122</v>
      </c>
      <c r="B125" s="126" t="s">
        <v>405</v>
      </c>
      <c r="C125" s="126" t="s">
        <v>811</v>
      </c>
      <c r="D125" s="126" t="s">
        <v>45</v>
      </c>
      <c r="E125" s="126">
        <v>149</v>
      </c>
      <c r="F125" s="126">
        <v>135770.25</v>
      </c>
      <c r="G125" s="126">
        <v>39227.75</v>
      </c>
      <c r="H125" s="126">
        <v>174998</v>
      </c>
      <c r="I125" s="126">
        <v>2294.33</v>
      </c>
      <c r="J125" s="126">
        <v>1492.67</v>
      </c>
      <c r="K125" s="126">
        <v>3787</v>
      </c>
      <c r="L125" s="126">
        <v>0</v>
      </c>
      <c r="M125" s="126">
        <v>0</v>
      </c>
      <c r="N125" s="126">
        <v>0</v>
      </c>
      <c r="O125" s="126">
        <v>138064.57999999999</v>
      </c>
      <c r="P125" s="126">
        <v>40720.420000000006</v>
      </c>
      <c r="Q125" s="126">
        <v>178785</v>
      </c>
    </row>
    <row r="126" spans="1:17" x14ac:dyDescent="0.25">
      <c r="A126" s="126">
        <v>123</v>
      </c>
      <c r="B126" s="126" t="s">
        <v>406</v>
      </c>
      <c r="C126" s="126" t="s">
        <v>811</v>
      </c>
      <c r="D126" s="126" t="s">
        <v>45</v>
      </c>
      <c r="E126" s="126">
        <v>538</v>
      </c>
      <c r="F126" s="126">
        <v>23746.16</v>
      </c>
      <c r="G126" s="126">
        <v>168.84</v>
      </c>
      <c r="H126" s="126">
        <v>23915</v>
      </c>
      <c r="I126" s="126">
        <v>5367.31</v>
      </c>
      <c r="J126" s="126">
        <v>574.69000000000005</v>
      </c>
      <c r="K126" s="126">
        <v>5942</v>
      </c>
      <c r="L126" s="126">
        <v>0</v>
      </c>
      <c r="M126" s="126">
        <v>0</v>
      </c>
      <c r="N126" s="126">
        <v>0</v>
      </c>
      <c r="O126" s="126">
        <v>29113.47</v>
      </c>
      <c r="P126" s="126">
        <v>743.53</v>
      </c>
      <c r="Q126" s="126">
        <v>29857</v>
      </c>
    </row>
    <row r="127" spans="1:17" x14ac:dyDescent="0.25">
      <c r="A127" s="126">
        <v>124</v>
      </c>
      <c r="B127" s="126" t="s">
        <v>508</v>
      </c>
      <c r="C127" s="126" t="s">
        <v>811</v>
      </c>
      <c r="D127" s="126" t="s">
        <v>45</v>
      </c>
      <c r="E127" s="126">
        <v>397</v>
      </c>
      <c r="F127" s="126">
        <v>20177.48</v>
      </c>
      <c r="G127" s="126">
        <v>1954.52</v>
      </c>
      <c r="H127" s="126">
        <v>22132</v>
      </c>
      <c r="I127" s="126">
        <v>3669.86</v>
      </c>
      <c r="J127" s="126">
        <v>511.14</v>
      </c>
      <c r="K127" s="126">
        <v>4181</v>
      </c>
      <c r="L127" s="126">
        <v>0</v>
      </c>
      <c r="M127" s="126">
        <v>0</v>
      </c>
      <c r="N127" s="126">
        <v>0</v>
      </c>
      <c r="O127" s="126">
        <v>23847.34</v>
      </c>
      <c r="P127" s="126">
        <v>2465.66</v>
      </c>
      <c r="Q127" s="126">
        <v>26313</v>
      </c>
    </row>
    <row r="128" spans="1:17" x14ac:dyDescent="0.25">
      <c r="A128" s="126">
        <v>125</v>
      </c>
      <c r="B128" s="126" t="s">
        <v>509</v>
      </c>
      <c r="C128" s="126" t="s">
        <v>811</v>
      </c>
      <c r="D128" s="126" t="s">
        <v>45</v>
      </c>
      <c r="E128" s="126">
        <v>32</v>
      </c>
      <c r="F128" s="126">
        <v>44440.87</v>
      </c>
      <c r="G128" s="126">
        <v>2592.13</v>
      </c>
      <c r="H128" s="126">
        <v>47033</v>
      </c>
      <c r="I128" s="126">
        <v>480.77</v>
      </c>
      <c r="J128" s="126">
        <v>583.23</v>
      </c>
      <c r="K128" s="126">
        <v>1064</v>
      </c>
      <c r="L128" s="126">
        <v>0</v>
      </c>
      <c r="M128" s="126">
        <v>0</v>
      </c>
      <c r="N128" s="126">
        <v>0</v>
      </c>
      <c r="O128" s="126">
        <v>44921.64</v>
      </c>
      <c r="P128" s="126">
        <v>3175.36</v>
      </c>
      <c r="Q128" s="126">
        <v>48097</v>
      </c>
    </row>
    <row r="129" spans="1:17" x14ac:dyDescent="0.25">
      <c r="A129" s="126">
        <v>126</v>
      </c>
      <c r="B129" s="126" t="s">
        <v>584</v>
      </c>
      <c r="C129" s="126" t="s">
        <v>811</v>
      </c>
      <c r="D129" s="126" t="s">
        <v>45</v>
      </c>
      <c r="E129" s="126">
        <v>199</v>
      </c>
      <c r="F129" s="126">
        <v>85482.37</v>
      </c>
      <c r="G129" s="126">
        <v>27944.63</v>
      </c>
      <c r="H129" s="126">
        <v>113427</v>
      </c>
      <c r="I129" s="126">
        <v>1836.19</v>
      </c>
      <c r="J129" s="126">
        <v>1054.81</v>
      </c>
      <c r="K129" s="126">
        <v>2891</v>
      </c>
      <c r="L129" s="126">
        <v>22055.37</v>
      </c>
      <c r="M129" s="126">
        <v>27944.63</v>
      </c>
      <c r="N129" s="126">
        <v>50000</v>
      </c>
      <c r="O129" s="126">
        <v>65263.19</v>
      </c>
      <c r="P129" s="126">
        <v>1054.81</v>
      </c>
      <c r="Q129" s="126">
        <v>66318</v>
      </c>
    </row>
    <row r="130" spans="1:17" x14ac:dyDescent="0.25">
      <c r="A130" s="126">
        <v>127</v>
      </c>
      <c r="B130" s="126" t="s">
        <v>407</v>
      </c>
      <c r="C130" s="126" t="s">
        <v>811</v>
      </c>
      <c r="D130" s="126" t="s">
        <v>45</v>
      </c>
      <c r="E130" s="126">
        <v>403</v>
      </c>
      <c r="F130" s="126">
        <v>116364.37</v>
      </c>
      <c r="G130" s="126">
        <v>10556.630000000001</v>
      </c>
      <c r="H130" s="126">
        <v>126921</v>
      </c>
      <c r="I130" s="126">
        <v>3802.4</v>
      </c>
      <c r="J130" s="126">
        <v>1451.6</v>
      </c>
      <c r="K130" s="126">
        <v>5254</v>
      </c>
      <c r="L130" s="126">
        <v>0</v>
      </c>
      <c r="M130" s="126">
        <v>0</v>
      </c>
      <c r="N130" s="126">
        <v>0</v>
      </c>
      <c r="O130" s="126">
        <v>120166.77</v>
      </c>
      <c r="P130" s="126">
        <v>12008.23</v>
      </c>
      <c r="Q130" s="126">
        <v>132175</v>
      </c>
    </row>
    <row r="131" spans="1:17" x14ac:dyDescent="0.25">
      <c r="A131" s="126">
        <v>128</v>
      </c>
      <c r="B131" s="126" t="s">
        <v>510</v>
      </c>
      <c r="C131" s="126" t="s">
        <v>811</v>
      </c>
      <c r="D131" s="126" t="s">
        <v>45</v>
      </c>
      <c r="E131" s="126">
        <v>315</v>
      </c>
      <c r="F131" s="126">
        <v>60427.81</v>
      </c>
      <c r="G131" s="126">
        <v>3646.19</v>
      </c>
      <c r="H131" s="126">
        <v>64074</v>
      </c>
      <c r="I131" s="126">
        <v>2881.71</v>
      </c>
      <c r="J131" s="126">
        <v>965.29</v>
      </c>
      <c r="K131" s="126">
        <v>3847</v>
      </c>
      <c r="L131" s="126">
        <v>0</v>
      </c>
      <c r="M131" s="126">
        <v>0</v>
      </c>
      <c r="N131" s="126">
        <v>0</v>
      </c>
      <c r="O131" s="126">
        <v>63309.52</v>
      </c>
      <c r="P131" s="126">
        <v>4611.4800000000005</v>
      </c>
      <c r="Q131" s="126">
        <v>67921</v>
      </c>
    </row>
    <row r="132" spans="1:17" x14ac:dyDescent="0.25">
      <c r="A132" s="126">
        <v>129</v>
      </c>
      <c r="B132" s="126" t="s">
        <v>511</v>
      </c>
      <c r="C132" s="126" t="s">
        <v>811</v>
      </c>
      <c r="D132" s="126" t="s">
        <v>45</v>
      </c>
      <c r="E132" s="126">
        <v>105</v>
      </c>
      <c r="F132" s="126">
        <v>2569.5300000000002</v>
      </c>
      <c r="G132" s="126">
        <v>230.47</v>
      </c>
      <c r="H132" s="126">
        <v>2800</v>
      </c>
      <c r="I132" s="126">
        <v>1085.68</v>
      </c>
      <c r="J132" s="126">
        <v>96.320000000000007</v>
      </c>
      <c r="K132" s="126">
        <v>1182</v>
      </c>
      <c r="L132" s="126">
        <v>0</v>
      </c>
      <c r="M132" s="126">
        <v>0</v>
      </c>
      <c r="N132" s="126">
        <v>0</v>
      </c>
      <c r="O132" s="126">
        <v>3655.21</v>
      </c>
      <c r="P132" s="126">
        <v>326.78999999999996</v>
      </c>
      <c r="Q132" s="126">
        <v>3982</v>
      </c>
    </row>
    <row r="133" spans="1:17" x14ac:dyDescent="0.25">
      <c r="A133" s="126">
        <v>130</v>
      </c>
      <c r="B133" s="126" t="s">
        <v>408</v>
      </c>
      <c r="C133" s="126" t="s">
        <v>811</v>
      </c>
      <c r="D133" s="126" t="s">
        <v>45</v>
      </c>
      <c r="E133" s="126">
        <v>51</v>
      </c>
      <c r="F133" s="126">
        <v>47345.279999999999</v>
      </c>
      <c r="G133" s="126">
        <v>22115.719999999998</v>
      </c>
      <c r="H133" s="126">
        <v>69461</v>
      </c>
      <c r="I133" s="126">
        <v>600.65</v>
      </c>
      <c r="J133" s="126">
        <v>554.35</v>
      </c>
      <c r="K133" s="126">
        <v>1155</v>
      </c>
      <c r="L133" s="126">
        <v>0</v>
      </c>
      <c r="M133" s="126">
        <v>0</v>
      </c>
      <c r="N133" s="126">
        <v>0</v>
      </c>
      <c r="O133" s="126">
        <v>47945.93</v>
      </c>
      <c r="P133" s="126">
        <v>22670.07</v>
      </c>
      <c r="Q133" s="126">
        <v>70616</v>
      </c>
    </row>
    <row r="134" spans="1:17" x14ac:dyDescent="0.25">
      <c r="A134" s="126">
        <v>131</v>
      </c>
      <c r="B134" s="126" t="s">
        <v>585</v>
      </c>
      <c r="C134" s="126" t="s">
        <v>811</v>
      </c>
      <c r="D134" s="126" t="s">
        <v>45</v>
      </c>
      <c r="E134" s="126">
        <v>246</v>
      </c>
      <c r="F134" s="126">
        <v>-45478.7</v>
      </c>
      <c r="G134" s="126">
        <v>119.7</v>
      </c>
      <c r="H134" s="126">
        <v>-45359</v>
      </c>
      <c r="I134" s="126">
        <v>2317.02</v>
      </c>
      <c r="J134" s="126">
        <v>154.97999999999999</v>
      </c>
      <c r="K134" s="126">
        <v>2472</v>
      </c>
      <c r="L134" s="126">
        <v>0</v>
      </c>
      <c r="M134" s="126">
        <v>0</v>
      </c>
      <c r="N134" s="126">
        <v>0</v>
      </c>
      <c r="O134" s="126">
        <v>-43161.68</v>
      </c>
      <c r="P134" s="126">
        <v>274.68</v>
      </c>
      <c r="Q134" s="126">
        <v>-42887</v>
      </c>
    </row>
    <row r="135" spans="1:17" x14ac:dyDescent="0.25">
      <c r="A135" s="126">
        <v>132</v>
      </c>
      <c r="B135" s="126" t="s">
        <v>456</v>
      </c>
      <c r="C135" s="126" t="s">
        <v>811</v>
      </c>
      <c r="D135" s="126" t="s">
        <v>45</v>
      </c>
      <c r="E135" s="126">
        <v>50</v>
      </c>
      <c r="F135" s="126">
        <v>12287.85</v>
      </c>
      <c r="G135" s="126">
        <v>882.15</v>
      </c>
      <c r="H135" s="126">
        <v>13170</v>
      </c>
      <c r="I135" s="126">
        <v>592.53</v>
      </c>
      <c r="J135" s="126">
        <v>156.47</v>
      </c>
      <c r="K135" s="126">
        <v>749</v>
      </c>
      <c r="L135" s="126">
        <v>12880.38</v>
      </c>
      <c r="M135" s="126">
        <v>1038.6199999999999</v>
      </c>
      <c r="N135" s="126">
        <v>13919</v>
      </c>
      <c r="O135" s="126">
        <v>0</v>
      </c>
      <c r="P135" s="126">
        <v>0</v>
      </c>
      <c r="Q135" s="126">
        <v>0</v>
      </c>
    </row>
    <row r="136" spans="1:17" x14ac:dyDescent="0.25">
      <c r="A136" s="126">
        <v>133</v>
      </c>
      <c r="B136" s="126" t="s">
        <v>586</v>
      </c>
      <c r="C136" s="126" t="s">
        <v>811</v>
      </c>
      <c r="D136" s="126" t="s">
        <v>45</v>
      </c>
      <c r="E136" s="126">
        <v>316</v>
      </c>
      <c r="F136" s="126">
        <v>40011.06</v>
      </c>
      <c r="G136" s="126">
        <v>5931.9400000000005</v>
      </c>
      <c r="H136" s="126">
        <v>45943</v>
      </c>
      <c r="I136" s="126">
        <v>2813.14</v>
      </c>
      <c r="J136" s="126">
        <v>627.86</v>
      </c>
      <c r="K136" s="126">
        <v>3441</v>
      </c>
      <c r="L136" s="126">
        <v>42824.2</v>
      </c>
      <c r="M136" s="126">
        <v>6559.7999999999993</v>
      </c>
      <c r="N136" s="126">
        <v>49384</v>
      </c>
      <c r="O136" s="126">
        <v>0</v>
      </c>
      <c r="P136" s="126">
        <v>0</v>
      </c>
      <c r="Q136" s="126">
        <v>0</v>
      </c>
    </row>
    <row r="137" spans="1:17" x14ac:dyDescent="0.25">
      <c r="A137" s="126">
        <v>134</v>
      </c>
      <c r="B137" s="126" t="s">
        <v>587</v>
      </c>
      <c r="C137" s="126" t="s">
        <v>811</v>
      </c>
      <c r="D137" s="126" t="s">
        <v>45</v>
      </c>
      <c r="E137" s="126">
        <v>105</v>
      </c>
      <c r="F137" s="126">
        <v>14836.96</v>
      </c>
      <c r="G137" s="126">
        <v>2215.04</v>
      </c>
      <c r="H137" s="126">
        <v>17052</v>
      </c>
      <c r="I137" s="126">
        <v>1051.45</v>
      </c>
      <c r="J137" s="126">
        <v>223.55</v>
      </c>
      <c r="K137" s="126">
        <v>1275</v>
      </c>
      <c r="L137" s="126">
        <v>17163.41</v>
      </c>
      <c r="M137" s="126">
        <v>2438.59</v>
      </c>
      <c r="N137" s="126">
        <v>19602</v>
      </c>
      <c r="O137" s="126">
        <v>-1275</v>
      </c>
      <c r="P137" s="126">
        <v>0</v>
      </c>
      <c r="Q137" s="126">
        <v>-1275</v>
      </c>
    </row>
    <row r="138" spans="1:17" x14ac:dyDescent="0.25">
      <c r="A138" s="126">
        <v>135</v>
      </c>
      <c r="B138" s="126" t="s">
        <v>552</v>
      </c>
      <c r="C138" s="126" t="s">
        <v>811</v>
      </c>
      <c r="D138" s="126" t="s">
        <v>45</v>
      </c>
      <c r="E138" s="126">
        <v>147</v>
      </c>
      <c r="F138" s="126">
        <v>5572.03</v>
      </c>
      <c r="G138" s="126">
        <v>396.96999999999997</v>
      </c>
      <c r="H138" s="126">
        <v>5969</v>
      </c>
      <c r="I138" s="126">
        <v>1630.85</v>
      </c>
      <c r="J138" s="126">
        <v>155.15</v>
      </c>
      <c r="K138" s="126">
        <v>1786</v>
      </c>
      <c r="L138" s="126">
        <v>7202.88</v>
      </c>
      <c r="M138" s="126">
        <v>552.12</v>
      </c>
      <c r="N138" s="126">
        <v>7755</v>
      </c>
      <c r="O138" s="126">
        <v>0</v>
      </c>
      <c r="P138" s="126">
        <v>0</v>
      </c>
      <c r="Q138" s="126">
        <v>0</v>
      </c>
    </row>
    <row r="139" spans="1:17" x14ac:dyDescent="0.25">
      <c r="A139" s="126">
        <v>136</v>
      </c>
      <c r="B139" s="126" t="s">
        <v>553</v>
      </c>
      <c r="C139" s="126" t="s">
        <v>811</v>
      </c>
      <c r="D139" s="126" t="s">
        <v>45</v>
      </c>
      <c r="E139" s="126">
        <v>75</v>
      </c>
      <c r="F139" s="126">
        <v>68923.17</v>
      </c>
      <c r="G139" s="126">
        <v>8480.83</v>
      </c>
      <c r="H139" s="126">
        <v>77404</v>
      </c>
      <c r="I139" s="126">
        <v>1441.88</v>
      </c>
      <c r="J139" s="126">
        <v>874.12</v>
      </c>
      <c r="K139" s="126">
        <v>2316</v>
      </c>
      <c r="L139" s="126">
        <v>0</v>
      </c>
      <c r="M139" s="126">
        <v>0</v>
      </c>
      <c r="N139" s="126">
        <v>0</v>
      </c>
      <c r="O139" s="126">
        <v>70365.05</v>
      </c>
      <c r="P139" s="126">
        <v>9354.9499999999989</v>
      </c>
      <c r="Q139" s="126">
        <v>79720</v>
      </c>
    </row>
    <row r="140" spans="1:17" x14ac:dyDescent="0.25">
      <c r="A140" s="126">
        <v>137</v>
      </c>
      <c r="B140" s="126" t="s">
        <v>457</v>
      </c>
      <c r="C140" s="126" t="s">
        <v>811</v>
      </c>
      <c r="D140" s="126" t="s">
        <v>45</v>
      </c>
      <c r="E140" s="126">
        <v>116</v>
      </c>
      <c r="F140" s="126">
        <v>-10428.01</v>
      </c>
      <c r="G140" s="126">
        <v>143.01</v>
      </c>
      <c r="H140" s="126">
        <v>-10285</v>
      </c>
      <c r="I140" s="126">
        <v>1449.92</v>
      </c>
      <c r="J140" s="126">
        <v>73.08</v>
      </c>
      <c r="K140" s="126">
        <v>1523</v>
      </c>
      <c r="L140" s="126">
        <v>0</v>
      </c>
      <c r="M140" s="126">
        <v>0</v>
      </c>
      <c r="N140" s="126">
        <v>0</v>
      </c>
      <c r="O140" s="126">
        <v>-8978.09</v>
      </c>
      <c r="P140" s="126">
        <v>216.09</v>
      </c>
      <c r="Q140" s="126">
        <v>-8762</v>
      </c>
    </row>
    <row r="141" spans="1:17" x14ac:dyDescent="0.25">
      <c r="A141" s="126">
        <v>138</v>
      </c>
      <c r="B141" s="126" t="s">
        <v>458</v>
      </c>
      <c r="C141" s="126" t="s">
        <v>811</v>
      </c>
      <c r="D141" s="126" t="s">
        <v>45</v>
      </c>
      <c r="E141" s="126">
        <v>7</v>
      </c>
      <c r="F141" s="126">
        <v>13855.87</v>
      </c>
      <c r="G141" s="126">
        <v>1690.1299999999999</v>
      </c>
      <c r="H141" s="126">
        <v>15546</v>
      </c>
      <c r="I141" s="126">
        <v>320.56</v>
      </c>
      <c r="J141" s="126">
        <v>148.44</v>
      </c>
      <c r="K141" s="126">
        <v>469</v>
      </c>
      <c r="L141" s="126">
        <v>14176.43</v>
      </c>
      <c r="M141" s="126">
        <v>1838.57</v>
      </c>
      <c r="N141" s="126">
        <v>16015</v>
      </c>
      <c r="O141" s="126">
        <v>0</v>
      </c>
      <c r="P141" s="126">
        <v>0</v>
      </c>
      <c r="Q141" s="126">
        <v>0</v>
      </c>
    </row>
    <row r="142" spans="1:17" x14ac:dyDescent="0.25">
      <c r="A142" s="126">
        <v>139</v>
      </c>
      <c r="B142" s="126" t="s">
        <v>554</v>
      </c>
      <c r="C142" s="126" t="s">
        <v>811</v>
      </c>
      <c r="D142" s="126" t="s">
        <v>45</v>
      </c>
      <c r="E142" s="126">
        <v>56</v>
      </c>
      <c r="F142" s="126">
        <v>3444.54</v>
      </c>
      <c r="G142" s="126">
        <v>226.46</v>
      </c>
      <c r="H142" s="126">
        <v>3671</v>
      </c>
      <c r="I142" s="126">
        <v>772.25</v>
      </c>
      <c r="J142" s="126">
        <v>74.75</v>
      </c>
      <c r="K142" s="126">
        <v>847</v>
      </c>
      <c r="L142" s="126">
        <v>4216.79</v>
      </c>
      <c r="M142" s="126">
        <v>301.21000000000004</v>
      </c>
      <c r="N142" s="126">
        <v>4518</v>
      </c>
      <c r="O142" s="126">
        <v>0</v>
      </c>
      <c r="P142" s="126">
        <v>0</v>
      </c>
      <c r="Q142" s="126">
        <v>0</v>
      </c>
    </row>
    <row r="143" spans="1:17" x14ac:dyDescent="0.25">
      <c r="A143" s="126">
        <v>140</v>
      </c>
      <c r="B143" s="126" t="s">
        <v>555</v>
      </c>
      <c r="C143" s="126" t="s">
        <v>811</v>
      </c>
      <c r="D143" s="126" t="s">
        <v>45</v>
      </c>
      <c r="E143" s="126">
        <v>136</v>
      </c>
      <c r="F143" s="126">
        <v>92187.16</v>
      </c>
      <c r="G143" s="126">
        <v>25853.84</v>
      </c>
      <c r="H143" s="126">
        <v>118041</v>
      </c>
      <c r="I143" s="126">
        <v>1590.75</v>
      </c>
      <c r="J143" s="126">
        <v>1187.25</v>
      </c>
      <c r="K143" s="126">
        <v>2778</v>
      </c>
      <c r="L143" s="126">
        <v>0</v>
      </c>
      <c r="M143" s="126">
        <v>0</v>
      </c>
      <c r="N143" s="126">
        <v>0</v>
      </c>
      <c r="O143" s="126">
        <v>93777.91</v>
      </c>
      <c r="P143" s="126">
        <v>27041.090000000004</v>
      </c>
      <c r="Q143" s="126">
        <v>120819</v>
      </c>
    </row>
    <row r="144" spans="1:17" x14ac:dyDescent="0.25">
      <c r="A144" s="126">
        <v>141</v>
      </c>
      <c r="B144" s="126" t="s">
        <v>663</v>
      </c>
      <c r="C144" s="126" t="s">
        <v>811</v>
      </c>
      <c r="D144" s="126" t="s">
        <v>45</v>
      </c>
      <c r="E144" s="126">
        <v>76</v>
      </c>
      <c r="F144" s="126">
        <v>864.61</v>
      </c>
      <c r="G144" s="126">
        <v>33.39</v>
      </c>
      <c r="H144" s="126">
        <v>898</v>
      </c>
      <c r="I144" s="126">
        <v>1059.33</v>
      </c>
      <c r="J144" s="126">
        <v>52.67</v>
      </c>
      <c r="K144" s="126">
        <v>1112</v>
      </c>
      <c r="L144" s="126">
        <v>1923.94</v>
      </c>
      <c r="M144" s="126">
        <v>86.06</v>
      </c>
      <c r="N144" s="126">
        <v>2010</v>
      </c>
      <c r="O144" s="126">
        <v>0</v>
      </c>
      <c r="P144" s="126">
        <v>0</v>
      </c>
      <c r="Q144" s="126">
        <v>0</v>
      </c>
    </row>
    <row r="145" spans="1:17" x14ac:dyDescent="0.25">
      <c r="A145" s="126">
        <v>142</v>
      </c>
      <c r="B145" s="126" t="s">
        <v>528</v>
      </c>
      <c r="C145" s="126" t="s">
        <v>811</v>
      </c>
      <c r="D145" s="126" t="s">
        <v>45</v>
      </c>
      <c r="E145" s="126">
        <v>290</v>
      </c>
      <c r="F145" s="126">
        <v>63670.26</v>
      </c>
      <c r="G145" s="126">
        <v>14711.74</v>
      </c>
      <c r="H145" s="126">
        <v>78382</v>
      </c>
      <c r="I145" s="126">
        <v>3750.92</v>
      </c>
      <c r="J145" s="126">
        <v>1044.08</v>
      </c>
      <c r="K145" s="126">
        <v>4795</v>
      </c>
      <c r="L145" s="126">
        <v>0</v>
      </c>
      <c r="M145" s="126">
        <v>0</v>
      </c>
      <c r="N145" s="126">
        <v>0</v>
      </c>
      <c r="O145" s="126">
        <v>67421.179999999993</v>
      </c>
      <c r="P145" s="126">
        <v>15755.82</v>
      </c>
      <c r="Q145" s="126">
        <v>83177</v>
      </c>
    </row>
    <row r="146" spans="1:17" x14ac:dyDescent="0.25">
      <c r="A146" s="126">
        <v>143</v>
      </c>
      <c r="B146" s="126" t="s">
        <v>588</v>
      </c>
      <c r="C146" s="126" t="s">
        <v>811</v>
      </c>
      <c r="D146" s="126" t="s">
        <v>45</v>
      </c>
      <c r="E146" s="126">
        <v>308</v>
      </c>
      <c r="F146" s="126">
        <v>97771.06</v>
      </c>
      <c r="G146" s="126">
        <v>23931.94</v>
      </c>
      <c r="H146" s="126">
        <v>121703</v>
      </c>
      <c r="I146" s="126">
        <v>2790.31</v>
      </c>
      <c r="J146" s="126">
        <v>1218.69</v>
      </c>
      <c r="K146" s="126">
        <v>4009</v>
      </c>
      <c r="L146" s="126">
        <v>0</v>
      </c>
      <c r="M146" s="126">
        <v>0</v>
      </c>
      <c r="N146" s="126">
        <v>0</v>
      </c>
      <c r="O146" s="126">
        <v>100561.37</v>
      </c>
      <c r="P146" s="126">
        <v>25150.63</v>
      </c>
      <c r="Q146" s="126">
        <v>125712</v>
      </c>
    </row>
    <row r="147" spans="1:17" x14ac:dyDescent="0.25">
      <c r="A147" s="126">
        <v>144</v>
      </c>
      <c r="B147" s="126" t="s">
        <v>589</v>
      </c>
      <c r="C147" s="126" t="s">
        <v>811</v>
      </c>
      <c r="D147" s="126" t="s">
        <v>45</v>
      </c>
      <c r="E147" s="126">
        <v>311</v>
      </c>
      <c r="F147" s="126">
        <v>96845.98</v>
      </c>
      <c r="G147" s="126">
        <v>19490.02</v>
      </c>
      <c r="H147" s="126">
        <v>116336</v>
      </c>
      <c r="I147" s="126">
        <v>2859.12</v>
      </c>
      <c r="J147" s="126">
        <v>1126.8800000000001</v>
      </c>
      <c r="K147" s="126">
        <v>3986</v>
      </c>
      <c r="L147" s="126">
        <v>53688.98</v>
      </c>
      <c r="M147" s="126">
        <v>19490.02</v>
      </c>
      <c r="N147" s="126">
        <v>73179</v>
      </c>
      <c r="O147" s="126">
        <v>46016.12</v>
      </c>
      <c r="P147" s="126">
        <v>1126.8800000000001</v>
      </c>
      <c r="Q147" s="126">
        <v>47143</v>
      </c>
    </row>
    <row r="148" spans="1:17" x14ac:dyDescent="0.25">
      <c r="A148" s="126">
        <v>145</v>
      </c>
      <c r="B148" s="126" t="s">
        <v>501</v>
      </c>
      <c r="C148" s="126" t="s">
        <v>811</v>
      </c>
      <c r="D148" s="126" t="s">
        <v>68</v>
      </c>
      <c r="E148" s="126">
        <v>228</v>
      </c>
      <c r="F148" s="126">
        <v>10539.65</v>
      </c>
      <c r="G148" s="126">
        <v>405.34999999999997</v>
      </c>
      <c r="H148" s="126">
        <v>10945</v>
      </c>
      <c r="I148" s="126">
        <v>2253.35</v>
      </c>
      <c r="J148" s="126">
        <v>244.64999999999998</v>
      </c>
      <c r="K148" s="126">
        <v>2498</v>
      </c>
      <c r="L148" s="126">
        <v>12793</v>
      </c>
      <c r="M148" s="126">
        <v>650</v>
      </c>
      <c r="N148" s="126">
        <v>13443</v>
      </c>
      <c r="O148" s="126">
        <v>0</v>
      </c>
      <c r="P148" s="126">
        <v>0</v>
      </c>
      <c r="Q148" s="126">
        <v>0</v>
      </c>
    </row>
    <row r="149" spans="1:17" x14ac:dyDescent="0.25">
      <c r="A149" s="126">
        <v>146</v>
      </c>
      <c r="B149" s="126" t="s">
        <v>466</v>
      </c>
      <c r="C149" s="126" t="s">
        <v>811</v>
      </c>
      <c r="D149" s="126" t="s">
        <v>45</v>
      </c>
      <c r="E149" s="126">
        <v>645</v>
      </c>
      <c r="F149" s="126">
        <v>118161.82</v>
      </c>
      <c r="G149" s="126">
        <v>6495.18</v>
      </c>
      <c r="H149" s="126">
        <v>124657</v>
      </c>
      <c r="I149" s="126">
        <v>5954.45</v>
      </c>
      <c r="J149" s="126">
        <v>1596.5500000000002</v>
      </c>
      <c r="K149" s="126">
        <v>7551</v>
      </c>
      <c r="L149" s="126">
        <v>0</v>
      </c>
      <c r="M149" s="126">
        <v>0</v>
      </c>
      <c r="N149" s="126">
        <v>0</v>
      </c>
      <c r="O149" s="126">
        <v>124116.27</v>
      </c>
      <c r="P149" s="126">
        <v>8091.73</v>
      </c>
      <c r="Q149" s="126">
        <v>132208</v>
      </c>
    </row>
    <row r="150" spans="1:17" x14ac:dyDescent="0.25">
      <c r="A150" s="126">
        <v>147</v>
      </c>
      <c r="B150" s="126" t="s">
        <v>529</v>
      </c>
      <c r="C150" s="126" t="s">
        <v>811</v>
      </c>
      <c r="D150" s="126" t="s">
        <v>45</v>
      </c>
      <c r="E150" s="126">
        <v>33</v>
      </c>
      <c r="F150" s="126">
        <v>644.82000000000005</v>
      </c>
      <c r="G150" s="126">
        <v>13.18</v>
      </c>
      <c r="H150" s="126">
        <v>658</v>
      </c>
      <c r="I150" s="126">
        <v>493.97</v>
      </c>
      <c r="J150" s="126">
        <v>26.03</v>
      </c>
      <c r="K150" s="126">
        <v>520</v>
      </c>
      <c r="L150" s="126">
        <v>0</v>
      </c>
      <c r="M150" s="126">
        <v>0</v>
      </c>
      <c r="N150" s="126">
        <v>0</v>
      </c>
      <c r="O150" s="126">
        <v>1138.79</v>
      </c>
      <c r="P150" s="126">
        <v>39.21</v>
      </c>
      <c r="Q150" s="126">
        <v>1178</v>
      </c>
    </row>
    <row r="151" spans="1:17" x14ac:dyDescent="0.25">
      <c r="A151" s="126">
        <v>148</v>
      </c>
      <c r="B151" s="126" t="s">
        <v>530</v>
      </c>
      <c r="C151" s="126" t="s">
        <v>811</v>
      </c>
      <c r="D151" s="126" t="s">
        <v>45</v>
      </c>
      <c r="E151" s="126">
        <v>258</v>
      </c>
      <c r="F151" s="126">
        <v>62730.69</v>
      </c>
      <c r="G151" s="126">
        <v>14445.310000000001</v>
      </c>
      <c r="H151" s="126">
        <v>77176</v>
      </c>
      <c r="I151" s="126">
        <v>2416.63</v>
      </c>
      <c r="J151" s="126">
        <v>850.37</v>
      </c>
      <c r="K151" s="126">
        <v>3267</v>
      </c>
      <c r="L151" s="126">
        <v>0</v>
      </c>
      <c r="M151" s="126">
        <v>0</v>
      </c>
      <c r="N151" s="126">
        <v>0</v>
      </c>
      <c r="O151" s="126">
        <v>65147.32</v>
      </c>
      <c r="P151" s="126">
        <v>15295.68</v>
      </c>
      <c r="Q151" s="126">
        <v>80443</v>
      </c>
    </row>
    <row r="152" spans="1:17" x14ac:dyDescent="0.25">
      <c r="A152" s="126">
        <v>149</v>
      </c>
      <c r="B152" s="126" t="s">
        <v>438</v>
      </c>
      <c r="C152" s="126" t="s">
        <v>811</v>
      </c>
      <c r="D152" s="126" t="s">
        <v>45</v>
      </c>
      <c r="E152" s="126">
        <v>99</v>
      </c>
      <c r="F152" s="126">
        <v>2728.46</v>
      </c>
      <c r="G152" s="126">
        <v>526.54</v>
      </c>
      <c r="H152" s="126">
        <v>3255</v>
      </c>
      <c r="I152" s="126">
        <v>1001.83</v>
      </c>
      <c r="J152" s="126">
        <v>91.17</v>
      </c>
      <c r="K152" s="126">
        <v>1093</v>
      </c>
      <c r="L152" s="126">
        <v>3730.29</v>
      </c>
      <c r="M152" s="126">
        <v>617.71</v>
      </c>
      <c r="N152" s="126">
        <v>4348</v>
      </c>
      <c r="O152" s="126">
        <v>0</v>
      </c>
      <c r="P152" s="126">
        <v>0</v>
      </c>
      <c r="Q152" s="126">
        <v>0</v>
      </c>
    </row>
    <row r="153" spans="1:17" x14ac:dyDescent="0.25">
      <c r="A153" s="126">
        <v>150</v>
      </c>
      <c r="B153" s="126" t="s">
        <v>459</v>
      </c>
      <c r="C153" s="126" t="s">
        <v>811</v>
      </c>
      <c r="D153" s="126" t="s">
        <v>45</v>
      </c>
      <c r="E153" s="126">
        <v>20</v>
      </c>
      <c r="F153" s="126">
        <v>20627.25</v>
      </c>
      <c r="G153" s="126">
        <v>1357.75</v>
      </c>
      <c r="H153" s="126">
        <v>21985</v>
      </c>
      <c r="I153" s="126">
        <v>516.99</v>
      </c>
      <c r="J153" s="126">
        <v>226.01</v>
      </c>
      <c r="K153" s="126">
        <v>743</v>
      </c>
      <c r="L153" s="126">
        <v>21144.240000000002</v>
      </c>
      <c r="M153" s="126">
        <v>1583.76</v>
      </c>
      <c r="N153" s="126">
        <v>22728</v>
      </c>
      <c r="O153" s="126">
        <v>0</v>
      </c>
      <c r="P153" s="126">
        <v>0</v>
      </c>
      <c r="Q153" s="126">
        <v>0</v>
      </c>
    </row>
    <row r="154" spans="1:17" x14ac:dyDescent="0.25">
      <c r="A154" s="126">
        <v>151</v>
      </c>
      <c r="B154" s="126" t="s">
        <v>688</v>
      </c>
      <c r="C154" s="126" t="s">
        <v>811</v>
      </c>
      <c r="D154" s="126" t="s">
        <v>45</v>
      </c>
      <c r="E154" s="126">
        <v>410</v>
      </c>
      <c r="F154" s="126">
        <v>32470.04</v>
      </c>
      <c r="G154" s="126">
        <v>5768.96</v>
      </c>
      <c r="H154" s="126">
        <v>38239</v>
      </c>
      <c r="I154" s="126">
        <v>3598.43</v>
      </c>
      <c r="J154" s="126">
        <v>622.56999999999994</v>
      </c>
      <c r="K154" s="126">
        <v>4221</v>
      </c>
      <c r="L154" s="126">
        <v>0</v>
      </c>
      <c r="M154" s="126">
        <v>0</v>
      </c>
      <c r="N154" s="126">
        <v>0</v>
      </c>
      <c r="O154" s="126">
        <v>36068.47</v>
      </c>
      <c r="P154" s="126">
        <v>6391.5300000000007</v>
      </c>
      <c r="Q154" s="126">
        <v>42460</v>
      </c>
    </row>
    <row r="155" spans="1:17" x14ac:dyDescent="0.25">
      <c r="A155" s="126">
        <v>152</v>
      </c>
      <c r="B155" s="126" t="s">
        <v>643</v>
      </c>
      <c r="C155" s="126" t="s">
        <v>811</v>
      </c>
      <c r="D155" s="126" t="s">
        <v>45</v>
      </c>
      <c r="E155" s="126">
        <v>131</v>
      </c>
      <c r="F155" s="126">
        <v>19342.98</v>
      </c>
      <c r="G155" s="126">
        <v>2236.02</v>
      </c>
      <c r="H155" s="126">
        <v>21579</v>
      </c>
      <c r="I155" s="126">
        <v>1399.91</v>
      </c>
      <c r="J155" s="126">
        <v>288.09000000000003</v>
      </c>
      <c r="K155" s="126">
        <v>1688</v>
      </c>
      <c r="L155" s="126">
        <v>0</v>
      </c>
      <c r="M155" s="126">
        <v>0</v>
      </c>
      <c r="N155" s="126">
        <v>0</v>
      </c>
      <c r="O155" s="126">
        <v>20742.89</v>
      </c>
      <c r="P155" s="126">
        <v>2524.1099999999997</v>
      </c>
      <c r="Q155" s="126">
        <v>23267</v>
      </c>
    </row>
    <row r="156" spans="1:17" x14ac:dyDescent="0.25">
      <c r="A156" s="126">
        <v>153</v>
      </c>
      <c r="B156" s="126" t="s">
        <v>556</v>
      </c>
      <c r="C156" s="126" t="s">
        <v>811</v>
      </c>
      <c r="D156" s="126" t="s">
        <v>45</v>
      </c>
      <c r="E156" s="126">
        <v>84</v>
      </c>
      <c r="F156" s="126">
        <v>4074.47</v>
      </c>
      <c r="G156" s="126">
        <v>290.52999999999997</v>
      </c>
      <c r="H156" s="126">
        <v>4365</v>
      </c>
      <c r="I156" s="126">
        <v>1004.85</v>
      </c>
      <c r="J156" s="126">
        <v>100.15</v>
      </c>
      <c r="K156" s="126">
        <v>1105</v>
      </c>
      <c r="L156" s="126">
        <v>5079.32</v>
      </c>
      <c r="M156" s="126">
        <v>390.68</v>
      </c>
      <c r="N156" s="126">
        <v>5470</v>
      </c>
      <c r="O156" s="126">
        <v>0</v>
      </c>
      <c r="P156" s="126">
        <v>0</v>
      </c>
      <c r="Q156" s="126">
        <v>0</v>
      </c>
    </row>
    <row r="157" spans="1:17" x14ac:dyDescent="0.25">
      <c r="A157" s="126">
        <v>154</v>
      </c>
      <c r="B157" s="126" t="s">
        <v>439</v>
      </c>
      <c r="C157" s="126" t="s">
        <v>811</v>
      </c>
      <c r="D157" s="126" t="s">
        <v>45</v>
      </c>
      <c r="E157" s="126">
        <v>77</v>
      </c>
      <c r="F157" s="126">
        <v>13325.07</v>
      </c>
      <c r="G157" s="126">
        <v>1229.93</v>
      </c>
      <c r="H157" s="126">
        <v>14555</v>
      </c>
      <c r="I157" s="126">
        <v>861.4</v>
      </c>
      <c r="J157" s="126">
        <v>153.6</v>
      </c>
      <c r="K157" s="126">
        <v>1015</v>
      </c>
      <c r="L157" s="126">
        <v>14186.47</v>
      </c>
      <c r="M157" s="126">
        <v>1383.53</v>
      </c>
      <c r="N157" s="126">
        <v>15570</v>
      </c>
      <c r="O157" s="126">
        <v>0</v>
      </c>
      <c r="P157" s="126">
        <v>0</v>
      </c>
      <c r="Q157" s="126">
        <v>0</v>
      </c>
    </row>
    <row r="158" spans="1:17" x14ac:dyDescent="0.25">
      <c r="A158" s="126">
        <v>155</v>
      </c>
      <c r="B158" s="126" t="s">
        <v>644</v>
      </c>
      <c r="C158" s="126" t="s">
        <v>811</v>
      </c>
      <c r="D158" s="126" t="s">
        <v>45</v>
      </c>
      <c r="E158" s="126">
        <v>162</v>
      </c>
      <c r="F158" s="126">
        <v>18875.16</v>
      </c>
      <c r="G158" s="126">
        <v>2046.84</v>
      </c>
      <c r="H158" s="126">
        <v>20922</v>
      </c>
      <c r="I158" s="126">
        <v>1615.18</v>
      </c>
      <c r="J158" s="126">
        <v>301.82</v>
      </c>
      <c r="K158" s="126">
        <v>1917</v>
      </c>
      <c r="L158" s="126">
        <v>0</v>
      </c>
      <c r="M158" s="126">
        <v>0</v>
      </c>
      <c r="N158" s="126">
        <v>0</v>
      </c>
      <c r="O158" s="126">
        <v>20490.34</v>
      </c>
      <c r="P158" s="126">
        <v>2348.66</v>
      </c>
      <c r="Q158" s="126">
        <v>22839</v>
      </c>
    </row>
    <row r="159" spans="1:17" x14ac:dyDescent="0.25">
      <c r="A159" s="126">
        <v>156</v>
      </c>
      <c r="B159" s="126" t="s">
        <v>645</v>
      </c>
      <c r="C159" s="126" t="s">
        <v>811</v>
      </c>
      <c r="D159" s="126" t="s">
        <v>45</v>
      </c>
      <c r="E159" s="126">
        <v>195</v>
      </c>
      <c r="F159" s="126">
        <v>21101.95</v>
      </c>
      <c r="G159" s="126">
        <v>3248.05</v>
      </c>
      <c r="H159" s="126">
        <v>24350</v>
      </c>
      <c r="I159" s="126">
        <v>1977.82</v>
      </c>
      <c r="J159" s="126">
        <v>348.18</v>
      </c>
      <c r="K159" s="126">
        <v>2326</v>
      </c>
      <c r="L159" s="126">
        <v>0</v>
      </c>
      <c r="M159" s="126">
        <v>0</v>
      </c>
      <c r="N159" s="126">
        <v>0</v>
      </c>
      <c r="O159" s="126">
        <v>23079.77</v>
      </c>
      <c r="P159" s="126">
        <v>3596.2299999999996</v>
      </c>
      <c r="Q159" s="126">
        <v>26676</v>
      </c>
    </row>
    <row r="160" spans="1:17" x14ac:dyDescent="0.25">
      <c r="A160" s="126">
        <v>157</v>
      </c>
      <c r="B160" s="126" t="s">
        <v>689</v>
      </c>
      <c r="C160" s="126" t="s">
        <v>811</v>
      </c>
      <c r="D160" s="126" t="s">
        <v>45</v>
      </c>
      <c r="E160" s="126">
        <v>608</v>
      </c>
      <c r="F160" s="126">
        <v>56100.66</v>
      </c>
      <c r="G160" s="126">
        <v>9031.34</v>
      </c>
      <c r="H160" s="126">
        <v>65132</v>
      </c>
      <c r="I160" s="126">
        <v>5513.99</v>
      </c>
      <c r="J160" s="126">
        <v>992.01</v>
      </c>
      <c r="K160" s="126">
        <v>6506</v>
      </c>
      <c r="L160" s="126">
        <v>0</v>
      </c>
      <c r="M160" s="126">
        <v>0</v>
      </c>
      <c r="N160" s="126">
        <v>0</v>
      </c>
      <c r="O160" s="126">
        <v>61614.65</v>
      </c>
      <c r="P160" s="126">
        <v>10023.349999999999</v>
      </c>
      <c r="Q160" s="126">
        <v>71638</v>
      </c>
    </row>
    <row r="161" spans="1:17" x14ac:dyDescent="0.25">
      <c r="A161" s="126">
        <v>158</v>
      </c>
      <c r="B161" s="126" t="s">
        <v>557</v>
      </c>
      <c r="C161" s="126" t="s">
        <v>811</v>
      </c>
      <c r="D161" s="126" t="s">
        <v>45</v>
      </c>
      <c r="E161" s="126">
        <v>168</v>
      </c>
      <c r="F161" s="126">
        <v>111805.8</v>
      </c>
      <c r="G161" s="126">
        <v>16244.199999999999</v>
      </c>
      <c r="H161" s="126">
        <v>128050</v>
      </c>
      <c r="I161" s="126">
        <v>2010.17</v>
      </c>
      <c r="J161" s="126">
        <v>604.83000000000004</v>
      </c>
      <c r="K161" s="126">
        <v>2615</v>
      </c>
      <c r="L161" s="126">
        <v>0</v>
      </c>
      <c r="M161" s="126">
        <v>0</v>
      </c>
      <c r="N161" s="126">
        <v>0</v>
      </c>
      <c r="O161" s="126">
        <v>113815.97</v>
      </c>
      <c r="P161" s="126">
        <v>16849.03</v>
      </c>
      <c r="Q161" s="126">
        <v>130665</v>
      </c>
    </row>
    <row r="162" spans="1:17" x14ac:dyDescent="0.25">
      <c r="A162" s="126">
        <v>159</v>
      </c>
      <c r="B162" s="126" t="s">
        <v>590</v>
      </c>
      <c r="C162" s="126" t="s">
        <v>811</v>
      </c>
      <c r="D162" s="126" t="s">
        <v>45</v>
      </c>
      <c r="E162" s="126">
        <v>322</v>
      </c>
      <c r="F162" s="126">
        <v>69536.22</v>
      </c>
      <c r="G162" s="126">
        <v>14923.779999999999</v>
      </c>
      <c r="H162" s="126">
        <v>84460</v>
      </c>
      <c r="I162" s="126">
        <v>3038.36</v>
      </c>
      <c r="J162" s="126">
        <v>966.64</v>
      </c>
      <c r="K162" s="126">
        <v>4005</v>
      </c>
      <c r="L162" s="126">
        <v>0</v>
      </c>
      <c r="M162" s="126">
        <v>0</v>
      </c>
      <c r="N162" s="126">
        <v>0</v>
      </c>
      <c r="O162" s="126">
        <v>72574.58</v>
      </c>
      <c r="P162" s="126">
        <v>15890.42</v>
      </c>
      <c r="Q162" s="126">
        <v>88465</v>
      </c>
    </row>
    <row r="163" spans="1:17" x14ac:dyDescent="0.25">
      <c r="A163" s="126">
        <v>160</v>
      </c>
      <c r="B163" s="126" t="s">
        <v>646</v>
      </c>
      <c r="C163" s="126" t="s">
        <v>811</v>
      </c>
      <c r="D163" s="126" t="s">
        <v>45</v>
      </c>
      <c r="E163" s="126">
        <v>112</v>
      </c>
      <c r="F163" s="126">
        <v>26593.35</v>
      </c>
      <c r="G163" s="126">
        <v>6753.65</v>
      </c>
      <c r="H163" s="126">
        <v>33347</v>
      </c>
      <c r="I163" s="126">
        <v>5314.46</v>
      </c>
      <c r="J163" s="126">
        <v>360.54</v>
      </c>
      <c r="K163" s="126">
        <v>5675</v>
      </c>
      <c r="L163" s="126">
        <v>0</v>
      </c>
      <c r="M163" s="126">
        <v>0</v>
      </c>
      <c r="N163" s="126">
        <v>0</v>
      </c>
      <c r="O163" s="126">
        <v>31907.81</v>
      </c>
      <c r="P163" s="126">
        <v>7114.19</v>
      </c>
      <c r="Q163" s="126">
        <v>39022</v>
      </c>
    </row>
    <row r="164" spans="1:17" x14ac:dyDescent="0.25">
      <c r="A164" s="126">
        <v>161</v>
      </c>
      <c r="B164" s="126" t="s">
        <v>664</v>
      </c>
      <c r="C164" s="126" t="s">
        <v>811</v>
      </c>
      <c r="D164" s="126" t="s">
        <v>45</v>
      </c>
      <c r="E164" s="126">
        <v>175</v>
      </c>
      <c r="F164" s="126">
        <v>93786.43</v>
      </c>
      <c r="G164" s="126">
        <v>16185.57</v>
      </c>
      <c r="H164" s="126">
        <v>109972</v>
      </c>
      <c r="I164" s="126">
        <v>1970.75</v>
      </c>
      <c r="J164" s="126">
        <v>1055.25</v>
      </c>
      <c r="K164" s="126">
        <v>3026</v>
      </c>
      <c r="L164" s="126">
        <v>0</v>
      </c>
      <c r="M164" s="126">
        <v>0</v>
      </c>
      <c r="N164" s="126">
        <v>0</v>
      </c>
      <c r="O164" s="126">
        <v>95757.18</v>
      </c>
      <c r="P164" s="126">
        <v>17240.82</v>
      </c>
      <c r="Q164" s="126">
        <v>112998</v>
      </c>
    </row>
    <row r="165" spans="1:17" x14ac:dyDescent="0.25">
      <c r="A165" s="126">
        <v>162</v>
      </c>
      <c r="B165" s="126" t="s">
        <v>409</v>
      </c>
      <c r="C165" s="126" t="s">
        <v>811</v>
      </c>
      <c r="D165" s="126" t="s">
        <v>45</v>
      </c>
      <c r="E165" s="126">
        <v>92</v>
      </c>
      <c r="F165" s="126">
        <v>77436.179999999993</v>
      </c>
      <c r="G165" s="126">
        <v>31900.820000000003</v>
      </c>
      <c r="H165" s="126">
        <v>109337</v>
      </c>
      <c r="I165" s="126">
        <v>1293.23</v>
      </c>
      <c r="J165" s="126">
        <v>904.77</v>
      </c>
      <c r="K165" s="126">
        <v>2198</v>
      </c>
      <c r="L165" s="126">
        <v>0</v>
      </c>
      <c r="M165" s="126">
        <v>0</v>
      </c>
      <c r="N165" s="126">
        <v>0</v>
      </c>
      <c r="O165" s="126">
        <v>78729.41</v>
      </c>
      <c r="P165" s="126">
        <v>32805.590000000004</v>
      </c>
      <c r="Q165" s="126">
        <v>111535</v>
      </c>
    </row>
    <row r="166" spans="1:17" x14ac:dyDescent="0.25">
      <c r="A166" s="126">
        <v>163</v>
      </c>
      <c r="B166" s="126" t="s">
        <v>410</v>
      </c>
      <c r="C166" s="126" t="s">
        <v>811</v>
      </c>
      <c r="D166" s="126" t="s">
        <v>45</v>
      </c>
      <c r="E166" s="126">
        <v>252</v>
      </c>
      <c r="F166" s="126">
        <v>92705.52</v>
      </c>
      <c r="G166" s="126">
        <v>33988.480000000003</v>
      </c>
      <c r="H166" s="126">
        <v>126694</v>
      </c>
      <c r="I166" s="126">
        <v>2279.02</v>
      </c>
      <c r="J166" s="126">
        <v>1162.98</v>
      </c>
      <c r="K166" s="126">
        <v>3442</v>
      </c>
      <c r="L166" s="126">
        <v>0</v>
      </c>
      <c r="M166" s="126">
        <v>0</v>
      </c>
      <c r="N166" s="126">
        <v>0</v>
      </c>
      <c r="O166" s="126">
        <v>94984.54</v>
      </c>
      <c r="P166" s="126">
        <v>35151.46</v>
      </c>
      <c r="Q166" s="126">
        <v>130136</v>
      </c>
    </row>
    <row r="167" spans="1:17" x14ac:dyDescent="0.25">
      <c r="A167" s="126">
        <v>164</v>
      </c>
      <c r="B167" s="126" t="s">
        <v>411</v>
      </c>
      <c r="C167" s="126" t="s">
        <v>811</v>
      </c>
      <c r="D167" s="126" t="s">
        <v>45</v>
      </c>
      <c r="E167" s="126">
        <v>104</v>
      </c>
      <c r="F167" s="126">
        <v>76729.320000000007</v>
      </c>
      <c r="G167" s="126">
        <v>37102.68</v>
      </c>
      <c r="H167" s="126">
        <v>113832</v>
      </c>
      <c r="I167" s="126">
        <v>1042.98</v>
      </c>
      <c r="J167" s="126">
        <v>915.02</v>
      </c>
      <c r="K167" s="126">
        <v>1958</v>
      </c>
      <c r="L167" s="126">
        <v>0</v>
      </c>
      <c r="M167" s="126">
        <v>0</v>
      </c>
      <c r="N167" s="126">
        <v>0</v>
      </c>
      <c r="O167" s="126">
        <v>77772.3</v>
      </c>
      <c r="P167" s="126">
        <v>38017.699999999997</v>
      </c>
      <c r="Q167" s="126">
        <v>115790</v>
      </c>
    </row>
    <row r="168" spans="1:17" x14ac:dyDescent="0.25">
      <c r="A168" s="126">
        <v>165</v>
      </c>
      <c r="B168" s="126" t="s">
        <v>412</v>
      </c>
      <c r="C168" s="126" t="s">
        <v>811</v>
      </c>
      <c r="D168" s="126" t="s">
        <v>45</v>
      </c>
      <c r="E168" s="126">
        <v>86</v>
      </c>
      <c r="F168" s="126">
        <v>72962.84</v>
      </c>
      <c r="G168" s="126">
        <v>29013.16</v>
      </c>
      <c r="H168" s="126">
        <v>101976</v>
      </c>
      <c r="I168" s="126">
        <v>1418.31</v>
      </c>
      <c r="J168" s="126">
        <v>840.68999999999994</v>
      </c>
      <c r="K168" s="126">
        <v>2259</v>
      </c>
      <c r="L168" s="126">
        <v>0</v>
      </c>
      <c r="M168" s="126">
        <v>0</v>
      </c>
      <c r="N168" s="126">
        <v>0</v>
      </c>
      <c r="O168" s="126">
        <v>74381.149999999994</v>
      </c>
      <c r="P168" s="126">
        <v>29853.85</v>
      </c>
      <c r="Q168" s="126">
        <v>104235</v>
      </c>
    </row>
    <row r="169" spans="1:17" x14ac:dyDescent="0.25">
      <c r="A169" s="126">
        <v>166</v>
      </c>
      <c r="B169" s="126" t="s">
        <v>512</v>
      </c>
      <c r="C169" s="126" t="s">
        <v>811</v>
      </c>
      <c r="D169" s="126" t="s">
        <v>45</v>
      </c>
      <c r="E169" s="126">
        <v>349</v>
      </c>
      <c r="F169" s="126">
        <v>21485.53</v>
      </c>
      <c r="G169" s="126">
        <v>2395.4699999999998</v>
      </c>
      <c r="H169" s="126">
        <v>23881</v>
      </c>
      <c r="I169" s="126">
        <v>3163.67</v>
      </c>
      <c r="J169" s="126">
        <v>497.33</v>
      </c>
      <c r="K169" s="126">
        <v>3661</v>
      </c>
      <c r="L169" s="126">
        <v>0</v>
      </c>
      <c r="M169" s="126">
        <v>0</v>
      </c>
      <c r="N169" s="126">
        <v>0</v>
      </c>
      <c r="O169" s="126">
        <v>24649.200000000001</v>
      </c>
      <c r="P169" s="126">
        <v>2892.8</v>
      </c>
      <c r="Q169" s="126">
        <v>27542</v>
      </c>
    </row>
    <row r="170" spans="1:17" x14ac:dyDescent="0.25">
      <c r="A170" s="126">
        <v>167</v>
      </c>
      <c r="B170" s="126" t="s">
        <v>591</v>
      </c>
      <c r="C170" s="126" t="s">
        <v>811</v>
      </c>
      <c r="D170" s="126" t="s">
        <v>45</v>
      </c>
      <c r="E170" s="126">
        <v>242</v>
      </c>
      <c r="F170" s="126">
        <v>101036.84</v>
      </c>
      <c r="G170" s="126">
        <v>34450.160000000003</v>
      </c>
      <c r="H170" s="126">
        <v>135487</v>
      </c>
      <c r="I170" s="126">
        <v>2239.35</v>
      </c>
      <c r="J170" s="126">
        <v>1264.6500000000001</v>
      </c>
      <c r="K170" s="126">
        <v>3504</v>
      </c>
      <c r="L170" s="126">
        <v>0</v>
      </c>
      <c r="M170" s="126">
        <v>3504</v>
      </c>
      <c r="N170" s="126">
        <v>3504</v>
      </c>
      <c r="O170" s="126">
        <v>103276.19</v>
      </c>
      <c r="P170" s="126">
        <v>32210.809999999998</v>
      </c>
      <c r="Q170" s="126">
        <v>135487</v>
      </c>
    </row>
    <row r="171" spans="1:17" x14ac:dyDescent="0.25">
      <c r="A171" s="126">
        <v>168</v>
      </c>
      <c r="B171" s="126" t="s">
        <v>413</v>
      </c>
      <c r="C171" s="126" t="s">
        <v>811</v>
      </c>
      <c r="D171" s="126" t="s">
        <v>45</v>
      </c>
      <c r="E171" s="126">
        <v>366</v>
      </c>
      <c r="F171" s="126">
        <v>177711.33</v>
      </c>
      <c r="G171" s="126">
        <v>50356.67</v>
      </c>
      <c r="H171" s="126">
        <v>228068</v>
      </c>
      <c r="I171" s="126">
        <v>3318.88</v>
      </c>
      <c r="J171" s="126">
        <v>2061.12</v>
      </c>
      <c r="K171" s="126">
        <v>5380</v>
      </c>
      <c r="L171" s="126">
        <v>0</v>
      </c>
      <c r="M171" s="126">
        <v>0</v>
      </c>
      <c r="N171" s="126">
        <v>0</v>
      </c>
      <c r="O171" s="126">
        <v>181030.21</v>
      </c>
      <c r="P171" s="126">
        <v>52417.79</v>
      </c>
      <c r="Q171" s="126">
        <v>233448</v>
      </c>
    </row>
    <row r="172" spans="1:17" x14ac:dyDescent="0.25">
      <c r="A172" s="126">
        <v>169</v>
      </c>
      <c r="B172" s="126" t="s">
        <v>414</v>
      </c>
      <c r="C172" s="126" t="s">
        <v>811</v>
      </c>
      <c r="D172" s="126" t="s">
        <v>45</v>
      </c>
      <c r="E172" s="126">
        <v>117</v>
      </c>
      <c r="F172" s="126">
        <v>63543.17</v>
      </c>
      <c r="G172" s="126">
        <v>28954.83</v>
      </c>
      <c r="H172" s="126">
        <v>92498</v>
      </c>
      <c r="I172" s="126">
        <v>8392.24</v>
      </c>
      <c r="J172" s="126">
        <v>772.76</v>
      </c>
      <c r="K172" s="126">
        <v>9165</v>
      </c>
      <c r="L172" s="126">
        <v>0</v>
      </c>
      <c r="M172" s="126">
        <v>7153</v>
      </c>
      <c r="N172" s="126">
        <v>7153</v>
      </c>
      <c r="O172" s="126">
        <v>71935.41</v>
      </c>
      <c r="P172" s="126">
        <v>22574.59</v>
      </c>
      <c r="Q172" s="126">
        <v>94510</v>
      </c>
    </row>
    <row r="173" spans="1:17" x14ac:dyDescent="0.25">
      <c r="A173" s="126">
        <v>170</v>
      </c>
      <c r="B173" s="126" t="s">
        <v>415</v>
      </c>
      <c r="C173" s="126" t="s">
        <v>811</v>
      </c>
      <c r="D173" s="126" t="s">
        <v>45</v>
      </c>
      <c r="E173" s="126">
        <v>201</v>
      </c>
      <c r="F173" s="126">
        <v>72306.289999999994</v>
      </c>
      <c r="G173" s="126">
        <v>23704.71</v>
      </c>
      <c r="H173" s="126">
        <v>96011</v>
      </c>
      <c r="I173" s="126">
        <v>1853.12</v>
      </c>
      <c r="J173" s="126">
        <v>892.88</v>
      </c>
      <c r="K173" s="126">
        <v>2746</v>
      </c>
      <c r="L173" s="126">
        <v>0</v>
      </c>
      <c r="M173" s="126">
        <v>0</v>
      </c>
      <c r="N173" s="126">
        <v>0</v>
      </c>
      <c r="O173" s="126">
        <v>74159.41</v>
      </c>
      <c r="P173" s="126">
        <v>24597.59</v>
      </c>
      <c r="Q173" s="126">
        <v>98757</v>
      </c>
    </row>
    <row r="174" spans="1:17" x14ac:dyDescent="0.25">
      <c r="A174" s="126">
        <v>171</v>
      </c>
      <c r="B174" s="126" t="s">
        <v>513</v>
      </c>
      <c r="C174" s="126" t="s">
        <v>811</v>
      </c>
      <c r="D174" s="126" t="s">
        <v>45</v>
      </c>
      <c r="E174" s="126">
        <v>561</v>
      </c>
      <c r="F174" s="126">
        <v>126933.42</v>
      </c>
      <c r="G174" s="126">
        <v>5813.58</v>
      </c>
      <c r="H174" s="126">
        <v>132747</v>
      </c>
      <c r="I174" s="126">
        <v>5083.6099999999997</v>
      </c>
      <c r="J174" s="126">
        <v>1962.39</v>
      </c>
      <c r="K174" s="126">
        <v>7046</v>
      </c>
      <c r="L174" s="126">
        <v>0</v>
      </c>
      <c r="M174" s="126">
        <v>0</v>
      </c>
      <c r="N174" s="126">
        <v>0</v>
      </c>
      <c r="O174" s="126">
        <v>132017.03</v>
      </c>
      <c r="P174" s="126">
        <v>7775.9699999999993</v>
      </c>
      <c r="Q174" s="126">
        <v>139793</v>
      </c>
    </row>
    <row r="175" spans="1:17" x14ac:dyDescent="0.25">
      <c r="A175" s="126">
        <v>172</v>
      </c>
      <c r="B175" s="126" t="s">
        <v>531</v>
      </c>
      <c r="C175" s="126" t="s">
        <v>811</v>
      </c>
      <c r="D175" s="126" t="s">
        <v>45</v>
      </c>
      <c r="E175" s="126">
        <v>220</v>
      </c>
      <c r="F175" s="126">
        <v>70628.37</v>
      </c>
      <c r="G175" s="126">
        <v>13964.630000000001</v>
      </c>
      <c r="H175" s="126">
        <v>84593</v>
      </c>
      <c r="I175" s="126">
        <v>2147.42</v>
      </c>
      <c r="J175" s="126">
        <v>1091.58</v>
      </c>
      <c r="K175" s="126">
        <v>3239</v>
      </c>
      <c r="L175" s="126">
        <v>0</v>
      </c>
      <c r="M175" s="126">
        <v>0</v>
      </c>
      <c r="N175" s="126">
        <v>0</v>
      </c>
      <c r="O175" s="126">
        <v>72775.789999999994</v>
      </c>
      <c r="P175" s="126">
        <v>15056.21</v>
      </c>
      <c r="Q175" s="126">
        <v>87832</v>
      </c>
    </row>
    <row r="176" spans="1:17" x14ac:dyDescent="0.25">
      <c r="A176" s="126">
        <v>173</v>
      </c>
      <c r="B176" s="126" t="s">
        <v>502</v>
      </c>
      <c r="C176" s="126" t="s">
        <v>811</v>
      </c>
      <c r="D176" s="126" t="s">
        <v>68</v>
      </c>
      <c r="E176" s="126">
        <v>80</v>
      </c>
      <c r="F176" s="126">
        <v>11560.88</v>
      </c>
      <c r="G176" s="126">
        <v>498.12</v>
      </c>
      <c r="H176" s="126">
        <v>12059</v>
      </c>
      <c r="I176" s="126">
        <v>1061.58</v>
      </c>
      <c r="J176" s="126">
        <v>145.41999999999999</v>
      </c>
      <c r="K176" s="126">
        <v>1207</v>
      </c>
      <c r="L176" s="126">
        <v>17530.46</v>
      </c>
      <c r="M176" s="126">
        <v>643.54</v>
      </c>
      <c r="N176" s="126">
        <v>18174</v>
      </c>
      <c r="O176" s="126">
        <v>-4908</v>
      </c>
      <c r="P176" s="126">
        <v>0</v>
      </c>
      <c r="Q176" s="126">
        <v>-4908</v>
      </c>
    </row>
    <row r="177" spans="1:17" x14ac:dyDescent="0.25">
      <c r="A177" s="126">
        <v>174</v>
      </c>
      <c r="B177" s="126" t="s">
        <v>558</v>
      </c>
      <c r="C177" s="126" t="s">
        <v>811</v>
      </c>
      <c r="D177" s="126" t="s">
        <v>45</v>
      </c>
      <c r="E177" s="126">
        <v>34</v>
      </c>
      <c r="F177" s="126">
        <v>2560.3200000000002</v>
      </c>
      <c r="G177" s="126">
        <v>164.68</v>
      </c>
      <c r="H177" s="126">
        <v>2725</v>
      </c>
      <c r="I177" s="126">
        <v>538.07000000000005</v>
      </c>
      <c r="J177" s="126">
        <v>50.930000000000007</v>
      </c>
      <c r="K177" s="126">
        <v>589</v>
      </c>
      <c r="L177" s="126">
        <v>3098.39</v>
      </c>
      <c r="M177" s="126">
        <v>215.61</v>
      </c>
      <c r="N177" s="126">
        <v>3314</v>
      </c>
      <c r="O177" s="126">
        <v>0</v>
      </c>
      <c r="P177" s="126">
        <v>0</v>
      </c>
      <c r="Q177" s="126">
        <v>0</v>
      </c>
    </row>
    <row r="178" spans="1:17" x14ac:dyDescent="0.25">
      <c r="A178" s="126">
        <v>175</v>
      </c>
      <c r="B178" s="126" t="s">
        <v>665</v>
      </c>
      <c r="C178" s="126" t="s">
        <v>811</v>
      </c>
      <c r="D178" s="126" t="s">
        <v>45</v>
      </c>
      <c r="E178" s="126">
        <v>35</v>
      </c>
      <c r="F178" s="126">
        <v>20301.2</v>
      </c>
      <c r="G178" s="126">
        <v>1278.8</v>
      </c>
      <c r="H178" s="126">
        <v>21580</v>
      </c>
      <c r="I178" s="126">
        <v>462.48</v>
      </c>
      <c r="J178" s="126">
        <v>223.52</v>
      </c>
      <c r="K178" s="126">
        <v>686</v>
      </c>
      <c r="L178" s="126">
        <v>20763.68</v>
      </c>
      <c r="M178" s="126">
        <v>1502.32</v>
      </c>
      <c r="N178" s="126">
        <v>22266</v>
      </c>
      <c r="O178" s="126">
        <v>0</v>
      </c>
      <c r="P178" s="126">
        <v>0</v>
      </c>
      <c r="Q178" s="126">
        <v>0</v>
      </c>
    </row>
    <row r="179" spans="1:17" x14ac:dyDescent="0.25">
      <c r="A179" s="126">
        <v>176</v>
      </c>
      <c r="B179" s="126" t="s">
        <v>416</v>
      </c>
      <c r="C179" s="126" t="s">
        <v>811</v>
      </c>
      <c r="D179" s="126" t="s">
        <v>45</v>
      </c>
      <c r="E179" s="126">
        <v>73</v>
      </c>
      <c r="F179" s="126">
        <v>29314.53</v>
      </c>
      <c r="G179" s="126">
        <v>5269.4699999999993</v>
      </c>
      <c r="H179" s="126">
        <v>34584</v>
      </c>
      <c r="I179" s="126">
        <v>1309.6600000000001</v>
      </c>
      <c r="J179" s="126">
        <v>356.34000000000003</v>
      </c>
      <c r="K179" s="126">
        <v>1666</v>
      </c>
      <c r="L179" s="126">
        <v>0</v>
      </c>
      <c r="M179" s="126">
        <v>0</v>
      </c>
      <c r="N179" s="126">
        <v>0</v>
      </c>
      <c r="O179" s="126">
        <v>30624.19</v>
      </c>
      <c r="P179" s="126">
        <v>5625.81</v>
      </c>
      <c r="Q179" s="126">
        <v>36250</v>
      </c>
    </row>
    <row r="180" spans="1:17" x14ac:dyDescent="0.25">
      <c r="A180" s="126">
        <v>177</v>
      </c>
      <c r="B180" s="126" t="s">
        <v>467</v>
      </c>
      <c r="C180" s="126" t="s">
        <v>811</v>
      </c>
      <c r="D180" s="126" t="s">
        <v>45</v>
      </c>
      <c r="E180" s="126">
        <v>162</v>
      </c>
      <c r="F180" s="126">
        <v>2255.9699999999998</v>
      </c>
      <c r="G180" s="126">
        <v>155.03</v>
      </c>
      <c r="H180" s="126">
        <v>2411</v>
      </c>
      <c r="I180" s="126">
        <v>1528.05</v>
      </c>
      <c r="J180" s="126">
        <v>121.95</v>
      </c>
      <c r="K180" s="126">
        <v>1650</v>
      </c>
      <c r="L180" s="126">
        <v>2255.9699999999998</v>
      </c>
      <c r="M180" s="126">
        <v>155.03</v>
      </c>
      <c r="N180" s="126">
        <v>2411</v>
      </c>
      <c r="O180" s="126">
        <v>1528.05</v>
      </c>
      <c r="P180" s="126">
        <v>121.95</v>
      </c>
      <c r="Q180" s="126">
        <v>1650</v>
      </c>
    </row>
    <row r="181" spans="1:17" x14ac:dyDescent="0.25">
      <c r="A181" s="126">
        <v>178</v>
      </c>
      <c r="B181" s="126" t="s">
        <v>417</v>
      </c>
      <c r="C181" s="126" t="s">
        <v>811</v>
      </c>
      <c r="D181" s="126" t="s">
        <v>45</v>
      </c>
      <c r="E181" s="126">
        <v>99</v>
      </c>
      <c r="F181" s="126">
        <v>42260.42</v>
      </c>
      <c r="G181" s="126">
        <v>15629.58</v>
      </c>
      <c r="H181" s="126">
        <v>57890</v>
      </c>
      <c r="I181" s="126">
        <v>1001.51</v>
      </c>
      <c r="J181" s="126">
        <v>521.49</v>
      </c>
      <c r="K181" s="126">
        <v>1523</v>
      </c>
      <c r="L181" s="126">
        <v>43261.93</v>
      </c>
      <c r="M181" s="126">
        <v>16151.07</v>
      </c>
      <c r="N181" s="126">
        <v>59413</v>
      </c>
      <c r="O181" s="126">
        <v>0</v>
      </c>
      <c r="P181" s="126">
        <v>0</v>
      </c>
      <c r="Q181" s="126">
        <v>0</v>
      </c>
    </row>
    <row r="182" spans="1:17" x14ac:dyDescent="0.25">
      <c r="A182" s="126">
        <v>179</v>
      </c>
      <c r="B182" s="126" t="s">
        <v>514</v>
      </c>
      <c r="C182" s="126" t="s">
        <v>811</v>
      </c>
      <c r="D182" s="126" t="s">
        <v>45</v>
      </c>
      <c r="E182" s="126">
        <v>219</v>
      </c>
      <c r="F182" s="126">
        <v>50717.16</v>
      </c>
      <c r="G182" s="126">
        <v>8494.84</v>
      </c>
      <c r="H182" s="126">
        <v>59212</v>
      </c>
      <c r="I182" s="126">
        <v>3108.03</v>
      </c>
      <c r="J182" s="126">
        <v>795.97</v>
      </c>
      <c r="K182" s="126">
        <v>3904</v>
      </c>
      <c r="L182" s="126">
        <v>0</v>
      </c>
      <c r="M182" s="126">
        <v>0</v>
      </c>
      <c r="N182" s="126">
        <v>0</v>
      </c>
      <c r="O182" s="126">
        <v>53825.19</v>
      </c>
      <c r="P182" s="126">
        <v>9290.81</v>
      </c>
      <c r="Q182" s="126">
        <v>63116</v>
      </c>
    </row>
    <row r="183" spans="1:17" x14ac:dyDescent="0.25">
      <c r="A183" s="126">
        <v>180</v>
      </c>
      <c r="B183" s="126" t="s">
        <v>468</v>
      </c>
      <c r="C183" s="126" t="s">
        <v>811</v>
      </c>
      <c r="D183" s="126" t="s">
        <v>45</v>
      </c>
      <c r="E183" s="126">
        <v>229</v>
      </c>
      <c r="F183" s="126">
        <v>57721.04</v>
      </c>
      <c r="G183" s="126">
        <v>9775.9599999999991</v>
      </c>
      <c r="H183" s="126">
        <v>67497</v>
      </c>
      <c r="I183" s="126">
        <v>2086.9899999999998</v>
      </c>
      <c r="J183" s="126">
        <v>766.01</v>
      </c>
      <c r="K183" s="126">
        <v>2853</v>
      </c>
      <c r="L183" s="126">
        <v>57721.04</v>
      </c>
      <c r="M183" s="126">
        <v>9775.9599999999991</v>
      </c>
      <c r="N183" s="126">
        <v>67497</v>
      </c>
      <c r="O183" s="126">
        <v>2086.9899999999998</v>
      </c>
      <c r="P183" s="126">
        <v>766.01</v>
      </c>
      <c r="Q183" s="126">
        <v>2853</v>
      </c>
    </row>
    <row r="184" spans="1:17" x14ac:dyDescent="0.25">
      <c r="A184" s="126">
        <v>181</v>
      </c>
      <c r="B184" s="126" t="s">
        <v>469</v>
      </c>
      <c r="C184" s="126" t="s">
        <v>811</v>
      </c>
      <c r="D184" s="126" t="s">
        <v>45</v>
      </c>
      <c r="E184" s="126">
        <v>499</v>
      </c>
      <c r="F184" s="126">
        <v>9530.11</v>
      </c>
      <c r="G184" s="126">
        <v>675.8900000000001</v>
      </c>
      <c r="H184" s="126">
        <v>10206</v>
      </c>
      <c r="I184" s="126">
        <v>4517.05</v>
      </c>
      <c r="J184" s="126">
        <v>390.95</v>
      </c>
      <c r="K184" s="126">
        <v>4908</v>
      </c>
      <c r="L184" s="126">
        <v>9530.11</v>
      </c>
      <c r="M184" s="126">
        <v>675.8900000000001</v>
      </c>
      <c r="N184" s="126">
        <v>10206</v>
      </c>
      <c r="O184" s="126">
        <v>4517.05</v>
      </c>
      <c r="P184" s="126">
        <v>390.95</v>
      </c>
      <c r="Q184" s="126">
        <v>4908</v>
      </c>
    </row>
    <row r="185" spans="1:17" x14ac:dyDescent="0.25">
      <c r="A185" s="126">
        <v>182</v>
      </c>
      <c r="B185" s="126" t="s">
        <v>503</v>
      </c>
      <c r="C185" s="126" t="s">
        <v>811</v>
      </c>
      <c r="D185" s="126" t="s">
        <v>45</v>
      </c>
      <c r="E185" s="126">
        <v>124</v>
      </c>
      <c r="F185" s="126">
        <v>12395.39</v>
      </c>
      <c r="G185" s="126">
        <v>1415.6100000000001</v>
      </c>
      <c r="H185" s="126">
        <v>13811</v>
      </c>
      <c r="I185" s="126">
        <v>1341.22</v>
      </c>
      <c r="J185" s="126">
        <v>208.78</v>
      </c>
      <c r="K185" s="126">
        <v>1550</v>
      </c>
      <c r="L185" s="126">
        <v>12395.39</v>
      </c>
      <c r="M185" s="126">
        <v>1415.6100000000001</v>
      </c>
      <c r="N185" s="126">
        <v>13811</v>
      </c>
      <c r="O185" s="126">
        <v>1341.22</v>
      </c>
      <c r="P185" s="126">
        <v>208.78</v>
      </c>
      <c r="Q185" s="126">
        <v>1550</v>
      </c>
    </row>
    <row r="186" spans="1:17" x14ac:dyDescent="0.25">
      <c r="A186" s="126">
        <v>183</v>
      </c>
      <c r="B186" s="126" t="s">
        <v>690</v>
      </c>
      <c r="C186" s="126" t="s">
        <v>811</v>
      </c>
      <c r="D186" s="126" t="s">
        <v>45</v>
      </c>
      <c r="E186" s="126">
        <v>457</v>
      </c>
      <c r="F186" s="126">
        <v>29233.52</v>
      </c>
      <c r="G186" s="126">
        <v>5041.4799999999996</v>
      </c>
      <c r="H186" s="126">
        <v>34275</v>
      </c>
      <c r="I186" s="126">
        <v>4034.75</v>
      </c>
      <c r="J186" s="126">
        <v>616.25</v>
      </c>
      <c r="K186" s="126">
        <v>4651</v>
      </c>
      <c r="L186" s="126">
        <v>0</v>
      </c>
      <c r="M186" s="126">
        <v>0</v>
      </c>
      <c r="N186" s="126">
        <v>0</v>
      </c>
      <c r="O186" s="126">
        <v>33268.269999999997</v>
      </c>
      <c r="P186" s="126">
        <v>5657.73</v>
      </c>
      <c r="Q186" s="126">
        <v>38926</v>
      </c>
    </row>
    <row r="187" spans="1:17" x14ac:dyDescent="0.25">
      <c r="A187" s="126">
        <v>184</v>
      </c>
      <c r="B187" s="126" t="s">
        <v>418</v>
      </c>
      <c r="C187" s="126" t="s">
        <v>811</v>
      </c>
      <c r="D187" s="126" t="s">
        <v>45</v>
      </c>
      <c r="E187" s="126">
        <v>63</v>
      </c>
      <c r="F187" s="126">
        <v>50228.98</v>
      </c>
      <c r="G187" s="126">
        <v>18302.02</v>
      </c>
      <c r="H187" s="126">
        <v>68531</v>
      </c>
      <c r="I187" s="126">
        <v>963.34</v>
      </c>
      <c r="J187" s="126">
        <v>582.66000000000008</v>
      </c>
      <c r="K187" s="126">
        <v>1546</v>
      </c>
      <c r="L187" s="126">
        <v>0</v>
      </c>
      <c r="M187" s="126">
        <v>0</v>
      </c>
      <c r="N187" s="126">
        <v>0</v>
      </c>
      <c r="O187" s="126">
        <v>51192.32</v>
      </c>
      <c r="P187" s="126">
        <v>18884.68</v>
      </c>
      <c r="Q187" s="126">
        <v>70077</v>
      </c>
    </row>
    <row r="188" spans="1:17" x14ac:dyDescent="0.25">
      <c r="A188" s="126">
        <v>185</v>
      </c>
      <c r="B188" s="126" t="s">
        <v>470</v>
      </c>
      <c r="C188" s="126" t="s">
        <v>811</v>
      </c>
      <c r="D188" s="126" t="s">
        <v>45</v>
      </c>
      <c r="E188" s="126">
        <v>144</v>
      </c>
      <c r="F188" s="126">
        <v>15017.79</v>
      </c>
      <c r="G188" s="126">
        <v>1558.21</v>
      </c>
      <c r="H188" s="126">
        <v>16576</v>
      </c>
      <c r="I188" s="126">
        <v>1465.08</v>
      </c>
      <c r="J188" s="126">
        <v>246.92</v>
      </c>
      <c r="K188" s="126">
        <v>1712</v>
      </c>
      <c r="L188" s="126">
        <v>15017.79</v>
      </c>
      <c r="M188" s="126">
        <v>1558.21</v>
      </c>
      <c r="N188" s="126">
        <v>16576</v>
      </c>
      <c r="O188" s="126">
        <v>1465.08</v>
      </c>
      <c r="P188" s="126">
        <v>246.92</v>
      </c>
      <c r="Q188" s="126">
        <v>1712</v>
      </c>
    </row>
    <row r="189" spans="1:17" x14ac:dyDescent="0.25">
      <c r="A189" s="126">
        <v>186</v>
      </c>
      <c r="B189" s="126" t="s">
        <v>471</v>
      </c>
      <c r="C189" s="126" t="s">
        <v>811</v>
      </c>
      <c r="D189" s="126" t="s">
        <v>43</v>
      </c>
      <c r="E189" s="126">
        <v>0</v>
      </c>
      <c r="F189" s="126">
        <v>1496.55</v>
      </c>
      <c r="G189" s="126">
        <v>171.45</v>
      </c>
      <c r="H189" s="126">
        <v>1668</v>
      </c>
      <c r="I189" s="126">
        <v>175.36</v>
      </c>
      <c r="J189" s="126">
        <v>14.64</v>
      </c>
      <c r="K189" s="126">
        <v>190</v>
      </c>
      <c r="L189" s="126">
        <v>1496.55</v>
      </c>
      <c r="M189" s="126">
        <v>171.45</v>
      </c>
      <c r="N189" s="126">
        <v>1668</v>
      </c>
      <c r="O189" s="126">
        <v>175.36</v>
      </c>
      <c r="P189" s="126">
        <v>14.64</v>
      </c>
      <c r="Q189" s="126">
        <v>190</v>
      </c>
    </row>
    <row r="190" spans="1:17" x14ac:dyDescent="0.25">
      <c r="A190" s="126">
        <v>187</v>
      </c>
      <c r="B190" s="126" t="s">
        <v>472</v>
      </c>
      <c r="C190" s="126" t="s">
        <v>811</v>
      </c>
      <c r="D190" s="126" t="s">
        <v>45</v>
      </c>
      <c r="E190" s="126">
        <v>1031</v>
      </c>
      <c r="F190" s="126">
        <v>58555.88</v>
      </c>
      <c r="G190" s="126">
        <v>8584.119999999999</v>
      </c>
      <c r="H190" s="126">
        <v>67140</v>
      </c>
      <c r="I190" s="126">
        <v>9221.01</v>
      </c>
      <c r="J190" s="126">
        <v>1293.99</v>
      </c>
      <c r="K190" s="126">
        <v>10515</v>
      </c>
      <c r="L190" s="126">
        <v>0</v>
      </c>
      <c r="M190" s="126">
        <v>0</v>
      </c>
      <c r="N190" s="126">
        <v>0</v>
      </c>
      <c r="O190" s="126">
        <v>67776.89</v>
      </c>
      <c r="P190" s="126">
        <v>9878.11</v>
      </c>
      <c r="Q190" s="126">
        <v>77655</v>
      </c>
    </row>
    <row r="191" spans="1:17" x14ac:dyDescent="0.25">
      <c r="A191" s="126">
        <v>188</v>
      </c>
      <c r="B191" s="126" t="s">
        <v>515</v>
      </c>
      <c r="C191" s="126" t="s">
        <v>811</v>
      </c>
      <c r="D191" s="126" t="s">
        <v>45</v>
      </c>
      <c r="E191" s="126">
        <v>70</v>
      </c>
      <c r="F191" s="126">
        <v>69738.740000000005</v>
      </c>
      <c r="G191" s="126">
        <v>13385.26</v>
      </c>
      <c r="H191" s="126">
        <v>83124</v>
      </c>
      <c r="I191" s="126">
        <v>903.95</v>
      </c>
      <c r="J191" s="126">
        <v>982.05000000000007</v>
      </c>
      <c r="K191" s="126">
        <v>1886</v>
      </c>
      <c r="L191" s="126">
        <v>0</v>
      </c>
      <c r="M191" s="126">
        <v>0</v>
      </c>
      <c r="N191" s="126">
        <v>0</v>
      </c>
      <c r="O191" s="126">
        <v>70642.69</v>
      </c>
      <c r="P191" s="126">
        <v>14367.309999999998</v>
      </c>
      <c r="Q191" s="126">
        <v>85010</v>
      </c>
    </row>
    <row r="192" spans="1:17" x14ac:dyDescent="0.25">
      <c r="A192" s="126">
        <v>189</v>
      </c>
      <c r="B192" s="126" t="s">
        <v>592</v>
      </c>
      <c r="C192" s="126" t="s">
        <v>811</v>
      </c>
      <c r="D192" s="126" t="s">
        <v>45</v>
      </c>
      <c r="E192" s="126">
        <v>263</v>
      </c>
      <c r="F192" s="126">
        <v>102552.45</v>
      </c>
      <c r="G192" s="126">
        <v>34346.550000000003</v>
      </c>
      <c r="H192" s="126">
        <v>136899</v>
      </c>
      <c r="I192" s="126">
        <v>2371.04</v>
      </c>
      <c r="J192" s="126">
        <v>1293.96</v>
      </c>
      <c r="K192" s="126">
        <v>3665</v>
      </c>
      <c r="L192" s="126">
        <v>0</v>
      </c>
      <c r="M192" s="126">
        <v>0</v>
      </c>
      <c r="N192" s="126">
        <v>0</v>
      </c>
      <c r="O192" s="126">
        <v>104923.49</v>
      </c>
      <c r="P192" s="126">
        <v>35640.51</v>
      </c>
      <c r="Q192" s="126">
        <v>140564</v>
      </c>
    </row>
    <row r="193" spans="1:17" x14ac:dyDescent="0.25">
      <c r="A193" s="126">
        <v>190</v>
      </c>
      <c r="B193" s="126" t="s">
        <v>473</v>
      </c>
      <c r="C193" s="126" t="s">
        <v>811</v>
      </c>
      <c r="D193" s="126" t="s">
        <v>45</v>
      </c>
      <c r="E193" s="126">
        <v>314</v>
      </c>
      <c r="F193" s="126">
        <v>12471.45</v>
      </c>
      <c r="G193" s="126">
        <v>1301.55</v>
      </c>
      <c r="H193" s="126">
        <v>13773</v>
      </c>
      <c r="I193" s="126">
        <v>2884.84</v>
      </c>
      <c r="J193" s="126">
        <v>328.15999999999997</v>
      </c>
      <c r="K193" s="126">
        <v>3213</v>
      </c>
      <c r="L193" s="126">
        <v>12471.45</v>
      </c>
      <c r="M193" s="126">
        <v>1301.55</v>
      </c>
      <c r="N193" s="126">
        <v>13773</v>
      </c>
      <c r="O193" s="126">
        <v>2884.84</v>
      </c>
      <c r="P193" s="126">
        <v>328.15999999999997</v>
      </c>
      <c r="Q193" s="126">
        <v>3213</v>
      </c>
    </row>
    <row r="194" spans="1:17" x14ac:dyDescent="0.25">
      <c r="A194" s="126">
        <v>191</v>
      </c>
      <c r="B194" s="126" t="s">
        <v>504</v>
      </c>
      <c r="C194" s="126" t="s">
        <v>811</v>
      </c>
      <c r="D194" s="126" t="s">
        <v>45</v>
      </c>
      <c r="E194" s="126">
        <v>4</v>
      </c>
      <c r="F194" s="126">
        <v>32333.09</v>
      </c>
      <c r="G194" s="126">
        <v>6901.91</v>
      </c>
      <c r="H194" s="126">
        <v>39235</v>
      </c>
      <c r="I194" s="126">
        <v>208.47</v>
      </c>
      <c r="J194" s="126">
        <v>358.53</v>
      </c>
      <c r="K194" s="126">
        <v>567</v>
      </c>
      <c r="L194" s="126">
        <v>0</v>
      </c>
      <c r="M194" s="126">
        <v>0</v>
      </c>
      <c r="N194" s="126">
        <v>0</v>
      </c>
      <c r="O194" s="126">
        <v>32541.56</v>
      </c>
      <c r="P194" s="126">
        <v>7260.4400000000005</v>
      </c>
      <c r="Q194" s="126">
        <v>39802</v>
      </c>
    </row>
    <row r="195" spans="1:17" x14ac:dyDescent="0.25">
      <c r="A195" s="126">
        <v>192</v>
      </c>
      <c r="B195" s="126" t="s">
        <v>532</v>
      </c>
      <c r="C195" s="126" t="s">
        <v>811</v>
      </c>
      <c r="D195" s="126" t="s">
        <v>45</v>
      </c>
      <c r="E195" s="126">
        <v>74</v>
      </c>
      <c r="F195" s="126">
        <v>15618.82</v>
      </c>
      <c r="G195" s="126">
        <v>542.18000000000006</v>
      </c>
      <c r="H195" s="126">
        <v>16161</v>
      </c>
      <c r="I195" s="126">
        <v>793.28</v>
      </c>
      <c r="J195" s="126">
        <v>206.72</v>
      </c>
      <c r="K195" s="126">
        <v>1000</v>
      </c>
      <c r="L195" s="126">
        <v>0</v>
      </c>
      <c r="M195" s="126">
        <v>0</v>
      </c>
      <c r="N195" s="126">
        <v>0</v>
      </c>
      <c r="O195" s="126">
        <v>16412.099999999999</v>
      </c>
      <c r="P195" s="126">
        <v>748.9</v>
      </c>
      <c r="Q195" s="126">
        <v>17161</v>
      </c>
    </row>
    <row r="196" spans="1:17" x14ac:dyDescent="0.25">
      <c r="A196" s="126">
        <v>193</v>
      </c>
      <c r="B196" s="126" t="s">
        <v>516</v>
      </c>
      <c r="C196" s="126" t="s">
        <v>811</v>
      </c>
      <c r="D196" s="126" t="s">
        <v>45</v>
      </c>
      <c r="E196" s="126">
        <v>465</v>
      </c>
      <c r="F196" s="126">
        <v>110816.51</v>
      </c>
      <c r="G196" s="126">
        <v>23995.489999999998</v>
      </c>
      <c r="H196" s="126">
        <v>134812</v>
      </c>
      <c r="I196" s="126">
        <v>4287.17</v>
      </c>
      <c r="J196" s="126">
        <v>1781.8300000000002</v>
      </c>
      <c r="K196" s="126">
        <v>6069</v>
      </c>
      <c r="L196" s="126">
        <v>0</v>
      </c>
      <c r="M196" s="126">
        <v>0</v>
      </c>
      <c r="N196" s="126">
        <v>0</v>
      </c>
      <c r="O196" s="126">
        <v>115103.67999999999</v>
      </c>
      <c r="P196" s="126">
        <v>25777.32</v>
      </c>
      <c r="Q196" s="126">
        <v>140881</v>
      </c>
    </row>
    <row r="197" spans="1:17" x14ac:dyDescent="0.25">
      <c r="A197" s="126">
        <v>194</v>
      </c>
      <c r="B197" s="126" t="s">
        <v>593</v>
      </c>
      <c r="C197" s="126" t="s">
        <v>811</v>
      </c>
      <c r="D197" s="126" t="s">
        <v>45</v>
      </c>
      <c r="E197" s="126">
        <v>154</v>
      </c>
      <c r="F197" s="126">
        <v>17550.02</v>
      </c>
      <c r="G197" s="126">
        <v>2269.98</v>
      </c>
      <c r="H197" s="126">
        <v>19820</v>
      </c>
      <c r="I197" s="126">
        <v>1460.43</v>
      </c>
      <c r="J197" s="126">
        <v>281.57</v>
      </c>
      <c r="K197" s="126">
        <v>1742</v>
      </c>
      <c r="L197" s="126">
        <v>0</v>
      </c>
      <c r="M197" s="126">
        <v>0</v>
      </c>
      <c r="N197" s="126">
        <v>0</v>
      </c>
      <c r="O197" s="126">
        <v>19010.45</v>
      </c>
      <c r="P197" s="126">
        <v>2551.5500000000002</v>
      </c>
      <c r="Q197" s="126">
        <v>21562</v>
      </c>
    </row>
    <row r="198" spans="1:17" x14ac:dyDescent="0.25">
      <c r="A198" s="126">
        <v>195</v>
      </c>
      <c r="B198" s="126" t="s">
        <v>505</v>
      </c>
      <c r="C198" s="126" t="s">
        <v>811</v>
      </c>
      <c r="D198" s="126" t="s">
        <v>45</v>
      </c>
      <c r="E198" s="126">
        <v>241</v>
      </c>
      <c r="F198" s="126">
        <v>45729.84</v>
      </c>
      <c r="G198" s="126">
        <v>1148.1599999999999</v>
      </c>
      <c r="H198" s="126">
        <v>46878</v>
      </c>
      <c r="I198" s="126">
        <v>2318.81</v>
      </c>
      <c r="J198" s="126">
        <v>611.19000000000005</v>
      </c>
      <c r="K198" s="126">
        <v>2930</v>
      </c>
      <c r="L198" s="126">
        <v>0</v>
      </c>
      <c r="M198" s="126">
        <v>0</v>
      </c>
      <c r="N198" s="126">
        <v>0</v>
      </c>
      <c r="O198" s="126">
        <v>48048.65</v>
      </c>
      <c r="P198" s="126">
        <v>1759.35</v>
      </c>
      <c r="Q198" s="126">
        <v>49808</v>
      </c>
    </row>
    <row r="199" spans="1:17" x14ac:dyDescent="0.25">
      <c r="A199" s="126">
        <v>196</v>
      </c>
      <c r="B199" s="126" t="s">
        <v>506</v>
      </c>
      <c r="C199" s="126" t="s">
        <v>811</v>
      </c>
      <c r="D199" s="126" t="s">
        <v>68</v>
      </c>
      <c r="E199" s="126">
        <v>258</v>
      </c>
      <c r="F199" s="126">
        <v>24436.33</v>
      </c>
      <c r="G199" s="126">
        <v>708.67000000000007</v>
      </c>
      <c r="H199" s="126">
        <v>25145</v>
      </c>
      <c r="I199" s="126">
        <v>2460.54</v>
      </c>
      <c r="J199" s="126">
        <v>408.46</v>
      </c>
      <c r="K199" s="126">
        <v>2869</v>
      </c>
      <c r="L199" s="126">
        <v>0</v>
      </c>
      <c r="M199" s="126">
        <v>0</v>
      </c>
      <c r="N199" s="126">
        <v>0</v>
      </c>
      <c r="O199" s="126">
        <v>26896.87</v>
      </c>
      <c r="P199" s="126">
        <v>1117.1300000000001</v>
      </c>
      <c r="Q199" s="126">
        <v>28014</v>
      </c>
    </row>
    <row r="200" spans="1:17" x14ac:dyDescent="0.25">
      <c r="A200" s="126">
        <v>197</v>
      </c>
      <c r="B200" s="126" t="s">
        <v>533</v>
      </c>
      <c r="C200" s="126" t="s">
        <v>811</v>
      </c>
      <c r="D200" s="126" t="s">
        <v>45</v>
      </c>
      <c r="E200" s="126">
        <v>331</v>
      </c>
      <c r="F200" s="126">
        <v>93201.58</v>
      </c>
      <c r="G200" s="126">
        <v>2197.42</v>
      </c>
      <c r="H200" s="126">
        <v>95399</v>
      </c>
      <c r="I200" s="126">
        <v>3157.54</v>
      </c>
      <c r="J200" s="126">
        <v>1169.46</v>
      </c>
      <c r="K200" s="126">
        <v>4327</v>
      </c>
      <c r="L200" s="126">
        <v>0</v>
      </c>
      <c r="M200" s="126">
        <v>0</v>
      </c>
      <c r="N200" s="126">
        <v>0</v>
      </c>
      <c r="O200" s="126">
        <v>96359.12</v>
      </c>
      <c r="P200" s="126">
        <v>3366.88</v>
      </c>
      <c r="Q200" s="126">
        <v>99726</v>
      </c>
    </row>
    <row r="201" spans="1:17" x14ac:dyDescent="0.25">
      <c r="A201" s="126">
        <v>198</v>
      </c>
      <c r="B201" s="126" t="s">
        <v>666</v>
      </c>
      <c r="C201" s="126" t="s">
        <v>811</v>
      </c>
      <c r="D201" s="126" t="s">
        <v>45</v>
      </c>
      <c r="E201" s="126">
        <v>226</v>
      </c>
      <c r="F201" s="126">
        <v>56875.85</v>
      </c>
      <c r="G201" s="126">
        <v>14604.15</v>
      </c>
      <c r="H201" s="126">
        <v>71480</v>
      </c>
      <c r="I201" s="126">
        <v>2057.2600000000002</v>
      </c>
      <c r="J201" s="126">
        <v>753.74</v>
      </c>
      <c r="K201" s="126">
        <v>2811</v>
      </c>
      <c r="L201" s="126">
        <v>0</v>
      </c>
      <c r="M201" s="126">
        <v>0</v>
      </c>
      <c r="N201" s="126">
        <v>0</v>
      </c>
      <c r="O201" s="126">
        <v>58933.11</v>
      </c>
      <c r="P201" s="126">
        <v>15357.89</v>
      </c>
      <c r="Q201" s="126">
        <v>74291</v>
      </c>
    </row>
    <row r="202" spans="1:17" x14ac:dyDescent="0.25">
      <c r="A202" s="126">
        <v>199</v>
      </c>
      <c r="B202" s="126" t="s">
        <v>667</v>
      </c>
      <c r="C202" s="126" t="s">
        <v>811</v>
      </c>
      <c r="D202" s="126" t="s">
        <v>45</v>
      </c>
      <c r="E202" s="126">
        <v>216</v>
      </c>
      <c r="F202" s="126">
        <v>96446.51</v>
      </c>
      <c r="G202" s="126">
        <v>32967.49</v>
      </c>
      <c r="H202" s="126">
        <v>129414</v>
      </c>
      <c r="I202" s="126">
        <v>1973</v>
      </c>
      <c r="J202" s="126">
        <v>1142</v>
      </c>
      <c r="K202" s="126">
        <v>3115</v>
      </c>
      <c r="L202" s="126">
        <v>0</v>
      </c>
      <c r="M202" s="126">
        <v>1261</v>
      </c>
      <c r="N202" s="126">
        <v>1261</v>
      </c>
      <c r="O202" s="126">
        <v>98419.51</v>
      </c>
      <c r="P202" s="126">
        <v>32848.49</v>
      </c>
      <c r="Q202" s="126">
        <v>131268</v>
      </c>
    </row>
    <row r="203" spans="1:17" x14ac:dyDescent="0.25">
      <c r="A203" s="126">
        <v>200</v>
      </c>
      <c r="B203" s="126" t="s">
        <v>668</v>
      </c>
      <c r="C203" s="126" t="s">
        <v>811</v>
      </c>
      <c r="D203" s="126" t="s">
        <v>45</v>
      </c>
      <c r="E203" s="126">
        <v>40</v>
      </c>
      <c r="F203" s="126">
        <v>40218.410000000003</v>
      </c>
      <c r="G203" s="126">
        <v>12363.59</v>
      </c>
      <c r="H203" s="126">
        <v>52582</v>
      </c>
      <c r="I203" s="126">
        <v>546.36</v>
      </c>
      <c r="J203" s="126">
        <v>449.64</v>
      </c>
      <c r="K203" s="126">
        <v>996</v>
      </c>
      <c r="L203" s="126">
        <v>40764.769999999997</v>
      </c>
      <c r="M203" s="126">
        <v>12813.23</v>
      </c>
      <c r="N203" s="126">
        <v>53578</v>
      </c>
      <c r="O203" s="126">
        <v>0</v>
      </c>
      <c r="P203" s="126">
        <v>0</v>
      </c>
      <c r="Q203" s="126">
        <v>0</v>
      </c>
    </row>
    <row r="204" spans="1:17" x14ac:dyDescent="0.25">
      <c r="A204" s="126">
        <v>201</v>
      </c>
      <c r="B204" s="126" t="s">
        <v>517</v>
      </c>
      <c r="C204" s="126" t="s">
        <v>811</v>
      </c>
      <c r="D204" s="126" t="s">
        <v>45</v>
      </c>
      <c r="E204" s="126">
        <v>578</v>
      </c>
      <c r="F204" s="126">
        <v>115620.74</v>
      </c>
      <c r="G204" s="126">
        <v>6128.26</v>
      </c>
      <c r="H204" s="126">
        <v>121749</v>
      </c>
      <c r="I204" s="126">
        <v>5278.5</v>
      </c>
      <c r="J204" s="126">
        <v>1827.5</v>
      </c>
      <c r="K204" s="126">
        <v>7106</v>
      </c>
      <c r="L204" s="126">
        <v>0</v>
      </c>
      <c r="M204" s="126">
        <v>0</v>
      </c>
      <c r="N204" s="126">
        <v>0</v>
      </c>
      <c r="O204" s="126">
        <v>120899.24</v>
      </c>
      <c r="P204" s="126">
        <v>7955.76</v>
      </c>
      <c r="Q204" s="126">
        <v>128855</v>
      </c>
    </row>
    <row r="205" spans="1:17" x14ac:dyDescent="0.25">
      <c r="A205" s="126">
        <v>202</v>
      </c>
      <c r="B205" s="126" t="s">
        <v>647</v>
      </c>
      <c r="C205" s="126" t="s">
        <v>811</v>
      </c>
      <c r="D205" s="126" t="s">
        <v>45</v>
      </c>
      <c r="E205" s="126">
        <v>163</v>
      </c>
      <c r="F205" s="126">
        <v>34819.769999999997</v>
      </c>
      <c r="G205" s="126">
        <v>1310.23</v>
      </c>
      <c r="H205" s="126">
        <v>36130</v>
      </c>
      <c r="I205" s="126">
        <v>1535.78</v>
      </c>
      <c r="J205" s="126">
        <v>457.21999999999997</v>
      </c>
      <c r="K205" s="126">
        <v>1993</v>
      </c>
      <c r="L205" s="126">
        <v>0</v>
      </c>
      <c r="M205" s="126">
        <v>0</v>
      </c>
      <c r="N205" s="126">
        <v>0</v>
      </c>
      <c r="O205" s="126">
        <v>36355.550000000003</v>
      </c>
      <c r="P205" s="126">
        <v>1767.45</v>
      </c>
      <c r="Q205" s="126">
        <v>38123</v>
      </c>
    </row>
    <row r="206" spans="1:17" x14ac:dyDescent="0.25">
      <c r="A206" s="126">
        <v>203</v>
      </c>
      <c r="B206" s="126" t="s">
        <v>648</v>
      </c>
      <c r="C206" s="126" t="s">
        <v>811</v>
      </c>
      <c r="D206" s="126" t="s">
        <v>45</v>
      </c>
      <c r="E206" s="126">
        <v>182</v>
      </c>
      <c r="F206" s="126">
        <v>49017.93</v>
      </c>
      <c r="G206" s="126">
        <v>11368.07</v>
      </c>
      <c r="H206" s="126">
        <v>60386</v>
      </c>
      <c r="I206" s="126">
        <v>1738.28</v>
      </c>
      <c r="J206" s="126">
        <v>650.71999999999991</v>
      </c>
      <c r="K206" s="126">
        <v>2389</v>
      </c>
      <c r="L206" s="126">
        <v>0</v>
      </c>
      <c r="M206" s="126">
        <v>0</v>
      </c>
      <c r="N206" s="126">
        <v>0</v>
      </c>
      <c r="O206" s="126">
        <v>50756.21</v>
      </c>
      <c r="P206" s="126">
        <v>12018.79</v>
      </c>
      <c r="Q206" s="126">
        <v>62775</v>
      </c>
    </row>
    <row r="207" spans="1:17" x14ac:dyDescent="0.25">
      <c r="A207" s="126">
        <v>204</v>
      </c>
      <c r="B207" s="126" t="s">
        <v>559</v>
      </c>
      <c r="C207" s="126" t="s">
        <v>811</v>
      </c>
      <c r="D207" s="126" t="s">
        <v>45</v>
      </c>
      <c r="E207" s="126">
        <v>52</v>
      </c>
      <c r="F207" s="126">
        <v>3712.5</v>
      </c>
      <c r="G207" s="126">
        <v>218.5</v>
      </c>
      <c r="H207" s="126">
        <v>3931</v>
      </c>
      <c r="I207" s="126">
        <v>841.81</v>
      </c>
      <c r="J207" s="126">
        <v>75.19</v>
      </c>
      <c r="K207" s="126">
        <v>917</v>
      </c>
      <c r="L207" s="126">
        <v>4554.3100000000004</v>
      </c>
      <c r="M207" s="126">
        <v>293.69</v>
      </c>
      <c r="N207" s="126">
        <v>4848</v>
      </c>
      <c r="O207" s="126">
        <v>0</v>
      </c>
      <c r="P207" s="126">
        <v>0</v>
      </c>
      <c r="Q207" s="126">
        <v>0</v>
      </c>
    </row>
    <row r="208" spans="1:17" x14ac:dyDescent="0.25">
      <c r="A208" s="126">
        <v>205</v>
      </c>
      <c r="B208" s="126" t="s">
        <v>481</v>
      </c>
      <c r="C208" s="126" t="s">
        <v>811</v>
      </c>
      <c r="D208" s="126" t="s">
        <v>45</v>
      </c>
      <c r="E208" s="126">
        <v>116</v>
      </c>
      <c r="F208" s="126">
        <v>9994.02</v>
      </c>
      <c r="G208" s="126">
        <v>914.98</v>
      </c>
      <c r="H208" s="126">
        <v>10909</v>
      </c>
      <c r="I208" s="126">
        <v>1307.8499999999999</v>
      </c>
      <c r="J208" s="126">
        <v>173.14999999999998</v>
      </c>
      <c r="K208" s="126">
        <v>1481</v>
      </c>
      <c r="L208" s="126">
        <v>11301.87</v>
      </c>
      <c r="M208" s="126">
        <v>1088.1300000000001</v>
      </c>
      <c r="N208" s="126">
        <v>12390</v>
      </c>
      <c r="O208" s="126">
        <v>0</v>
      </c>
      <c r="P208" s="126">
        <v>0</v>
      </c>
      <c r="Q208" s="126">
        <v>0</v>
      </c>
    </row>
    <row r="209" spans="1:17" x14ac:dyDescent="0.25">
      <c r="A209" s="126">
        <v>206</v>
      </c>
      <c r="B209" s="126" t="s">
        <v>440</v>
      </c>
      <c r="C209" s="126" t="s">
        <v>811</v>
      </c>
      <c r="D209" s="126" t="s">
        <v>45</v>
      </c>
      <c r="E209" s="126">
        <v>83</v>
      </c>
      <c r="F209" s="126">
        <v>713.03</v>
      </c>
      <c r="G209" s="126">
        <v>140.97</v>
      </c>
      <c r="H209" s="126">
        <v>854</v>
      </c>
      <c r="I209" s="126">
        <v>867.66</v>
      </c>
      <c r="J209" s="126">
        <v>58.339999999999996</v>
      </c>
      <c r="K209" s="126">
        <v>926</v>
      </c>
      <c r="L209" s="126">
        <v>1580.69</v>
      </c>
      <c r="M209" s="126">
        <v>199.31</v>
      </c>
      <c r="N209" s="126">
        <v>1780</v>
      </c>
      <c r="O209" s="126">
        <v>0</v>
      </c>
      <c r="P209" s="126">
        <v>0</v>
      </c>
      <c r="Q209" s="126">
        <v>0</v>
      </c>
    </row>
    <row r="210" spans="1:17" x14ac:dyDescent="0.25">
      <c r="A210" s="126">
        <v>207</v>
      </c>
      <c r="B210" s="126" t="s">
        <v>460</v>
      </c>
      <c r="C210" s="126" t="s">
        <v>811</v>
      </c>
      <c r="D210" s="126" t="s">
        <v>45</v>
      </c>
      <c r="E210" s="126">
        <v>30</v>
      </c>
      <c r="F210" s="126">
        <v>20621.96</v>
      </c>
      <c r="G210" s="126">
        <v>3429.04</v>
      </c>
      <c r="H210" s="126">
        <v>24051</v>
      </c>
      <c r="I210" s="126">
        <v>430.07</v>
      </c>
      <c r="J210" s="126">
        <v>241.93</v>
      </c>
      <c r="K210" s="126">
        <v>672</v>
      </c>
      <c r="L210" s="126">
        <v>21052.03</v>
      </c>
      <c r="M210" s="126">
        <v>3670.97</v>
      </c>
      <c r="N210" s="126">
        <v>24723</v>
      </c>
      <c r="O210" s="126">
        <v>0</v>
      </c>
      <c r="P210" s="126">
        <v>0</v>
      </c>
      <c r="Q210" s="126">
        <v>0</v>
      </c>
    </row>
    <row r="211" spans="1:17" x14ac:dyDescent="0.25">
      <c r="A211" s="126">
        <v>208</v>
      </c>
      <c r="B211" s="126" t="s">
        <v>669</v>
      </c>
      <c r="C211" s="126" t="s">
        <v>811</v>
      </c>
      <c r="D211" s="126" t="s">
        <v>45</v>
      </c>
      <c r="E211" s="126">
        <v>106</v>
      </c>
      <c r="F211" s="126">
        <v>83878.05</v>
      </c>
      <c r="G211" s="126">
        <v>19484.95</v>
      </c>
      <c r="H211" s="126">
        <v>103363</v>
      </c>
      <c r="I211" s="126">
        <v>1139.3900000000001</v>
      </c>
      <c r="J211" s="126">
        <v>903.61</v>
      </c>
      <c r="K211" s="126">
        <v>2043</v>
      </c>
      <c r="L211" s="126">
        <v>0</v>
      </c>
      <c r="M211" s="126">
        <v>0</v>
      </c>
      <c r="N211" s="126">
        <v>0</v>
      </c>
      <c r="O211" s="126">
        <v>85017.44</v>
      </c>
      <c r="P211" s="126">
        <v>20388.560000000001</v>
      </c>
      <c r="Q211" s="126">
        <v>105406</v>
      </c>
    </row>
    <row r="212" spans="1:17" x14ac:dyDescent="0.25">
      <c r="A212" s="126">
        <v>209</v>
      </c>
      <c r="B212" s="126" t="s">
        <v>419</v>
      </c>
      <c r="C212" s="126" t="s">
        <v>811</v>
      </c>
      <c r="D212" s="126" t="s">
        <v>45</v>
      </c>
      <c r="E212" s="126">
        <v>221</v>
      </c>
      <c r="F212" s="126">
        <v>14550.1</v>
      </c>
      <c r="G212" s="126">
        <v>1686.9</v>
      </c>
      <c r="H212" s="126">
        <v>16237</v>
      </c>
      <c r="I212" s="126">
        <v>2020.1</v>
      </c>
      <c r="J212" s="126">
        <v>289.89999999999998</v>
      </c>
      <c r="K212" s="126">
        <v>2310</v>
      </c>
      <c r="L212" s="126">
        <v>16570.2</v>
      </c>
      <c r="M212" s="126">
        <v>1976.8000000000002</v>
      </c>
      <c r="N212" s="126">
        <v>18547</v>
      </c>
      <c r="O212" s="126">
        <v>0</v>
      </c>
      <c r="P212" s="126">
        <v>0</v>
      </c>
      <c r="Q212" s="126">
        <v>0</v>
      </c>
    </row>
    <row r="213" spans="1:17" x14ac:dyDescent="0.25">
      <c r="A213" s="126">
        <v>210</v>
      </c>
      <c r="B213" s="126" t="s">
        <v>420</v>
      </c>
      <c r="C213" s="126" t="s">
        <v>811</v>
      </c>
      <c r="D213" s="126" t="s">
        <v>45</v>
      </c>
      <c r="E213" s="126">
        <v>323</v>
      </c>
      <c r="F213" s="126">
        <v>172844.52</v>
      </c>
      <c r="G213" s="126">
        <v>35025.480000000003</v>
      </c>
      <c r="H213" s="126">
        <v>207870</v>
      </c>
      <c r="I213" s="126">
        <v>3047.13</v>
      </c>
      <c r="J213" s="126">
        <v>2018.8700000000001</v>
      </c>
      <c r="K213" s="126">
        <v>5066</v>
      </c>
      <c r="L213" s="126">
        <v>10752.52</v>
      </c>
      <c r="M213" s="126">
        <v>35025.480000000003</v>
      </c>
      <c r="N213" s="126">
        <v>45778</v>
      </c>
      <c r="O213" s="126">
        <v>165139.13</v>
      </c>
      <c r="P213" s="126">
        <v>2018.8700000000001</v>
      </c>
      <c r="Q213" s="126">
        <v>167158</v>
      </c>
    </row>
    <row r="214" spans="1:17" x14ac:dyDescent="0.25">
      <c r="A214" s="126">
        <v>211</v>
      </c>
      <c r="B214" s="126" t="s">
        <v>421</v>
      </c>
      <c r="C214" s="126" t="s">
        <v>811</v>
      </c>
      <c r="D214" s="126" t="s">
        <v>45</v>
      </c>
      <c r="E214" s="126">
        <v>194</v>
      </c>
      <c r="F214" s="126">
        <v>73662.399999999994</v>
      </c>
      <c r="G214" s="126">
        <v>14315.6</v>
      </c>
      <c r="H214" s="126">
        <v>87978</v>
      </c>
      <c r="I214" s="126">
        <v>1970.01</v>
      </c>
      <c r="J214" s="126">
        <v>899.99</v>
      </c>
      <c r="K214" s="126">
        <v>2870</v>
      </c>
      <c r="L214" s="126">
        <v>35684.400000000001</v>
      </c>
      <c r="M214" s="126">
        <v>14315.6</v>
      </c>
      <c r="N214" s="126">
        <v>50000</v>
      </c>
      <c r="O214" s="126">
        <v>39948.01</v>
      </c>
      <c r="P214" s="126">
        <v>899.99</v>
      </c>
      <c r="Q214" s="126">
        <v>40848</v>
      </c>
    </row>
    <row r="215" spans="1:17" x14ac:dyDescent="0.25">
      <c r="A215" s="126">
        <v>212</v>
      </c>
      <c r="B215" s="126" t="s">
        <v>422</v>
      </c>
      <c r="C215" s="126" t="s">
        <v>811</v>
      </c>
      <c r="D215" s="126" t="s">
        <v>45</v>
      </c>
      <c r="E215" s="126">
        <v>196</v>
      </c>
      <c r="F215" s="126">
        <v>112349.12</v>
      </c>
      <c r="G215" s="126">
        <v>56875.88</v>
      </c>
      <c r="H215" s="126">
        <v>169225</v>
      </c>
      <c r="I215" s="126">
        <v>1811.55</v>
      </c>
      <c r="J215" s="126">
        <v>1358.45</v>
      </c>
      <c r="K215" s="126">
        <v>3170</v>
      </c>
      <c r="L215" s="126">
        <v>0</v>
      </c>
      <c r="M215" s="126">
        <v>0</v>
      </c>
      <c r="N215" s="126">
        <v>0</v>
      </c>
      <c r="O215" s="126">
        <v>114160.67</v>
      </c>
      <c r="P215" s="126">
        <v>58234.33</v>
      </c>
      <c r="Q215" s="126">
        <v>172395</v>
      </c>
    </row>
    <row r="216" spans="1:17" x14ac:dyDescent="0.25">
      <c r="A216" s="126">
        <v>213</v>
      </c>
      <c r="B216" s="126" t="s">
        <v>518</v>
      </c>
      <c r="C216" s="126" t="s">
        <v>811</v>
      </c>
      <c r="D216" s="126" t="s">
        <v>45</v>
      </c>
      <c r="E216" s="126">
        <v>62</v>
      </c>
      <c r="F216" s="126">
        <v>3198.1</v>
      </c>
      <c r="G216" s="126">
        <v>204.9</v>
      </c>
      <c r="H216" s="126">
        <v>3403</v>
      </c>
      <c r="I216" s="126">
        <v>783.27</v>
      </c>
      <c r="J216" s="126">
        <v>77.73</v>
      </c>
      <c r="K216" s="126">
        <v>861</v>
      </c>
      <c r="L216" s="126">
        <v>0</v>
      </c>
      <c r="M216" s="126">
        <v>0</v>
      </c>
      <c r="N216" s="126">
        <v>0</v>
      </c>
      <c r="O216" s="126">
        <v>3981.37</v>
      </c>
      <c r="P216" s="126">
        <v>282.63</v>
      </c>
      <c r="Q216" s="126">
        <v>4264</v>
      </c>
    </row>
    <row r="217" spans="1:17" x14ac:dyDescent="0.25">
      <c r="A217" s="126">
        <v>214</v>
      </c>
      <c r="B217" s="126" t="s">
        <v>519</v>
      </c>
      <c r="C217" s="126" t="s">
        <v>811</v>
      </c>
      <c r="D217" s="126" t="s">
        <v>45</v>
      </c>
      <c r="E217" s="126">
        <v>208</v>
      </c>
      <c r="F217" s="126">
        <v>35331.129999999997</v>
      </c>
      <c r="G217" s="126">
        <v>2170.87</v>
      </c>
      <c r="H217" s="126">
        <v>37502</v>
      </c>
      <c r="I217" s="126">
        <v>2101.86</v>
      </c>
      <c r="J217" s="126">
        <v>578.14</v>
      </c>
      <c r="K217" s="126">
        <v>2680</v>
      </c>
      <c r="L217" s="126">
        <v>0</v>
      </c>
      <c r="M217" s="126">
        <v>0</v>
      </c>
      <c r="N217" s="126">
        <v>0</v>
      </c>
      <c r="O217" s="126">
        <v>37432.99</v>
      </c>
      <c r="P217" s="126">
        <v>2749.01</v>
      </c>
      <c r="Q217" s="126">
        <v>40182</v>
      </c>
    </row>
    <row r="218" spans="1:17" x14ac:dyDescent="0.25">
      <c r="A218" s="126">
        <v>215</v>
      </c>
      <c r="B218" s="126" t="s">
        <v>594</v>
      </c>
      <c r="C218" s="126" t="s">
        <v>811</v>
      </c>
      <c r="D218" s="126" t="s">
        <v>43</v>
      </c>
      <c r="E218" s="126">
        <v>0</v>
      </c>
      <c r="F218" s="126">
        <v>45556.34</v>
      </c>
      <c r="G218" s="126">
        <v>17463.66</v>
      </c>
      <c r="H218" s="126">
        <v>63020</v>
      </c>
      <c r="I218" s="126">
        <v>175.49</v>
      </c>
      <c r="J218" s="126">
        <v>503.51</v>
      </c>
      <c r="K218" s="126">
        <v>679</v>
      </c>
      <c r="L218" s="126">
        <v>0</v>
      </c>
      <c r="M218" s="126">
        <v>0</v>
      </c>
      <c r="N218" s="126">
        <v>0</v>
      </c>
      <c r="O218" s="126">
        <v>45731.83</v>
      </c>
      <c r="P218" s="126">
        <v>17967.170000000002</v>
      </c>
      <c r="Q218" s="126">
        <v>63699</v>
      </c>
    </row>
    <row r="219" spans="1:17" x14ac:dyDescent="0.25">
      <c r="A219" s="126">
        <v>216</v>
      </c>
      <c r="B219" s="126" t="s">
        <v>649</v>
      </c>
      <c r="C219" s="126" t="s">
        <v>811</v>
      </c>
      <c r="D219" s="126" t="s">
        <v>45</v>
      </c>
      <c r="E219" s="126">
        <v>17</v>
      </c>
      <c r="F219" s="126">
        <v>19980.28</v>
      </c>
      <c r="G219" s="126">
        <v>5015.72</v>
      </c>
      <c r="H219" s="126">
        <v>24996</v>
      </c>
      <c r="I219" s="126">
        <v>579.04999999999995</v>
      </c>
      <c r="J219" s="126">
        <v>222.95000000000002</v>
      </c>
      <c r="K219" s="126">
        <v>802</v>
      </c>
      <c r="L219" s="126">
        <v>0</v>
      </c>
      <c r="M219" s="126">
        <v>0</v>
      </c>
      <c r="N219" s="126">
        <v>0</v>
      </c>
      <c r="O219" s="126">
        <v>20559.330000000002</v>
      </c>
      <c r="P219" s="126">
        <v>5238.67</v>
      </c>
      <c r="Q219" s="126">
        <v>25798</v>
      </c>
    </row>
    <row r="220" spans="1:17" x14ac:dyDescent="0.25">
      <c r="A220" s="126">
        <v>217</v>
      </c>
      <c r="B220" s="126" t="s">
        <v>560</v>
      </c>
      <c r="C220" s="126" t="s">
        <v>811</v>
      </c>
      <c r="D220" s="126" t="s">
        <v>45</v>
      </c>
      <c r="E220" s="126">
        <v>65</v>
      </c>
      <c r="F220" s="126">
        <v>48077.87</v>
      </c>
      <c r="G220" s="126">
        <v>14681.130000000001</v>
      </c>
      <c r="H220" s="126">
        <v>62759</v>
      </c>
      <c r="I220" s="126">
        <v>846.82</v>
      </c>
      <c r="J220" s="126">
        <v>623.18000000000006</v>
      </c>
      <c r="K220" s="126">
        <v>1470</v>
      </c>
      <c r="L220" s="126">
        <v>0</v>
      </c>
      <c r="M220" s="126">
        <v>0</v>
      </c>
      <c r="N220" s="126">
        <v>0</v>
      </c>
      <c r="O220" s="126">
        <v>48924.69</v>
      </c>
      <c r="P220" s="126">
        <v>15304.31</v>
      </c>
      <c r="Q220" s="126">
        <v>64229</v>
      </c>
    </row>
    <row r="221" spans="1:17" x14ac:dyDescent="0.25">
      <c r="A221" s="126">
        <v>218</v>
      </c>
      <c r="B221" s="126" t="s">
        <v>670</v>
      </c>
      <c r="C221" s="126" t="s">
        <v>811</v>
      </c>
      <c r="D221" s="126" t="s">
        <v>45</v>
      </c>
      <c r="E221" s="126">
        <v>75</v>
      </c>
      <c r="F221" s="126">
        <v>4760.88</v>
      </c>
      <c r="G221" s="126">
        <v>634.12</v>
      </c>
      <c r="H221" s="126">
        <v>5395</v>
      </c>
      <c r="I221" s="126">
        <v>796.04</v>
      </c>
      <c r="J221" s="126">
        <v>94.960000000000008</v>
      </c>
      <c r="K221" s="126">
        <v>891</v>
      </c>
      <c r="L221" s="126">
        <v>0</v>
      </c>
      <c r="M221" s="126">
        <v>0</v>
      </c>
      <c r="N221" s="126">
        <v>0</v>
      </c>
      <c r="O221" s="126">
        <v>5556.92</v>
      </c>
      <c r="P221" s="126">
        <v>729.07999999999993</v>
      </c>
      <c r="Q221" s="126">
        <v>6286</v>
      </c>
    </row>
    <row r="222" spans="1:17" x14ac:dyDescent="0.25">
      <c r="A222" s="126">
        <v>219</v>
      </c>
      <c r="B222" s="126" t="s">
        <v>671</v>
      </c>
      <c r="C222" s="126" t="s">
        <v>811</v>
      </c>
      <c r="D222" s="126" t="s">
        <v>45</v>
      </c>
      <c r="E222" s="126">
        <v>114</v>
      </c>
      <c r="F222" s="126">
        <v>4104.08</v>
      </c>
      <c r="G222" s="126">
        <v>568.91999999999996</v>
      </c>
      <c r="H222" s="126">
        <v>4673</v>
      </c>
      <c r="I222" s="126">
        <v>1121.58</v>
      </c>
      <c r="J222" s="126">
        <v>112.41999999999999</v>
      </c>
      <c r="K222" s="126">
        <v>1234</v>
      </c>
      <c r="L222" s="126">
        <v>5225.66</v>
      </c>
      <c r="M222" s="126">
        <v>681.34</v>
      </c>
      <c r="N222" s="126">
        <v>5907</v>
      </c>
      <c r="O222" s="126">
        <v>0</v>
      </c>
      <c r="P222" s="126">
        <v>0</v>
      </c>
      <c r="Q222" s="126">
        <v>0</v>
      </c>
    </row>
    <row r="223" spans="1:17" x14ac:dyDescent="0.25">
      <c r="A223" s="126">
        <v>220</v>
      </c>
      <c r="B223" s="126" t="s">
        <v>672</v>
      </c>
      <c r="C223" s="126" t="s">
        <v>811</v>
      </c>
      <c r="D223" s="126" t="s">
        <v>68</v>
      </c>
      <c r="E223" s="126">
        <v>229</v>
      </c>
      <c r="F223" s="126">
        <v>84199.039999999994</v>
      </c>
      <c r="G223" s="126">
        <v>18117.96</v>
      </c>
      <c r="H223" s="126">
        <v>102317</v>
      </c>
      <c r="I223" s="126">
        <v>2506.6</v>
      </c>
      <c r="J223" s="126">
        <v>983.4</v>
      </c>
      <c r="K223" s="126">
        <v>3490</v>
      </c>
      <c r="L223" s="126">
        <v>0</v>
      </c>
      <c r="M223" s="126">
        <v>0</v>
      </c>
      <c r="N223" s="126">
        <v>0</v>
      </c>
      <c r="O223" s="126">
        <v>86705.64</v>
      </c>
      <c r="P223" s="126">
        <v>19101.36</v>
      </c>
      <c r="Q223" s="126">
        <v>105807</v>
      </c>
    </row>
    <row r="224" spans="1:17" x14ac:dyDescent="0.25">
      <c r="A224" s="126">
        <v>221</v>
      </c>
      <c r="B224" s="126" t="s">
        <v>520</v>
      </c>
      <c r="C224" s="126" t="s">
        <v>811</v>
      </c>
      <c r="D224" s="126" t="s">
        <v>45</v>
      </c>
      <c r="E224" s="126">
        <v>365</v>
      </c>
      <c r="F224" s="126">
        <v>81553.77</v>
      </c>
      <c r="G224" s="126">
        <v>1026.23</v>
      </c>
      <c r="H224" s="126">
        <v>82580</v>
      </c>
      <c r="I224" s="126">
        <v>3672.98</v>
      </c>
      <c r="J224" s="126">
        <v>776.02</v>
      </c>
      <c r="K224" s="126">
        <v>4449</v>
      </c>
      <c r="L224" s="126">
        <v>0</v>
      </c>
      <c r="M224" s="126">
        <v>0</v>
      </c>
      <c r="N224" s="126">
        <v>0</v>
      </c>
      <c r="O224" s="126">
        <v>85226.75</v>
      </c>
      <c r="P224" s="126">
        <v>1802.25</v>
      </c>
      <c r="Q224" s="126">
        <v>87029</v>
      </c>
    </row>
    <row r="225" spans="1:17" x14ac:dyDescent="0.25">
      <c r="A225" s="126">
        <v>222</v>
      </c>
      <c r="B225" s="126" t="s">
        <v>595</v>
      </c>
      <c r="C225" s="126" t="s">
        <v>811</v>
      </c>
      <c r="D225" s="126" t="s">
        <v>43</v>
      </c>
      <c r="E225" s="126">
        <v>0</v>
      </c>
      <c r="F225" s="126">
        <v>43811.58</v>
      </c>
      <c r="G225" s="126">
        <v>6304.42</v>
      </c>
      <c r="H225" s="126">
        <v>50116</v>
      </c>
      <c r="I225" s="126">
        <v>175.1</v>
      </c>
      <c r="J225" s="126">
        <v>451.9</v>
      </c>
      <c r="K225" s="126">
        <v>627</v>
      </c>
      <c r="L225" s="126">
        <v>0</v>
      </c>
      <c r="M225" s="126">
        <v>627</v>
      </c>
      <c r="N225" s="126">
        <v>627</v>
      </c>
      <c r="O225" s="126">
        <v>43986.68</v>
      </c>
      <c r="P225" s="126">
        <v>6129.32</v>
      </c>
      <c r="Q225" s="126">
        <v>50116</v>
      </c>
    </row>
    <row r="226" spans="1:17" x14ac:dyDescent="0.25">
      <c r="A226" s="126">
        <v>223</v>
      </c>
      <c r="B226" s="126" t="s">
        <v>534</v>
      </c>
      <c r="C226" s="126" t="s">
        <v>811</v>
      </c>
      <c r="D226" s="126" t="s">
        <v>45</v>
      </c>
      <c r="E226" s="126">
        <v>165</v>
      </c>
      <c r="F226" s="126">
        <v>36318.25</v>
      </c>
      <c r="G226" s="126">
        <v>7381.75</v>
      </c>
      <c r="H226" s="126">
        <v>43700</v>
      </c>
      <c r="I226" s="126">
        <v>1552.29</v>
      </c>
      <c r="J226" s="126">
        <v>496.71</v>
      </c>
      <c r="K226" s="126">
        <v>2049</v>
      </c>
      <c r="L226" s="126">
        <v>0</v>
      </c>
      <c r="M226" s="126">
        <v>0</v>
      </c>
      <c r="N226" s="126">
        <v>0</v>
      </c>
      <c r="O226" s="126">
        <v>37870.54</v>
      </c>
      <c r="P226" s="126">
        <v>7878.46</v>
      </c>
      <c r="Q226" s="126">
        <v>45749</v>
      </c>
    </row>
    <row r="227" spans="1:17" x14ac:dyDescent="0.25">
      <c r="A227" s="126">
        <v>224</v>
      </c>
      <c r="B227" s="126" t="s">
        <v>535</v>
      </c>
      <c r="C227" s="126" t="s">
        <v>811</v>
      </c>
      <c r="D227" s="126" t="s">
        <v>45</v>
      </c>
      <c r="E227" s="126">
        <v>62</v>
      </c>
      <c r="F227" s="126">
        <v>20729.14</v>
      </c>
      <c r="G227" s="126">
        <v>4384.8600000000006</v>
      </c>
      <c r="H227" s="126">
        <v>25114</v>
      </c>
      <c r="I227" s="126">
        <v>736.37</v>
      </c>
      <c r="J227" s="126">
        <v>263.63</v>
      </c>
      <c r="K227" s="126">
        <v>1000</v>
      </c>
      <c r="L227" s="126">
        <v>0</v>
      </c>
      <c r="M227" s="126">
        <v>0</v>
      </c>
      <c r="N227" s="126">
        <v>0</v>
      </c>
      <c r="O227" s="126">
        <v>21465.51</v>
      </c>
      <c r="P227" s="126">
        <v>4648.49</v>
      </c>
      <c r="Q227" s="126">
        <v>26114</v>
      </c>
    </row>
    <row r="228" spans="1:17" x14ac:dyDescent="0.25">
      <c r="A228" s="126">
        <v>225</v>
      </c>
      <c r="B228" s="126" t="s">
        <v>461</v>
      </c>
      <c r="C228" s="126" t="s">
        <v>811</v>
      </c>
      <c r="D228" s="126" t="s">
        <v>45</v>
      </c>
      <c r="E228" s="126">
        <v>65</v>
      </c>
      <c r="F228" s="126">
        <v>22420.2</v>
      </c>
      <c r="G228" s="126">
        <v>1290.8</v>
      </c>
      <c r="H228" s="126">
        <v>23711</v>
      </c>
      <c r="I228" s="126">
        <v>761.1</v>
      </c>
      <c r="J228" s="126">
        <v>271.89999999999998</v>
      </c>
      <c r="K228" s="126">
        <v>1033</v>
      </c>
      <c r="L228" s="126">
        <v>23181.3</v>
      </c>
      <c r="M228" s="126">
        <v>1562.7</v>
      </c>
      <c r="N228" s="126">
        <v>24744</v>
      </c>
      <c r="O228" s="126">
        <v>0</v>
      </c>
      <c r="P228" s="126">
        <v>0</v>
      </c>
      <c r="Q228" s="126">
        <v>0</v>
      </c>
    </row>
    <row r="229" spans="1:17" x14ac:dyDescent="0.25">
      <c r="A229" s="126">
        <v>226</v>
      </c>
      <c r="B229" s="126" t="s">
        <v>561</v>
      </c>
      <c r="C229" s="126" t="s">
        <v>811</v>
      </c>
      <c r="D229" s="126" t="s">
        <v>45</v>
      </c>
      <c r="E229" s="126">
        <v>216</v>
      </c>
      <c r="F229" s="126">
        <v>80949.039999999994</v>
      </c>
      <c r="G229" s="126">
        <v>1167.9599999999998</v>
      </c>
      <c r="H229" s="126">
        <v>82117</v>
      </c>
      <c r="I229" s="126">
        <v>2503.9499999999998</v>
      </c>
      <c r="J229" s="126">
        <v>514.05000000000007</v>
      </c>
      <c r="K229" s="126">
        <v>3018</v>
      </c>
      <c r="L229" s="126">
        <v>63061.04</v>
      </c>
      <c r="M229" s="126">
        <v>1167.9599999999998</v>
      </c>
      <c r="N229" s="126">
        <v>64229</v>
      </c>
      <c r="O229" s="126">
        <v>20391.95</v>
      </c>
      <c r="P229" s="126">
        <v>514.05000000000007</v>
      </c>
      <c r="Q229" s="126">
        <v>20906</v>
      </c>
    </row>
    <row r="230" spans="1:17" x14ac:dyDescent="0.25">
      <c r="A230" s="126">
        <v>227</v>
      </c>
      <c r="B230" s="126" t="s">
        <v>562</v>
      </c>
      <c r="C230" s="126" t="s">
        <v>811</v>
      </c>
      <c r="D230" s="126" t="s">
        <v>45</v>
      </c>
      <c r="E230" s="126">
        <v>174</v>
      </c>
      <c r="F230" s="126">
        <v>61706.63</v>
      </c>
      <c r="G230" s="126">
        <v>5398.37</v>
      </c>
      <c r="H230" s="126">
        <v>67105</v>
      </c>
      <c r="I230" s="126">
        <v>9521.7900000000009</v>
      </c>
      <c r="J230" s="126">
        <v>850.21</v>
      </c>
      <c r="K230" s="126">
        <v>10372</v>
      </c>
      <c r="L230" s="126">
        <v>2473.63</v>
      </c>
      <c r="M230" s="126">
        <v>5398.37</v>
      </c>
      <c r="N230" s="126">
        <v>7872</v>
      </c>
      <c r="O230" s="126">
        <v>68754.789999999994</v>
      </c>
      <c r="P230" s="126">
        <v>850.21</v>
      </c>
      <c r="Q230" s="126">
        <v>69605</v>
      </c>
    </row>
    <row r="231" spans="1:17" x14ac:dyDescent="0.25">
      <c r="A231" s="126">
        <v>228</v>
      </c>
      <c r="B231" s="126" t="s">
        <v>423</v>
      </c>
      <c r="C231" s="126" t="s">
        <v>811</v>
      </c>
      <c r="D231" s="126" t="s">
        <v>45</v>
      </c>
      <c r="E231" s="126">
        <v>103</v>
      </c>
      <c r="F231" s="126">
        <v>41344.019999999997</v>
      </c>
      <c r="G231" s="126">
        <v>7608.9800000000005</v>
      </c>
      <c r="H231" s="126">
        <v>48953</v>
      </c>
      <c r="I231" s="126">
        <v>1734.73</v>
      </c>
      <c r="J231" s="126">
        <v>505.27</v>
      </c>
      <c r="K231" s="126">
        <v>2240</v>
      </c>
      <c r="L231" s="126">
        <v>0</v>
      </c>
      <c r="M231" s="126">
        <v>0</v>
      </c>
      <c r="N231" s="126">
        <v>0</v>
      </c>
      <c r="O231" s="126">
        <v>43078.75</v>
      </c>
      <c r="P231" s="126">
        <v>8114.25</v>
      </c>
      <c r="Q231" s="126">
        <v>51193</v>
      </c>
    </row>
    <row r="232" spans="1:17" x14ac:dyDescent="0.25">
      <c r="A232" s="126">
        <v>229</v>
      </c>
      <c r="B232" s="126" t="s">
        <v>441</v>
      </c>
      <c r="C232" s="126" t="s">
        <v>811</v>
      </c>
      <c r="D232" s="126" t="s">
        <v>45</v>
      </c>
      <c r="E232" s="126">
        <v>422</v>
      </c>
      <c r="F232" s="126">
        <v>8445.34</v>
      </c>
      <c r="G232" s="126">
        <v>852.66</v>
      </c>
      <c r="H232" s="126">
        <v>9298</v>
      </c>
      <c r="I232" s="126">
        <v>3742.23</v>
      </c>
      <c r="J232" s="126">
        <v>343.77</v>
      </c>
      <c r="K232" s="126">
        <v>4086</v>
      </c>
      <c r="L232" s="126">
        <v>12187.57</v>
      </c>
      <c r="M232" s="126">
        <v>1196.43</v>
      </c>
      <c r="N232" s="126">
        <v>13384</v>
      </c>
      <c r="O232" s="126">
        <v>0</v>
      </c>
      <c r="P232" s="126">
        <v>0</v>
      </c>
      <c r="Q232" s="126">
        <v>0</v>
      </c>
    </row>
    <row r="233" spans="1:17" x14ac:dyDescent="0.25">
      <c r="A233" s="126">
        <v>230</v>
      </c>
      <c r="B233" s="126" t="s">
        <v>442</v>
      </c>
      <c r="C233" s="126" t="s">
        <v>811</v>
      </c>
      <c r="D233" s="126" t="s">
        <v>45</v>
      </c>
      <c r="E233" s="126">
        <v>301</v>
      </c>
      <c r="F233" s="126">
        <v>4770.7700000000004</v>
      </c>
      <c r="G233" s="126">
        <v>435.23</v>
      </c>
      <c r="H233" s="126">
        <v>5206</v>
      </c>
      <c r="I233" s="126">
        <v>2906.75</v>
      </c>
      <c r="J233" s="126">
        <v>234.25</v>
      </c>
      <c r="K233" s="126">
        <v>3141</v>
      </c>
      <c r="L233" s="126">
        <v>7677.52</v>
      </c>
      <c r="M233" s="126">
        <v>669.48</v>
      </c>
      <c r="N233" s="126">
        <v>8347</v>
      </c>
      <c r="O233" s="126">
        <v>0</v>
      </c>
      <c r="P233" s="126">
        <v>0</v>
      </c>
      <c r="Q233" s="126">
        <v>0</v>
      </c>
    </row>
    <row r="234" spans="1:17" x14ac:dyDescent="0.25">
      <c r="A234" s="126">
        <v>231</v>
      </c>
      <c r="B234" s="126" t="s">
        <v>443</v>
      </c>
      <c r="C234" s="126" t="s">
        <v>811</v>
      </c>
      <c r="D234" s="126" t="s">
        <v>193</v>
      </c>
      <c r="E234" s="126">
        <v>124</v>
      </c>
      <c r="F234" s="126">
        <v>3949.79</v>
      </c>
      <c r="G234" s="126">
        <v>361.21000000000004</v>
      </c>
      <c r="H234" s="126">
        <v>4311</v>
      </c>
      <c r="I234" s="126">
        <v>1297.8900000000001</v>
      </c>
      <c r="J234" s="126">
        <v>115.11000000000001</v>
      </c>
      <c r="K234" s="126">
        <v>1413</v>
      </c>
      <c r="L234" s="126">
        <v>5247.68</v>
      </c>
      <c r="M234" s="126">
        <v>476.32000000000005</v>
      </c>
      <c r="N234" s="126">
        <v>5724</v>
      </c>
      <c r="O234" s="126">
        <v>0</v>
      </c>
      <c r="P234" s="126">
        <v>0</v>
      </c>
      <c r="Q234" s="126">
        <v>0</v>
      </c>
    </row>
    <row r="235" spans="1:17" x14ac:dyDescent="0.25">
      <c r="A235" s="126">
        <v>232</v>
      </c>
      <c r="B235" s="126" t="s">
        <v>563</v>
      </c>
      <c r="C235" s="126" t="s">
        <v>811</v>
      </c>
      <c r="D235" s="126" t="s">
        <v>45</v>
      </c>
      <c r="E235" s="126">
        <v>113</v>
      </c>
      <c r="F235" s="126">
        <v>51611.6</v>
      </c>
      <c r="G235" s="126">
        <v>980.40000000000009</v>
      </c>
      <c r="H235" s="126">
        <v>52592</v>
      </c>
      <c r="I235" s="126">
        <v>1310.23</v>
      </c>
      <c r="J235" s="126">
        <v>253.77</v>
      </c>
      <c r="K235" s="126">
        <v>1564</v>
      </c>
      <c r="L235" s="126">
        <v>0</v>
      </c>
      <c r="M235" s="126">
        <v>0</v>
      </c>
      <c r="N235" s="126">
        <v>0</v>
      </c>
      <c r="O235" s="126">
        <v>52921.83</v>
      </c>
      <c r="P235" s="126">
        <v>1234.17</v>
      </c>
      <c r="Q235" s="126">
        <v>54156</v>
      </c>
    </row>
    <row r="236" spans="1:17" x14ac:dyDescent="0.25">
      <c r="A236" s="126">
        <v>233</v>
      </c>
      <c r="B236" s="126" t="s">
        <v>596</v>
      </c>
      <c r="C236" s="126" t="s">
        <v>811</v>
      </c>
      <c r="D236" s="126" t="s">
        <v>45</v>
      </c>
      <c r="E236" s="126">
        <v>498</v>
      </c>
      <c r="F236" s="126">
        <v>112260</v>
      </c>
      <c r="G236" s="126">
        <v>16587</v>
      </c>
      <c r="H236" s="126">
        <v>128847</v>
      </c>
      <c r="I236" s="126">
        <v>4770.5600000000004</v>
      </c>
      <c r="J236" s="126">
        <v>1494.44</v>
      </c>
      <c r="K236" s="126">
        <v>6265</v>
      </c>
      <c r="L236" s="126">
        <v>0</v>
      </c>
      <c r="M236" s="126">
        <v>0</v>
      </c>
      <c r="N236" s="126">
        <v>0</v>
      </c>
      <c r="O236" s="126">
        <v>117030.56</v>
      </c>
      <c r="P236" s="126">
        <v>18081.440000000002</v>
      </c>
      <c r="Q236" s="126">
        <v>135112</v>
      </c>
    </row>
    <row r="237" spans="1:17" x14ac:dyDescent="0.25">
      <c r="A237" s="126">
        <v>234</v>
      </c>
      <c r="B237" s="126" t="s">
        <v>424</v>
      </c>
      <c r="C237" s="126" t="s">
        <v>811</v>
      </c>
      <c r="D237" s="126" t="s">
        <v>45</v>
      </c>
      <c r="E237" s="126">
        <v>210</v>
      </c>
      <c r="F237" s="126">
        <v>37442.71</v>
      </c>
      <c r="G237" s="126">
        <v>7560.29</v>
      </c>
      <c r="H237" s="126">
        <v>45003</v>
      </c>
      <c r="I237" s="126">
        <v>1928.59</v>
      </c>
      <c r="J237" s="126">
        <v>539.41000000000008</v>
      </c>
      <c r="K237" s="126">
        <v>2468</v>
      </c>
      <c r="L237" s="126">
        <v>0</v>
      </c>
      <c r="M237" s="126">
        <v>0</v>
      </c>
      <c r="N237" s="126">
        <v>0</v>
      </c>
      <c r="O237" s="126">
        <v>39371.300000000003</v>
      </c>
      <c r="P237" s="126">
        <v>8099.6999999999989</v>
      </c>
      <c r="Q237" s="126">
        <v>47471</v>
      </c>
    </row>
    <row r="238" spans="1:17" x14ac:dyDescent="0.25">
      <c r="A238" s="126">
        <v>235</v>
      </c>
      <c r="B238" s="126" t="s">
        <v>474</v>
      </c>
      <c r="C238" s="126" t="s">
        <v>811</v>
      </c>
      <c r="D238" s="126" t="s">
        <v>45</v>
      </c>
      <c r="E238" s="126">
        <v>253</v>
      </c>
      <c r="F238" s="126">
        <v>46843.75</v>
      </c>
      <c r="G238" s="126">
        <v>7597.25</v>
      </c>
      <c r="H238" s="126">
        <v>54441</v>
      </c>
      <c r="I238" s="126">
        <v>2812.98</v>
      </c>
      <c r="J238" s="126">
        <v>662.02</v>
      </c>
      <c r="K238" s="126">
        <v>3475</v>
      </c>
      <c r="L238" s="126">
        <v>0</v>
      </c>
      <c r="M238" s="126">
        <v>0</v>
      </c>
      <c r="N238" s="126">
        <v>0</v>
      </c>
      <c r="O238" s="126">
        <v>49656.73</v>
      </c>
      <c r="P238" s="126">
        <v>8259.27</v>
      </c>
      <c r="Q238" s="126">
        <v>57916</v>
      </c>
    </row>
    <row r="239" spans="1:17" x14ac:dyDescent="0.25">
      <c r="A239" s="126">
        <v>236</v>
      </c>
      <c r="B239" s="126" t="s">
        <v>536</v>
      </c>
      <c r="C239" s="126" t="s">
        <v>811</v>
      </c>
      <c r="D239" s="126" t="s">
        <v>45</v>
      </c>
      <c r="E239" s="126">
        <v>227</v>
      </c>
      <c r="F239" s="126">
        <v>51401.3</v>
      </c>
      <c r="G239" s="126">
        <v>10999.7</v>
      </c>
      <c r="H239" s="126">
        <v>62401</v>
      </c>
      <c r="I239" s="126">
        <v>2098.2600000000002</v>
      </c>
      <c r="J239" s="126">
        <v>836.74</v>
      </c>
      <c r="K239" s="126">
        <v>2935</v>
      </c>
      <c r="L239" s="126">
        <v>0</v>
      </c>
      <c r="M239" s="126">
        <v>0</v>
      </c>
      <c r="N239" s="126">
        <v>0</v>
      </c>
      <c r="O239" s="126">
        <v>53499.56</v>
      </c>
      <c r="P239" s="126">
        <v>11836.44</v>
      </c>
      <c r="Q239" s="126">
        <v>65336</v>
      </c>
    </row>
    <row r="240" spans="1:17" x14ac:dyDescent="0.25">
      <c r="A240" s="126">
        <v>237</v>
      </c>
      <c r="B240" s="126" t="s">
        <v>537</v>
      </c>
      <c r="C240" s="126" t="s">
        <v>811</v>
      </c>
      <c r="D240" s="126" t="s">
        <v>45</v>
      </c>
      <c r="E240" s="126">
        <v>282</v>
      </c>
      <c r="F240" s="126">
        <v>31534.71</v>
      </c>
      <c r="G240" s="126">
        <v>6446.29</v>
      </c>
      <c r="H240" s="126">
        <v>37981</v>
      </c>
      <c r="I240" s="126">
        <v>2529.38</v>
      </c>
      <c r="J240" s="126">
        <v>521.62</v>
      </c>
      <c r="K240" s="126">
        <v>3051</v>
      </c>
      <c r="L240" s="126">
        <v>0</v>
      </c>
      <c r="M240" s="126">
        <v>0</v>
      </c>
      <c r="N240" s="126">
        <v>0</v>
      </c>
      <c r="O240" s="126">
        <v>34064.089999999997</v>
      </c>
      <c r="P240" s="126">
        <v>6967.91</v>
      </c>
      <c r="Q240" s="126">
        <v>41032</v>
      </c>
    </row>
    <row r="241" spans="1:17" x14ac:dyDescent="0.25">
      <c r="A241" s="126">
        <v>238</v>
      </c>
      <c r="B241" s="126" t="s">
        <v>444</v>
      </c>
      <c r="C241" s="126" t="s">
        <v>811</v>
      </c>
      <c r="D241" s="126" t="s">
        <v>45</v>
      </c>
      <c r="E241" s="126">
        <v>320</v>
      </c>
      <c r="F241" s="126">
        <v>90810.31</v>
      </c>
      <c r="G241" s="126">
        <v>24475.690000000002</v>
      </c>
      <c r="H241" s="126">
        <v>115286</v>
      </c>
      <c r="I241" s="126">
        <v>2978.4</v>
      </c>
      <c r="J241" s="126">
        <v>1189.5999999999999</v>
      </c>
      <c r="K241" s="126">
        <v>4168</v>
      </c>
      <c r="L241" s="126">
        <v>0</v>
      </c>
      <c r="M241" s="126">
        <v>0</v>
      </c>
      <c r="N241" s="126">
        <v>0</v>
      </c>
      <c r="O241" s="126">
        <v>93788.71</v>
      </c>
      <c r="P241" s="126">
        <v>25665.29</v>
      </c>
      <c r="Q241" s="126">
        <v>119454</v>
      </c>
    </row>
    <row r="242" spans="1:17" x14ac:dyDescent="0.25">
      <c r="A242" s="126">
        <v>239</v>
      </c>
      <c r="B242" s="126" t="s">
        <v>425</v>
      </c>
      <c r="C242" s="126" t="s">
        <v>811</v>
      </c>
      <c r="D242" s="126" t="s">
        <v>45</v>
      </c>
      <c r="E242" s="126">
        <v>56</v>
      </c>
      <c r="F242" s="126">
        <v>208795.21</v>
      </c>
      <c r="G242" s="126">
        <v>127572.79</v>
      </c>
      <c r="H242" s="126">
        <v>336368</v>
      </c>
      <c r="I242" s="126">
        <v>642.77</v>
      </c>
      <c r="J242" s="126">
        <v>2358.23</v>
      </c>
      <c r="K242" s="126">
        <v>3001</v>
      </c>
      <c r="L242" s="126">
        <v>0</v>
      </c>
      <c r="M242" s="126">
        <v>0</v>
      </c>
      <c r="N242" s="126">
        <v>0</v>
      </c>
      <c r="O242" s="126">
        <v>209437.98</v>
      </c>
      <c r="P242" s="126">
        <v>129931.01999999999</v>
      </c>
      <c r="Q242" s="126">
        <v>339369</v>
      </c>
    </row>
    <row r="243" spans="1:17" x14ac:dyDescent="0.25">
      <c r="A243" s="126">
        <v>240</v>
      </c>
      <c r="B243" s="126" t="s">
        <v>426</v>
      </c>
      <c r="C243" s="126" t="s">
        <v>811</v>
      </c>
      <c r="D243" s="126" t="s">
        <v>45</v>
      </c>
      <c r="E243" s="126">
        <v>394</v>
      </c>
      <c r="F243" s="126">
        <v>157840.44</v>
      </c>
      <c r="G243" s="126">
        <v>34456.559999999998</v>
      </c>
      <c r="H243" s="126">
        <v>192297</v>
      </c>
      <c r="I243" s="126">
        <v>3640.17</v>
      </c>
      <c r="J243" s="126">
        <v>1911.83</v>
      </c>
      <c r="K243" s="126">
        <v>5552</v>
      </c>
      <c r="L243" s="126">
        <v>0</v>
      </c>
      <c r="M243" s="126">
        <v>0</v>
      </c>
      <c r="N243" s="126">
        <v>0</v>
      </c>
      <c r="O243" s="126">
        <v>161480.60999999999</v>
      </c>
      <c r="P243" s="126">
        <v>36368.39</v>
      </c>
      <c r="Q243" s="126">
        <v>197849</v>
      </c>
    </row>
    <row r="244" spans="1:17" x14ac:dyDescent="0.25">
      <c r="A244" s="126">
        <v>241</v>
      </c>
      <c r="B244" s="126" t="s">
        <v>521</v>
      </c>
      <c r="C244" s="126" t="s">
        <v>811</v>
      </c>
      <c r="D244" s="126" t="s">
        <v>45</v>
      </c>
      <c r="E244" s="126">
        <v>113</v>
      </c>
      <c r="F244" s="126">
        <v>5988.03</v>
      </c>
      <c r="G244" s="126">
        <v>665.97</v>
      </c>
      <c r="H244" s="126">
        <v>6654</v>
      </c>
      <c r="I244" s="126">
        <v>1152.6600000000001</v>
      </c>
      <c r="J244" s="126">
        <v>146.34</v>
      </c>
      <c r="K244" s="126">
        <v>1299</v>
      </c>
      <c r="L244" s="126">
        <v>0</v>
      </c>
      <c r="M244" s="126">
        <v>0</v>
      </c>
      <c r="N244" s="126">
        <v>0</v>
      </c>
      <c r="O244" s="126">
        <v>7140.69</v>
      </c>
      <c r="P244" s="126">
        <v>812.31</v>
      </c>
      <c r="Q244" s="126">
        <v>7953</v>
      </c>
    </row>
    <row r="245" spans="1:17" x14ac:dyDescent="0.25">
      <c r="A245" s="126">
        <v>242</v>
      </c>
      <c r="B245" s="126" t="s">
        <v>522</v>
      </c>
      <c r="C245" s="126" t="s">
        <v>811</v>
      </c>
      <c r="D245" s="126" t="s">
        <v>45</v>
      </c>
      <c r="E245" s="126">
        <v>318</v>
      </c>
      <c r="F245" s="126">
        <v>66941.289999999994</v>
      </c>
      <c r="G245" s="126">
        <v>3986.71</v>
      </c>
      <c r="H245" s="126">
        <v>70928</v>
      </c>
      <c r="I245" s="126">
        <v>2852.48</v>
      </c>
      <c r="J245" s="126">
        <v>1048.52</v>
      </c>
      <c r="K245" s="126">
        <v>3901</v>
      </c>
      <c r="L245" s="126">
        <v>0</v>
      </c>
      <c r="M245" s="126">
        <v>0</v>
      </c>
      <c r="N245" s="126">
        <v>0</v>
      </c>
      <c r="O245" s="126">
        <v>69793.77</v>
      </c>
      <c r="P245" s="126">
        <v>5035.2299999999996</v>
      </c>
      <c r="Q245" s="126">
        <v>74829</v>
      </c>
    </row>
    <row r="246" spans="1:17" x14ac:dyDescent="0.25">
      <c r="A246" s="126">
        <v>243</v>
      </c>
      <c r="B246" s="126" t="s">
        <v>597</v>
      </c>
      <c r="C246" s="126" t="s">
        <v>811</v>
      </c>
      <c r="D246" s="126" t="s">
        <v>45</v>
      </c>
      <c r="E246" s="126">
        <v>175</v>
      </c>
      <c r="F246" s="126">
        <v>50897.47</v>
      </c>
      <c r="G246" s="126">
        <v>11190.529999999999</v>
      </c>
      <c r="H246" s="126">
        <v>62088</v>
      </c>
      <c r="I246" s="126">
        <v>1636.44</v>
      </c>
      <c r="J246" s="126">
        <v>661.56</v>
      </c>
      <c r="K246" s="126">
        <v>2298</v>
      </c>
      <c r="L246" s="126">
        <v>21107.47</v>
      </c>
      <c r="M246" s="126">
        <v>11190.529999999999</v>
      </c>
      <c r="N246" s="126">
        <v>32298</v>
      </c>
      <c r="O246" s="126">
        <v>31426.44</v>
      </c>
      <c r="P246" s="126">
        <v>661.56</v>
      </c>
      <c r="Q246" s="126">
        <v>32088</v>
      </c>
    </row>
    <row r="247" spans="1:17" x14ac:dyDescent="0.25">
      <c r="A247" s="126">
        <v>244</v>
      </c>
      <c r="B247" s="126" t="s">
        <v>564</v>
      </c>
      <c r="C247" s="126" t="s">
        <v>811</v>
      </c>
      <c r="D247" s="126" t="s">
        <v>45</v>
      </c>
      <c r="E247" s="126">
        <v>192</v>
      </c>
      <c r="F247" s="126">
        <v>98758.2</v>
      </c>
      <c r="G247" s="126">
        <v>1099.8</v>
      </c>
      <c r="H247" s="126">
        <v>99858</v>
      </c>
      <c r="I247" s="126">
        <v>2362.2199999999998</v>
      </c>
      <c r="J247" s="126">
        <v>395.78</v>
      </c>
      <c r="K247" s="126">
        <v>2758</v>
      </c>
      <c r="L247" s="126">
        <v>0</v>
      </c>
      <c r="M247" s="126">
        <v>0</v>
      </c>
      <c r="N247" s="126">
        <v>0</v>
      </c>
      <c r="O247" s="126">
        <v>101120.42</v>
      </c>
      <c r="P247" s="126">
        <v>1495.58</v>
      </c>
      <c r="Q247" s="126">
        <v>102616</v>
      </c>
    </row>
    <row r="248" spans="1:17" x14ac:dyDescent="0.25">
      <c r="A248" s="126">
        <v>245</v>
      </c>
      <c r="B248" s="126" t="s">
        <v>427</v>
      </c>
      <c r="C248" s="126" t="s">
        <v>811</v>
      </c>
      <c r="D248" s="126" t="s">
        <v>45</v>
      </c>
      <c r="E248" s="126">
        <v>262</v>
      </c>
      <c r="F248" s="126">
        <v>117978.57</v>
      </c>
      <c r="G248" s="126">
        <v>40806.430000000008</v>
      </c>
      <c r="H248" s="126">
        <v>158785</v>
      </c>
      <c r="I248" s="126">
        <v>2712.71</v>
      </c>
      <c r="J248" s="126">
        <v>1414.29</v>
      </c>
      <c r="K248" s="126">
        <v>4127</v>
      </c>
      <c r="L248" s="126">
        <v>0</v>
      </c>
      <c r="M248" s="126">
        <v>0</v>
      </c>
      <c r="N248" s="126">
        <v>0</v>
      </c>
      <c r="O248" s="126">
        <v>120691.28</v>
      </c>
      <c r="P248" s="126">
        <v>42220.72</v>
      </c>
      <c r="Q248" s="126">
        <v>162912</v>
      </c>
    </row>
    <row r="249" spans="1:17" x14ac:dyDescent="0.25">
      <c r="A249" s="126">
        <v>246</v>
      </c>
      <c r="B249" s="126" t="s">
        <v>538</v>
      </c>
      <c r="C249" s="126" t="s">
        <v>811</v>
      </c>
      <c r="D249" s="126" t="s">
        <v>45</v>
      </c>
      <c r="E249" s="126">
        <v>149</v>
      </c>
      <c r="F249" s="126">
        <v>36396.879999999997</v>
      </c>
      <c r="G249" s="126">
        <v>7414.12</v>
      </c>
      <c r="H249" s="126">
        <v>43811</v>
      </c>
      <c r="I249" s="126">
        <v>1558.89</v>
      </c>
      <c r="J249" s="126">
        <v>582.11</v>
      </c>
      <c r="K249" s="126">
        <v>2141</v>
      </c>
      <c r="L249" s="126">
        <v>0</v>
      </c>
      <c r="M249" s="126">
        <v>0</v>
      </c>
      <c r="N249" s="126">
        <v>0</v>
      </c>
      <c r="O249" s="126">
        <v>37955.769999999997</v>
      </c>
      <c r="P249" s="126">
        <v>7996.23</v>
      </c>
      <c r="Q249" s="126">
        <v>45952</v>
      </c>
    </row>
    <row r="250" spans="1:17" x14ac:dyDescent="0.25">
      <c r="A250" s="126">
        <v>247</v>
      </c>
      <c r="B250" s="126" t="s">
        <v>598</v>
      </c>
      <c r="C250" s="126" t="s">
        <v>811</v>
      </c>
      <c r="D250" s="126" t="s">
        <v>45</v>
      </c>
      <c r="E250" s="126">
        <v>301</v>
      </c>
      <c r="F250" s="126">
        <v>87559.27</v>
      </c>
      <c r="G250" s="126">
        <v>21248.73</v>
      </c>
      <c r="H250" s="126">
        <v>108808</v>
      </c>
      <c r="I250" s="126">
        <v>2863.58</v>
      </c>
      <c r="J250" s="126">
        <v>1147.42</v>
      </c>
      <c r="K250" s="126">
        <v>4011</v>
      </c>
      <c r="L250" s="126">
        <v>0</v>
      </c>
      <c r="M250" s="126">
        <v>0</v>
      </c>
      <c r="N250" s="126">
        <v>0</v>
      </c>
      <c r="O250" s="126">
        <v>90422.85</v>
      </c>
      <c r="P250" s="126">
        <v>22396.15</v>
      </c>
      <c r="Q250" s="126">
        <v>112819</v>
      </c>
    </row>
    <row r="251" spans="1:17" x14ac:dyDescent="0.25">
      <c r="A251" s="126">
        <v>248</v>
      </c>
      <c r="B251" s="126" t="s">
        <v>650</v>
      </c>
      <c r="C251" s="126" t="s">
        <v>811</v>
      </c>
      <c r="D251" s="126" t="s">
        <v>45</v>
      </c>
      <c r="E251" s="126">
        <v>47</v>
      </c>
      <c r="F251" s="126">
        <v>22672.95</v>
      </c>
      <c r="G251" s="126">
        <v>5499.05</v>
      </c>
      <c r="H251" s="126">
        <v>28172</v>
      </c>
      <c r="I251" s="126">
        <v>698.97</v>
      </c>
      <c r="J251" s="126">
        <v>274.02999999999997</v>
      </c>
      <c r="K251" s="126">
        <v>973</v>
      </c>
      <c r="L251" s="126">
        <v>0</v>
      </c>
      <c r="M251" s="126">
        <v>0</v>
      </c>
      <c r="N251" s="126">
        <v>0</v>
      </c>
      <c r="O251" s="126">
        <v>23371.919999999998</v>
      </c>
      <c r="P251" s="126">
        <v>5773.08</v>
      </c>
      <c r="Q251" s="126">
        <v>29145</v>
      </c>
    </row>
    <row r="252" spans="1:17" x14ac:dyDescent="0.25">
      <c r="A252" s="126">
        <v>249</v>
      </c>
      <c r="B252" s="126" t="s">
        <v>565</v>
      </c>
      <c r="C252" s="126" t="s">
        <v>811</v>
      </c>
      <c r="D252" s="126" t="s">
        <v>45</v>
      </c>
      <c r="E252" s="126">
        <v>60</v>
      </c>
      <c r="F252" s="126">
        <v>62042.03</v>
      </c>
      <c r="G252" s="126">
        <v>5455.9699999999993</v>
      </c>
      <c r="H252" s="126">
        <v>67498</v>
      </c>
      <c r="I252" s="126">
        <v>10666.91</v>
      </c>
      <c r="J252" s="126">
        <v>784.08999999999992</v>
      </c>
      <c r="K252" s="126">
        <v>11451</v>
      </c>
      <c r="L252" s="126">
        <v>4047.03</v>
      </c>
      <c r="M252" s="126">
        <v>5455.9699999999993</v>
      </c>
      <c r="N252" s="126">
        <v>9503</v>
      </c>
      <c r="O252" s="126">
        <v>68661.91</v>
      </c>
      <c r="P252" s="126">
        <v>784.08999999999992</v>
      </c>
      <c r="Q252" s="126">
        <v>69446</v>
      </c>
    </row>
    <row r="253" spans="1:17" x14ac:dyDescent="0.25">
      <c r="A253" s="126">
        <v>250</v>
      </c>
      <c r="B253" s="126" t="s">
        <v>475</v>
      </c>
      <c r="C253" s="126" t="s">
        <v>811</v>
      </c>
      <c r="D253" s="126" t="s">
        <v>45</v>
      </c>
      <c r="E253" s="126">
        <v>103</v>
      </c>
      <c r="F253" s="126">
        <v>8854.17</v>
      </c>
      <c r="G253" s="126">
        <v>822.82999999999993</v>
      </c>
      <c r="H253" s="126">
        <v>9677</v>
      </c>
      <c r="I253" s="126">
        <v>1035.0899999999999</v>
      </c>
      <c r="J253" s="126">
        <v>153.91</v>
      </c>
      <c r="K253" s="126">
        <v>1189</v>
      </c>
      <c r="L253" s="126">
        <v>8854.17</v>
      </c>
      <c r="M253" s="126">
        <v>822.82999999999993</v>
      </c>
      <c r="N253" s="126">
        <v>9677</v>
      </c>
      <c r="O253" s="126">
        <v>1035.0899999999999</v>
      </c>
      <c r="P253" s="126">
        <v>153.91</v>
      </c>
      <c r="Q253" s="126">
        <v>1189</v>
      </c>
    </row>
    <row r="254" spans="1:17" x14ac:dyDescent="0.25">
      <c r="A254" s="126">
        <v>251</v>
      </c>
      <c r="B254" s="126" t="s">
        <v>445</v>
      </c>
      <c r="C254" s="126" t="s">
        <v>811</v>
      </c>
      <c r="D254" s="126" t="s">
        <v>45</v>
      </c>
      <c r="E254" s="126">
        <v>384</v>
      </c>
      <c r="F254" s="126">
        <v>13169.78</v>
      </c>
      <c r="G254" s="126">
        <v>1017.22</v>
      </c>
      <c r="H254" s="126">
        <v>14187</v>
      </c>
      <c r="I254" s="126">
        <v>3512.86</v>
      </c>
      <c r="J254" s="126">
        <v>368.14</v>
      </c>
      <c r="K254" s="126">
        <v>3881</v>
      </c>
      <c r="L254" s="126">
        <v>25688.639999999999</v>
      </c>
      <c r="M254" s="126">
        <v>1385.3600000000001</v>
      </c>
      <c r="N254" s="126">
        <v>27074</v>
      </c>
      <c r="O254" s="126">
        <v>-9006</v>
      </c>
      <c r="P254" s="126">
        <v>0</v>
      </c>
      <c r="Q254" s="126">
        <v>-9006</v>
      </c>
    </row>
    <row r="255" spans="1:17" x14ac:dyDescent="0.25">
      <c r="A255" s="126">
        <v>252</v>
      </c>
      <c r="B255" s="126" t="s">
        <v>446</v>
      </c>
      <c r="C255" s="126" t="s">
        <v>811</v>
      </c>
      <c r="D255" s="126" t="s">
        <v>45</v>
      </c>
      <c r="E255" s="126">
        <v>75</v>
      </c>
      <c r="F255" s="126">
        <v>1205.04</v>
      </c>
      <c r="G255" s="126">
        <v>113.96</v>
      </c>
      <c r="H255" s="126">
        <v>1319</v>
      </c>
      <c r="I255" s="126">
        <v>844.94</v>
      </c>
      <c r="J255" s="126">
        <v>58.06</v>
      </c>
      <c r="K255" s="126">
        <v>903</v>
      </c>
      <c r="L255" s="126">
        <v>2049.98</v>
      </c>
      <c r="M255" s="126">
        <v>172.01999999999998</v>
      </c>
      <c r="N255" s="126">
        <v>2222</v>
      </c>
      <c r="O255" s="126">
        <v>0</v>
      </c>
      <c r="P255" s="126">
        <v>0</v>
      </c>
      <c r="Q255" s="126">
        <v>0</v>
      </c>
    </row>
    <row r="256" spans="1:17" x14ac:dyDescent="0.25">
      <c r="A256" s="126">
        <v>253</v>
      </c>
      <c r="B256" s="126" t="s">
        <v>462</v>
      </c>
      <c r="C256" s="126" t="s">
        <v>811</v>
      </c>
      <c r="D256" s="126" t="s">
        <v>45</v>
      </c>
      <c r="E256" s="126">
        <v>100</v>
      </c>
      <c r="F256" s="126">
        <v>16477.45</v>
      </c>
      <c r="G256" s="126">
        <v>2928.55</v>
      </c>
      <c r="H256" s="126">
        <v>19406</v>
      </c>
      <c r="I256" s="126">
        <v>1009.94</v>
      </c>
      <c r="J256" s="126">
        <v>242.06</v>
      </c>
      <c r="K256" s="126">
        <v>1252</v>
      </c>
      <c r="L256" s="126">
        <v>17487.39</v>
      </c>
      <c r="M256" s="126">
        <v>3170.6099999999997</v>
      </c>
      <c r="N256" s="126">
        <v>20658</v>
      </c>
      <c r="O256" s="126">
        <v>0</v>
      </c>
      <c r="P256" s="126">
        <v>0</v>
      </c>
      <c r="Q256" s="126">
        <v>0</v>
      </c>
    </row>
    <row r="257" spans="1:17" x14ac:dyDescent="0.25">
      <c r="A257" s="126">
        <v>254</v>
      </c>
      <c r="B257" s="126" t="s">
        <v>651</v>
      </c>
      <c r="C257" s="126" t="s">
        <v>811</v>
      </c>
      <c r="D257" s="126" t="s">
        <v>45</v>
      </c>
      <c r="E257" s="126">
        <v>21</v>
      </c>
      <c r="F257" s="126">
        <v>83972.09</v>
      </c>
      <c r="G257" s="126">
        <v>2093.9100000000003</v>
      </c>
      <c r="H257" s="126">
        <v>86066</v>
      </c>
      <c r="I257" s="126">
        <v>569.08000000000004</v>
      </c>
      <c r="J257" s="126">
        <v>878.92000000000007</v>
      </c>
      <c r="K257" s="126">
        <v>1448</v>
      </c>
      <c r="L257" s="126">
        <v>0</v>
      </c>
      <c r="M257" s="126">
        <v>0</v>
      </c>
      <c r="N257" s="126">
        <v>0</v>
      </c>
      <c r="O257" s="126">
        <v>84541.17</v>
      </c>
      <c r="P257" s="126">
        <v>2972.83</v>
      </c>
      <c r="Q257" s="126">
        <v>87514</v>
      </c>
    </row>
    <row r="258" spans="1:17" x14ac:dyDescent="0.25">
      <c r="A258" s="126">
        <v>255</v>
      </c>
      <c r="B258" s="126" t="s">
        <v>652</v>
      </c>
      <c r="C258" s="126" t="s">
        <v>811</v>
      </c>
      <c r="D258" s="126" t="s">
        <v>45</v>
      </c>
      <c r="E258" s="126">
        <v>89</v>
      </c>
      <c r="F258" s="126">
        <v>27096.32</v>
      </c>
      <c r="G258" s="126">
        <v>5999.68</v>
      </c>
      <c r="H258" s="126">
        <v>33096</v>
      </c>
      <c r="I258" s="126">
        <v>1136.97</v>
      </c>
      <c r="J258" s="126">
        <v>345.03</v>
      </c>
      <c r="K258" s="126">
        <v>1482</v>
      </c>
      <c r="L258" s="126">
        <v>0</v>
      </c>
      <c r="M258" s="126">
        <v>0</v>
      </c>
      <c r="N258" s="126">
        <v>0</v>
      </c>
      <c r="O258" s="126">
        <v>28233.29</v>
      </c>
      <c r="P258" s="126">
        <v>6344.71</v>
      </c>
      <c r="Q258" s="126">
        <v>34578</v>
      </c>
    </row>
    <row r="259" spans="1:17" x14ac:dyDescent="0.25">
      <c r="A259" s="126">
        <v>256</v>
      </c>
      <c r="B259" s="126" t="s">
        <v>673</v>
      </c>
      <c r="C259" s="126" t="s">
        <v>811</v>
      </c>
      <c r="D259" s="126" t="s">
        <v>45</v>
      </c>
      <c r="E259" s="126">
        <v>229</v>
      </c>
      <c r="F259" s="126">
        <v>101764.5</v>
      </c>
      <c r="G259" s="126">
        <v>1792.5</v>
      </c>
      <c r="H259" s="126">
        <v>103557</v>
      </c>
      <c r="I259" s="126">
        <v>2251.63</v>
      </c>
      <c r="J259" s="126">
        <v>1151.3700000000001</v>
      </c>
      <c r="K259" s="126">
        <v>3403</v>
      </c>
      <c r="L259" s="126">
        <v>0</v>
      </c>
      <c r="M259" s="126">
        <v>0</v>
      </c>
      <c r="N259" s="126">
        <v>0</v>
      </c>
      <c r="O259" s="126">
        <v>104016.13</v>
      </c>
      <c r="P259" s="126">
        <v>2943.87</v>
      </c>
      <c r="Q259" s="126">
        <v>106960</v>
      </c>
    </row>
    <row r="260" spans="1:17" x14ac:dyDescent="0.25">
      <c r="A260" s="126">
        <v>257</v>
      </c>
      <c r="B260" s="126" t="s">
        <v>482</v>
      </c>
      <c r="C260" s="126" t="s">
        <v>811</v>
      </c>
      <c r="D260" s="126" t="s">
        <v>45</v>
      </c>
      <c r="E260" s="126">
        <v>336</v>
      </c>
      <c r="F260" s="126">
        <v>24584.1</v>
      </c>
      <c r="G260" s="126">
        <v>2789.9</v>
      </c>
      <c r="H260" s="126">
        <v>27374</v>
      </c>
      <c r="I260" s="126">
        <v>3145.05</v>
      </c>
      <c r="J260" s="126">
        <v>460.95000000000005</v>
      </c>
      <c r="K260" s="126">
        <v>3606</v>
      </c>
      <c r="L260" s="126">
        <v>0</v>
      </c>
      <c r="M260" s="126">
        <v>0</v>
      </c>
      <c r="N260" s="126">
        <v>0</v>
      </c>
      <c r="O260" s="126">
        <v>27729.15</v>
      </c>
      <c r="P260" s="126">
        <v>3250.8500000000004</v>
      </c>
      <c r="Q260" s="126">
        <v>30980</v>
      </c>
    </row>
    <row r="261" spans="1:17" x14ac:dyDescent="0.25">
      <c r="A261" s="126">
        <v>258</v>
      </c>
      <c r="B261" s="126" t="s">
        <v>387</v>
      </c>
      <c r="C261" s="126" t="s">
        <v>811</v>
      </c>
      <c r="D261" s="126" t="s">
        <v>45</v>
      </c>
      <c r="E261" s="126">
        <v>30</v>
      </c>
      <c r="F261" s="126">
        <v>1976.11</v>
      </c>
      <c r="G261" s="126">
        <v>107.89</v>
      </c>
      <c r="H261" s="126">
        <v>2084</v>
      </c>
      <c r="I261" s="126">
        <v>547.19000000000005</v>
      </c>
      <c r="J261" s="126">
        <v>35.81</v>
      </c>
      <c r="K261" s="126">
        <v>583</v>
      </c>
      <c r="L261" s="126">
        <v>2523.3000000000002</v>
      </c>
      <c r="M261" s="126">
        <v>143.69999999999999</v>
      </c>
      <c r="N261" s="126">
        <v>2667</v>
      </c>
      <c r="O261" s="126">
        <v>0</v>
      </c>
      <c r="P261" s="126">
        <v>0</v>
      </c>
      <c r="Q261" s="126">
        <v>0</v>
      </c>
    </row>
    <row r="262" spans="1:17" x14ac:dyDescent="0.25">
      <c r="A262" s="126">
        <v>259</v>
      </c>
      <c r="B262" s="126" t="s">
        <v>625</v>
      </c>
      <c r="C262" s="126" t="s">
        <v>811</v>
      </c>
      <c r="D262" s="126" t="s">
        <v>45</v>
      </c>
      <c r="E262" s="126">
        <v>231</v>
      </c>
      <c r="F262" s="126">
        <v>11423.21</v>
      </c>
      <c r="G262" s="126">
        <v>1323.79</v>
      </c>
      <c r="H262" s="126">
        <v>12747</v>
      </c>
      <c r="I262" s="126">
        <v>2366.2600000000002</v>
      </c>
      <c r="J262" s="126">
        <v>264.74</v>
      </c>
      <c r="K262" s="126">
        <v>2631</v>
      </c>
      <c r="L262" s="126">
        <v>0</v>
      </c>
      <c r="M262" s="126">
        <v>0</v>
      </c>
      <c r="N262" s="126">
        <v>0</v>
      </c>
      <c r="O262" s="126">
        <v>13789.47</v>
      </c>
      <c r="P262" s="126">
        <v>1588.53</v>
      </c>
      <c r="Q262" s="126">
        <v>15378</v>
      </c>
    </row>
    <row r="263" spans="1:17" x14ac:dyDescent="0.25">
      <c r="A263" s="126">
        <v>260</v>
      </c>
      <c r="B263" s="126" t="s">
        <v>626</v>
      </c>
      <c r="C263" s="126" t="s">
        <v>811</v>
      </c>
      <c r="D263" s="126" t="s">
        <v>45</v>
      </c>
      <c r="E263" s="126">
        <v>307</v>
      </c>
      <c r="F263" s="126">
        <v>4411.17</v>
      </c>
      <c r="G263" s="126">
        <v>275.83000000000004</v>
      </c>
      <c r="H263" s="126">
        <v>4687</v>
      </c>
      <c r="I263" s="126">
        <v>3001.32</v>
      </c>
      <c r="J263" s="126">
        <v>229.68</v>
      </c>
      <c r="K263" s="126">
        <v>3231</v>
      </c>
      <c r="L263" s="126">
        <v>0</v>
      </c>
      <c r="M263" s="126">
        <v>0</v>
      </c>
      <c r="N263" s="126">
        <v>0</v>
      </c>
      <c r="O263" s="126">
        <v>7412.49</v>
      </c>
      <c r="P263" s="126">
        <v>505.51</v>
      </c>
      <c r="Q263" s="126">
        <v>7918</v>
      </c>
    </row>
    <row r="264" spans="1:17" x14ac:dyDescent="0.25">
      <c r="A264" s="126">
        <v>261</v>
      </c>
      <c r="B264" s="126" t="s">
        <v>483</v>
      </c>
      <c r="C264" s="126" t="s">
        <v>811</v>
      </c>
      <c r="D264" s="126" t="s">
        <v>45</v>
      </c>
      <c r="E264" s="126">
        <v>2322</v>
      </c>
      <c r="F264" s="126">
        <v>350968.93</v>
      </c>
      <c r="G264" s="126">
        <v>41624.07</v>
      </c>
      <c r="H264" s="126">
        <v>392593</v>
      </c>
      <c r="I264" s="126">
        <v>21765.58</v>
      </c>
      <c r="J264" s="126">
        <v>4947.42</v>
      </c>
      <c r="K264" s="126">
        <v>26713</v>
      </c>
      <c r="L264" s="126">
        <v>0</v>
      </c>
      <c r="M264" s="126">
        <v>33647</v>
      </c>
      <c r="N264" s="126">
        <v>33647</v>
      </c>
      <c r="O264" s="126">
        <v>372734.51</v>
      </c>
      <c r="P264" s="126">
        <v>12924.49</v>
      </c>
      <c r="Q264" s="126">
        <v>385659</v>
      </c>
    </row>
    <row r="265" spans="1:17" x14ac:dyDescent="0.25">
      <c r="A265" s="126">
        <v>262</v>
      </c>
      <c r="B265" s="126" t="s">
        <v>388</v>
      </c>
      <c r="C265" s="126" t="s">
        <v>811</v>
      </c>
      <c r="D265" s="126" t="s">
        <v>45</v>
      </c>
      <c r="E265" s="126">
        <v>672</v>
      </c>
      <c r="F265" s="126">
        <v>13851.07</v>
      </c>
      <c r="G265" s="126">
        <v>1018.9300000000001</v>
      </c>
      <c r="H265" s="126">
        <v>14870</v>
      </c>
      <c r="I265" s="126">
        <v>6332.98</v>
      </c>
      <c r="J265" s="126">
        <v>542.02</v>
      </c>
      <c r="K265" s="126">
        <v>6875</v>
      </c>
      <c r="L265" s="126">
        <v>20184.05</v>
      </c>
      <c r="M265" s="126">
        <v>1560.95</v>
      </c>
      <c r="N265" s="126">
        <v>21745</v>
      </c>
      <c r="O265" s="126">
        <v>0</v>
      </c>
      <c r="P265" s="126">
        <v>0</v>
      </c>
      <c r="Q265" s="126">
        <v>0</v>
      </c>
    </row>
    <row r="266" spans="1:17" x14ac:dyDescent="0.25">
      <c r="A266" s="126">
        <v>263</v>
      </c>
      <c r="B266" s="126" t="s">
        <v>627</v>
      </c>
      <c r="C266" s="126" t="s">
        <v>811</v>
      </c>
      <c r="D266" s="126" t="s">
        <v>45</v>
      </c>
      <c r="E266" s="126">
        <v>239</v>
      </c>
      <c r="F266" s="126">
        <v>3175.15</v>
      </c>
      <c r="G266" s="126">
        <v>160.85</v>
      </c>
      <c r="H266" s="126">
        <v>3336</v>
      </c>
      <c r="I266" s="126">
        <v>7848.21</v>
      </c>
      <c r="J266" s="126">
        <v>174.79</v>
      </c>
      <c r="K266" s="126">
        <v>8023</v>
      </c>
      <c r="L266" s="126">
        <v>4992.3599999999997</v>
      </c>
      <c r="M266" s="126">
        <v>335.64</v>
      </c>
      <c r="N266" s="126">
        <v>5328</v>
      </c>
      <c r="O266" s="126">
        <v>6031</v>
      </c>
      <c r="P266" s="126">
        <v>0</v>
      </c>
      <c r="Q266" s="126">
        <v>6031</v>
      </c>
    </row>
    <row r="267" spans="1:17" x14ac:dyDescent="0.25">
      <c r="A267" s="126">
        <v>264</v>
      </c>
      <c r="B267" s="126" t="s">
        <v>628</v>
      </c>
      <c r="C267" s="126" t="s">
        <v>811</v>
      </c>
      <c r="D267" s="126" t="s">
        <v>45</v>
      </c>
      <c r="E267" s="126">
        <v>323</v>
      </c>
      <c r="F267" s="126">
        <v>24817.98</v>
      </c>
      <c r="G267" s="126">
        <v>1228.02</v>
      </c>
      <c r="H267" s="126">
        <v>26046</v>
      </c>
      <c r="I267" s="126">
        <v>3265.53</v>
      </c>
      <c r="J267" s="126">
        <v>451.47</v>
      </c>
      <c r="K267" s="126">
        <v>3717</v>
      </c>
      <c r="L267" s="126">
        <v>0</v>
      </c>
      <c r="M267" s="126">
        <v>0</v>
      </c>
      <c r="N267" s="126">
        <v>0</v>
      </c>
      <c r="O267" s="126">
        <v>28083.51</v>
      </c>
      <c r="P267" s="126">
        <v>1679.49</v>
      </c>
      <c r="Q267" s="126">
        <v>29763</v>
      </c>
    </row>
    <row r="268" spans="1:17" x14ac:dyDescent="0.25">
      <c r="A268" s="126">
        <v>265</v>
      </c>
      <c r="B268" s="126" t="s">
        <v>484</v>
      </c>
      <c r="C268" s="126" t="s">
        <v>811</v>
      </c>
      <c r="D268" s="126" t="s">
        <v>45</v>
      </c>
      <c r="E268" s="126">
        <v>147</v>
      </c>
      <c r="F268" s="126">
        <v>49899.46</v>
      </c>
      <c r="G268" s="126">
        <v>4421.54</v>
      </c>
      <c r="H268" s="126">
        <v>54321</v>
      </c>
      <c r="I268" s="126">
        <v>1609.18</v>
      </c>
      <c r="J268" s="126">
        <v>593.81999999999994</v>
      </c>
      <c r="K268" s="126">
        <v>2203</v>
      </c>
      <c r="L268" s="126">
        <v>0</v>
      </c>
      <c r="M268" s="126">
        <v>0</v>
      </c>
      <c r="N268" s="126">
        <v>0</v>
      </c>
      <c r="O268" s="126">
        <v>51508.639999999999</v>
      </c>
      <c r="P268" s="126">
        <v>5015.3600000000006</v>
      </c>
      <c r="Q268" s="126">
        <v>56524</v>
      </c>
    </row>
    <row r="269" spans="1:17" x14ac:dyDescent="0.25">
      <c r="A269" s="126">
        <v>266</v>
      </c>
      <c r="B269" s="126" t="s">
        <v>629</v>
      </c>
      <c r="C269" s="126" t="s">
        <v>811</v>
      </c>
      <c r="D269" s="126" t="s">
        <v>68</v>
      </c>
      <c r="E269" s="126">
        <v>307</v>
      </c>
      <c r="F269" s="126">
        <v>50857.64</v>
      </c>
      <c r="G269" s="126">
        <v>1696.3600000000001</v>
      </c>
      <c r="H269" s="126">
        <v>52554</v>
      </c>
      <c r="I269" s="126">
        <v>3176.13</v>
      </c>
      <c r="J269" s="126">
        <v>719.87</v>
      </c>
      <c r="K269" s="126">
        <v>3896</v>
      </c>
      <c r="L269" s="126">
        <v>0</v>
      </c>
      <c r="M269" s="126">
        <v>0</v>
      </c>
      <c r="N269" s="126">
        <v>0</v>
      </c>
      <c r="O269" s="126">
        <v>54033.77</v>
      </c>
      <c r="P269" s="126">
        <v>2416.23</v>
      </c>
      <c r="Q269" s="126">
        <v>56450</v>
      </c>
    </row>
    <row r="270" spans="1:17" x14ac:dyDescent="0.25">
      <c r="A270" s="126">
        <v>267</v>
      </c>
      <c r="B270" s="126" t="s">
        <v>389</v>
      </c>
      <c r="C270" s="126" t="s">
        <v>811</v>
      </c>
      <c r="D270" s="126" t="s">
        <v>45</v>
      </c>
      <c r="E270" s="126">
        <v>139</v>
      </c>
      <c r="F270" s="126">
        <v>3843.35</v>
      </c>
      <c r="G270" s="126">
        <v>214.64999999999998</v>
      </c>
      <c r="H270" s="126">
        <v>4058</v>
      </c>
      <c r="I270" s="126">
        <v>1712.63</v>
      </c>
      <c r="J270" s="126">
        <v>119.36999999999999</v>
      </c>
      <c r="K270" s="126">
        <v>1832</v>
      </c>
      <c r="L270" s="126">
        <v>0</v>
      </c>
      <c r="M270" s="126">
        <v>0</v>
      </c>
      <c r="N270" s="126">
        <v>0</v>
      </c>
      <c r="O270" s="126">
        <v>5555.98</v>
      </c>
      <c r="P270" s="126">
        <v>334.02</v>
      </c>
      <c r="Q270" s="126">
        <v>5890</v>
      </c>
    </row>
    <row r="271" spans="1:17" x14ac:dyDescent="0.25">
      <c r="A271" s="126">
        <v>268</v>
      </c>
      <c r="B271" s="126" t="s">
        <v>630</v>
      </c>
      <c r="C271" s="126" t="s">
        <v>811</v>
      </c>
      <c r="D271" s="126" t="s">
        <v>45</v>
      </c>
      <c r="E271" s="126">
        <v>273</v>
      </c>
      <c r="F271" s="126">
        <v>46370.93</v>
      </c>
      <c r="G271" s="126">
        <v>2525.0699999999997</v>
      </c>
      <c r="H271" s="126">
        <v>48896</v>
      </c>
      <c r="I271" s="126">
        <v>3023.48</v>
      </c>
      <c r="J271" s="126">
        <v>649.52</v>
      </c>
      <c r="K271" s="126">
        <v>3673</v>
      </c>
      <c r="L271" s="126">
        <v>0</v>
      </c>
      <c r="M271" s="126">
        <v>0</v>
      </c>
      <c r="N271" s="126">
        <v>0</v>
      </c>
      <c r="O271" s="126">
        <v>49394.41</v>
      </c>
      <c r="P271" s="126">
        <v>3174.59</v>
      </c>
      <c r="Q271" s="126">
        <v>52569</v>
      </c>
    </row>
    <row r="272" spans="1:17" x14ac:dyDescent="0.25">
      <c r="A272" s="126">
        <v>269</v>
      </c>
      <c r="B272" s="126" t="s">
        <v>485</v>
      </c>
      <c r="C272" s="126" t="s">
        <v>811</v>
      </c>
      <c r="D272" s="126" t="s">
        <v>45</v>
      </c>
      <c r="E272" s="126">
        <v>16</v>
      </c>
      <c r="F272" s="126">
        <v>30435.68</v>
      </c>
      <c r="G272" s="126">
        <v>9612.32</v>
      </c>
      <c r="H272" s="126">
        <v>40048</v>
      </c>
      <c r="I272" s="126">
        <v>431.01</v>
      </c>
      <c r="J272" s="126">
        <v>329.99</v>
      </c>
      <c r="K272" s="126">
        <v>761</v>
      </c>
      <c r="L272" s="126">
        <v>0</v>
      </c>
      <c r="M272" s="126">
        <v>0</v>
      </c>
      <c r="N272" s="126">
        <v>0</v>
      </c>
      <c r="O272" s="126">
        <v>30866.69</v>
      </c>
      <c r="P272" s="126">
        <v>9942.3100000000013</v>
      </c>
      <c r="Q272" s="126">
        <v>40809</v>
      </c>
    </row>
    <row r="273" spans="1:17" x14ac:dyDescent="0.25">
      <c r="A273" s="126">
        <v>270</v>
      </c>
      <c r="B273" s="126" t="s">
        <v>631</v>
      </c>
      <c r="C273" s="126" t="s">
        <v>811</v>
      </c>
      <c r="D273" s="126" t="s">
        <v>45</v>
      </c>
      <c r="E273" s="126">
        <v>514</v>
      </c>
      <c r="F273" s="126">
        <v>52837.55</v>
      </c>
      <c r="G273" s="126">
        <v>3530.45</v>
      </c>
      <c r="H273" s="126">
        <v>56368</v>
      </c>
      <c r="I273" s="126">
        <v>5035.3900000000003</v>
      </c>
      <c r="J273" s="126">
        <v>875.6099999999999</v>
      </c>
      <c r="K273" s="126">
        <v>5911</v>
      </c>
      <c r="L273" s="126">
        <v>0</v>
      </c>
      <c r="M273" s="126">
        <v>0</v>
      </c>
      <c r="N273" s="126">
        <v>0</v>
      </c>
      <c r="O273" s="126">
        <v>57872.94</v>
      </c>
      <c r="P273" s="126">
        <v>4406.0599999999995</v>
      </c>
      <c r="Q273" s="126">
        <v>62279</v>
      </c>
    </row>
    <row r="274" spans="1:17" x14ac:dyDescent="0.25">
      <c r="A274" s="126">
        <v>271</v>
      </c>
      <c r="B274" s="126" t="s">
        <v>390</v>
      </c>
      <c r="C274" s="126" t="s">
        <v>811</v>
      </c>
      <c r="D274" s="126" t="s">
        <v>45</v>
      </c>
      <c r="E274" s="126">
        <v>200</v>
      </c>
      <c r="F274" s="126">
        <v>42855.66</v>
      </c>
      <c r="G274" s="126">
        <v>9405.34</v>
      </c>
      <c r="H274" s="126">
        <v>52261</v>
      </c>
      <c r="I274" s="126">
        <v>2094.02</v>
      </c>
      <c r="J274" s="126">
        <v>574.98</v>
      </c>
      <c r="K274" s="126">
        <v>2669</v>
      </c>
      <c r="L274" s="126">
        <v>44949.68</v>
      </c>
      <c r="M274" s="126">
        <v>9980.32</v>
      </c>
      <c r="N274" s="126">
        <v>54930</v>
      </c>
      <c r="O274" s="126">
        <v>0</v>
      </c>
      <c r="P274" s="126">
        <v>0</v>
      </c>
      <c r="Q274" s="126">
        <v>0</v>
      </c>
    </row>
    <row r="275" spans="1:17" x14ac:dyDescent="0.25">
      <c r="A275" s="126">
        <v>272</v>
      </c>
      <c r="B275" s="126" t="s">
        <v>632</v>
      </c>
      <c r="C275" s="126" t="s">
        <v>811</v>
      </c>
      <c r="D275" s="126" t="s">
        <v>45</v>
      </c>
      <c r="E275" s="126">
        <v>766</v>
      </c>
      <c r="F275" s="126">
        <v>93980.78</v>
      </c>
      <c r="G275" s="126">
        <v>5895.2199999999993</v>
      </c>
      <c r="H275" s="126">
        <v>99876</v>
      </c>
      <c r="I275" s="126">
        <v>6921.4</v>
      </c>
      <c r="J275" s="126">
        <v>1450.6</v>
      </c>
      <c r="K275" s="126">
        <v>8372</v>
      </c>
      <c r="L275" s="126">
        <v>0</v>
      </c>
      <c r="M275" s="126">
        <v>0</v>
      </c>
      <c r="N275" s="126">
        <v>0</v>
      </c>
      <c r="O275" s="126">
        <v>100902.18</v>
      </c>
      <c r="P275" s="126">
        <v>7345.82</v>
      </c>
      <c r="Q275" s="126">
        <v>108248</v>
      </c>
    </row>
    <row r="276" spans="1:17" x14ac:dyDescent="0.25">
      <c r="A276" s="126">
        <v>273</v>
      </c>
      <c r="B276" s="126" t="s">
        <v>640</v>
      </c>
      <c r="C276" s="126" t="s">
        <v>811</v>
      </c>
      <c r="D276" s="126" t="s">
        <v>45</v>
      </c>
      <c r="E276" s="126">
        <v>1</v>
      </c>
      <c r="F276" s="126">
        <v>1247.92</v>
      </c>
      <c r="G276" s="126">
        <v>37.08</v>
      </c>
      <c r="H276" s="126">
        <v>1285</v>
      </c>
      <c r="I276" s="126">
        <v>532.96</v>
      </c>
      <c r="J276" s="126">
        <v>11.040000000000001</v>
      </c>
      <c r="K276" s="126">
        <v>544</v>
      </c>
      <c r="L276" s="126">
        <v>1780.88</v>
      </c>
      <c r="M276" s="126">
        <v>48.12</v>
      </c>
      <c r="N276" s="126">
        <v>1829</v>
      </c>
      <c r="O276" s="126">
        <v>0</v>
      </c>
      <c r="P276" s="126">
        <v>0</v>
      </c>
      <c r="Q276" s="126">
        <v>0</v>
      </c>
    </row>
    <row r="277" spans="1:17" x14ac:dyDescent="0.25">
      <c r="A277" s="126">
        <v>274</v>
      </c>
      <c r="B277" s="126" t="s">
        <v>486</v>
      </c>
      <c r="C277" s="126" t="s">
        <v>811</v>
      </c>
      <c r="D277" s="126" t="s">
        <v>45</v>
      </c>
      <c r="E277" s="126">
        <v>130</v>
      </c>
      <c r="F277" s="126">
        <v>37755.61</v>
      </c>
      <c r="G277" s="126">
        <v>8537.39</v>
      </c>
      <c r="H277" s="126">
        <v>46293</v>
      </c>
      <c r="I277" s="126">
        <v>1425.4</v>
      </c>
      <c r="J277" s="126">
        <v>480.6</v>
      </c>
      <c r="K277" s="126">
        <v>1906</v>
      </c>
      <c r="L277" s="126">
        <v>0</v>
      </c>
      <c r="M277" s="126">
        <v>0</v>
      </c>
      <c r="N277" s="126">
        <v>0</v>
      </c>
      <c r="O277" s="126">
        <v>39181.01</v>
      </c>
      <c r="P277" s="126">
        <v>9017.99</v>
      </c>
      <c r="Q277" s="126">
        <v>48199</v>
      </c>
    </row>
    <row r="278" spans="1:17" x14ac:dyDescent="0.25">
      <c r="A278" s="126">
        <v>275</v>
      </c>
      <c r="B278" s="126" t="s">
        <v>487</v>
      </c>
      <c r="C278" s="126" t="s">
        <v>811</v>
      </c>
      <c r="D278" s="126" t="s">
        <v>45</v>
      </c>
      <c r="E278" s="126">
        <v>83</v>
      </c>
      <c r="F278" s="126">
        <v>44229.81</v>
      </c>
      <c r="G278" s="126">
        <v>11228.189999999999</v>
      </c>
      <c r="H278" s="126">
        <v>55458</v>
      </c>
      <c r="I278" s="126">
        <v>1117.01</v>
      </c>
      <c r="J278" s="126">
        <v>518.99</v>
      </c>
      <c r="K278" s="126">
        <v>1636</v>
      </c>
      <c r="L278" s="126">
        <v>0</v>
      </c>
      <c r="M278" s="126">
        <v>0</v>
      </c>
      <c r="N278" s="126">
        <v>0</v>
      </c>
      <c r="O278" s="126">
        <v>45346.82</v>
      </c>
      <c r="P278" s="126">
        <v>11747.18</v>
      </c>
      <c r="Q278" s="126">
        <v>57094</v>
      </c>
    </row>
    <row r="279" spans="1:17" x14ac:dyDescent="0.25">
      <c r="A279" s="126">
        <v>276</v>
      </c>
      <c r="B279" s="126" t="s">
        <v>488</v>
      </c>
      <c r="C279" s="126" t="s">
        <v>811</v>
      </c>
      <c r="D279" s="126" t="s">
        <v>45</v>
      </c>
      <c r="E279" s="126">
        <v>81</v>
      </c>
      <c r="F279" s="126">
        <v>7314.91</v>
      </c>
      <c r="G279" s="126">
        <v>875.08999999999992</v>
      </c>
      <c r="H279" s="126">
        <v>8190</v>
      </c>
      <c r="I279" s="126">
        <v>931.42</v>
      </c>
      <c r="J279" s="126">
        <v>122.58</v>
      </c>
      <c r="K279" s="126">
        <v>1054</v>
      </c>
      <c r="L279" s="126">
        <v>0</v>
      </c>
      <c r="M279" s="126">
        <v>0</v>
      </c>
      <c r="N279" s="126">
        <v>0</v>
      </c>
      <c r="O279" s="126">
        <v>8246.33</v>
      </c>
      <c r="P279" s="126">
        <v>997.67000000000007</v>
      </c>
      <c r="Q279" s="126">
        <v>9244</v>
      </c>
    </row>
    <row r="280" spans="1:17" x14ac:dyDescent="0.25">
      <c r="A280" s="126">
        <v>277</v>
      </c>
      <c r="B280" s="126" t="s">
        <v>391</v>
      </c>
      <c r="C280" s="126" t="s">
        <v>811</v>
      </c>
      <c r="D280" s="126" t="s">
        <v>45</v>
      </c>
      <c r="E280" s="126">
        <v>692</v>
      </c>
      <c r="F280" s="126">
        <v>123091.27</v>
      </c>
      <c r="G280" s="126">
        <v>4238.7300000000005</v>
      </c>
      <c r="H280" s="126">
        <v>127330</v>
      </c>
      <c r="I280" s="126">
        <v>6330.15</v>
      </c>
      <c r="J280" s="126">
        <v>1646.8500000000001</v>
      </c>
      <c r="K280" s="126">
        <v>7977</v>
      </c>
      <c r="L280" s="126">
        <v>0</v>
      </c>
      <c r="M280" s="126">
        <v>0</v>
      </c>
      <c r="N280" s="126">
        <v>0</v>
      </c>
      <c r="O280" s="126">
        <v>129421.42</v>
      </c>
      <c r="P280" s="126">
        <v>5885.58</v>
      </c>
      <c r="Q280" s="126">
        <v>135307</v>
      </c>
    </row>
    <row r="281" spans="1:17" x14ac:dyDescent="0.25">
      <c r="A281" s="126">
        <v>278</v>
      </c>
      <c r="B281" s="126" t="s">
        <v>676</v>
      </c>
      <c r="C281" s="126" t="s">
        <v>811</v>
      </c>
      <c r="D281" s="126" t="s">
        <v>45</v>
      </c>
      <c r="E281" s="126">
        <v>656</v>
      </c>
      <c r="F281" s="126">
        <v>19177.21</v>
      </c>
      <c r="G281" s="126">
        <v>1591.79</v>
      </c>
      <c r="H281" s="126">
        <v>20769</v>
      </c>
      <c r="I281" s="126">
        <v>6326.24</v>
      </c>
      <c r="J281" s="126">
        <v>585.76</v>
      </c>
      <c r="K281" s="126">
        <v>6912</v>
      </c>
      <c r="L281" s="126">
        <v>0</v>
      </c>
      <c r="M281" s="126">
        <v>0</v>
      </c>
      <c r="N281" s="126">
        <v>0</v>
      </c>
      <c r="O281" s="126">
        <v>25503.45</v>
      </c>
      <c r="P281" s="126">
        <v>2177.5500000000002</v>
      </c>
      <c r="Q281" s="126">
        <v>27681</v>
      </c>
    </row>
    <row r="282" spans="1:17" x14ac:dyDescent="0.25">
      <c r="A282" s="126">
        <v>279</v>
      </c>
      <c r="B282" s="126" t="s">
        <v>392</v>
      </c>
      <c r="C282" s="126" t="s">
        <v>811</v>
      </c>
      <c r="D282" s="126" t="s">
        <v>45</v>
      </c>
      <c r="E282" s="126">
        <v>82</v>
      </c>
      <c r="F282" s="126">
        <v>2065.84</v>
      </c>
      <c r="G282" s="126">
        <v>115.16</v>
      </c>
      <c r="H282" s="126">
        <v>2181</v>
      </c>
      <c r="I282" s="126">
        <v>982.14</v>
      </c>
      <c r="J282" s="126">
        <v>68.86</v>
      </c>
      <c r="K282" s="126">
        <v>1051</v>
      </c>
      <c r="L282" s="126">
        <v>0</v>
      </c>
      <c r="M282" s="126">
        <v>0</v>
      </c>
      <c r="N282" s="126">
        <v>0</v>
      </c>
      <c r="O282" s="126">
        <v>3047.98</v>
      </c>
      <c r="P282" s="126">
        <v>184.02</v>
      </c>
      <c r="Q282" s="126">
        <v>3232</v>
      </c>
    </row>
    <row r="283" spans="1:17" x14ac:dyDescent="0.25">
      <c r="A283" s="126">
        <v>280</v>
      </c>
      <c r="B283" s="126" t="s">
        <v>633</v>
      </c>
      <c r="C283" s="126" t="s">
        <v>811</v>
      </c>
      <c r="D283" s="126" t="s">
        <v>45</v>
      </c>
      <c r="E283" s="126">
        <v>711</v>
      </c>
      <c r="F283" s="126">
        <v>144233.12</v>
      </c>
      <c r="G283" s="126">
        <v>19841.88</v>
      </c>
      <c r="H283" s="126">
        <v>164075</v>
      </c>
      <c r="I283" s="126">
        <v>9699.7099999999991</v>
      </c>
      <c r="J283" s="126">
        <v>1958.29</v>
      </c>
      <c r="K283" s="126">
        <v>11658</v>
      </c>
      <c r="L283" s="126">
        <v>0</v>
      </c>
      <c r="M283" s="126">
        <v>0</v>
      </c>
      <c r="N283" s="126">
        <v>0</v>
      </c>
      <c r="O283" s="126">
        <v>153932.82999999999</v>
      </c>
      <c r="P283" s="126">
        <v>21800.170000000002</v>
      </c>
      <c r="Q283" s="126">
        <v>175733</v>
      </c>
    </row>
    <row r="284" spans="1:17" x14ac:dyDescent="0.25">
      <c r="A284" s="126">
        <v>281</v>
      </c>
      <c r="B284" s="126" t="s">
        <v>489</v>
      </c>
      <c r="C284" s="126" t="s">
        <v>811</v>
      </c>
      <c r="D284" s="126" t="s">
        <v>45</v>
      </c>
      <c r="E284" s="126">
        <v>118</v>
      </c>
      <c r="F284" s="126">
        <v>9978.41</v>
      </c>
      <c r="G284" s="126">
        <v>1163.5900000000001</v>
      </c>
      <c r="H284" s="126">
        <v>11142</v>
      </c>
      <c r="I284" s="126">
        <v>1282.8599999999999</v>
      </c>
      <c r="J284" s="126">
        <v>175.14</v>
      </c>
      <c r="K284" s="126">
        <v>1458</v>
      </c>
      <c r="L284" s="126">
        <v>0</v>
      </c>
      <c r="M284" s="126">
        <v>0</v>
      </c>
      <c r="N284" s="126">
        <v>0</v>
      </c>
      <c r="O284" s="126">
        <v>11261.27</v>
      </c>
      <c r="P284" s="126">
        <v>1338.73</v>
      </c>
      <c r="Q284" s="126">
        <v>12600</v>
      </c>
    </row>
    <row r="285" spans="1:17" x14ac:dyDescent="0.25">
      <c r="A285" s="126">
        <v>282</v>
      </c>
      <c r="B285" s="126" t="s">
        <v>393</v>
      </c>
      <c r="C285" s="126" t="s">
        <v>811</v>
      </c>
      <c r="D285" s="126" t="s">
        <v>45</v>
      </c>
      <c r="E285" s="126">
        <v>57</v>
      </c>
      <c r="F285" s="126">
        <v>14407.96</v>
      </c>
      <c r="G285" s="126">
        <v>2600.04</v>
      </c>
      <c r="H285" s="126">
        <v>17008</v>
      </c>
      <c r="I285" s="126">
        <v>730.31</v>
      </c>
      <c r="J285" s="126">
        <v>185.69</v>
      </c>
      <c r="K285" s="126">
        <v>916</v>
      </c>
      <c r="L285" s="126">
        <v>0</v>
      </c>
      <c r="M285" s="126">
        <v>0</v>
      </c>
      <c r="N285" s="126">
        <v>0</v>
      </c>
      <c r="O285" s="126">
        <v>15138.27</v>
      </c>
      <c r="P285" s="126">
        <v>2785.73</v>
      </c>
      <c r="Q285" s="126">
        <v>17924</v>
      </c>
    </row>
    <row r="286" spans="1:17" x14ac:dyDescent="0.25">
      <c r="A286" s="126">
        <v>283</v>
      </c>
      <c r="B286" s="126" t="s">
        <v>447</v>
      </c>
      <c r="C286" s="126" t="s">
        <v>811</v>
      </c>
      <c r="D286" s="126" t="s">
        <v>45</v>
      </c>
      <c r="E286" s="126">
        <v>226</v>
      </c>
      <c r="F286" s="126">
        <v>7935.69</v>
      </c>
      <c r="G286" s="126">
        <v>865.31</v>
      </c>
      <c r="H286" s="126">
        <v>8801</v>
      </c>
      <c r="I286" s="126">
        <v>2411.6799999999998</v>
      </c>
      <c r="J286" s="126">
        <v>217.32</v>
      </c>
      <c r="K286" s="126">
        <v>2629</v>
      </c>
      <c r="L286" s="126">
        <v>0</v>
      </c>
      <c r="M286" s="126">
        <v>0</v>
      </c>
      <c r="N286" s="126">
        <v>0</v>
      </c>
      <c r="O286" s="126">
        <v>10347.370000000001</v>
      </c>
      <c r="P286" s="126">
        <v>1082.6300000000001</v>
      </c>
      <c r="Q286" s="126">
        <v>11430</v>
      </c>
    </row>
    <row r="287" spans="1:17" x14ac:dyDescent="0.25">
      <c r="A287" s="126">
        <v>284</v>
      </c>
      <c r="B287" s="126" t="s">
        <v>490</v>
      </c>
      <c r="C287" s="126" t="s">
        <v>811</v>
      </c>
      <c r="D287" s="126" t="s">
        <v>45</v>
      </c>
      <c r="E287" s="126">
        <v>76</v>
      </c>
      <c r="F287" s="126">
        <v>8336.89</v>
      </c>
      <c r="G287" s="126">
        <v>936.11</v>
      </c>
      <c r="H287" s="126">
        <v>9273</v>
      </c>
      <c r="I287" s="126">
        <v>974.15</v>
      </c>
      <c r="J287" s="126">
        <v>131.85</v>
      </c>
      <c r="K287" s="126">
        <v>1106</v>
      </c>
      <c r="L287" s="126">
        <v>0</v>
      </c>
      <c r="M287" s="126">
        <v>0</v>
      </c>
      <c r="N287" s="126">
        <v>0</v>
      </c>
      <c r="O287" s="126">
        <v>9311.0400000000009</v>
      </c>
      <c r="P287" s="126">
        <v>1067.96</v>
      </c>
      <c r="Q287" s="126">
        <v>10379</v>
      </c>
    </row>
    <row r="288" spans="1:17" x14ac:dyDescent="0.25">
      <c r="A288" s="126">
        <v>285</v>
      </c>
      <c r="B288" s="126" t="s">
        <v>394</v>
      </c>
      <c r="C288" s="126" t="s">
        <v>811</v>
      </c>
      <c r="D288" s="126" t="s">
        <v>45</v>
      </c>
      <c r="E288" s="126">
        <v>172</v>
      </c>
      <c r="F288" s="126">
        <v>32673.9</v>
      </c>
      <c r="G288" s="126">
        <v>5254.1</v>
      </c>
      <c r="H288" s="126">
        <v>37928</v>
      </c>
      <c r="I288" s="126">
        <v>1860.5</v>
      </c>
      <c r="J288" s="126">
        <v>442.5</v>
      </c>
      <c r="K288" s="126">
        <v>2303</v>
      </c>
      <c r="L288" s="126">
        <v>0</v>
      </c>
      <c r="M288" s="126">
        <v>0</v>
      </c>
      <c r="N288" s="126">
        <v>0</v>
      </c>
      <c r="O288" s="126">
        <v>39632.800000000003</v>
      </c>
      <c r="P288" s="126">
        <v>11393.2</v>
      </c>
      <c r="Q288" s="126">
        <v>51026</v>
      </c>
    </row>
    <row r="289" spans="1:17" x14ac:dyDescent="0.25">
      <c r="A289" s="126">
        <v>286</v>
      </c>
      <c r="B289" s="126" t="s">
        <v>395</v>
      </c>
      <c r="C289" s="126" t="s">
        <v>811</v>
      </c>
      <c r="D289" s="126" t="s">
        <v>45</v>
      </c>
      <c r="E289" s="126">
        <v>366</v>
      </c>
      <c r="F289" s="126">
        <v>16128.28</v>
      </c>
      <c r="G289" s="126">
        <v>1258.72</v>
      </c>
      <c r="H289" s="126">
        <v>17387</v>
      </c>
      <c r="I289" s="126">
        <v>3735.54</v>
      </c>
      <c r="J289" s="126">
        <v>385.46000000000004</v>
      </c>
      <c r="K289" s="126">
        <v>4121</v>
      </c>
      <c r="L289" s="126">
        <v>0</v>
      </c>
      <c r="M289" s="126">
        <v>0</v>
      </c>
      <c r="N289" s="126">
        <v>0</v>
      </c>
      <c r="O289" s="126">
        <v>19863.82</v>
      </c>
      <c r="P289" s="126">
        <v>1644.1799999999998</v>
      </c>
      <c r="Q289" s="126">
        <v>21508</v>
      </c>
    </row>
    <row r="290" spans="1:17" x14ac:dyDescent="0.25">
      <c r="A290" s="126">
        <v>287</v>
      </c>
      <c r="B290" s="126" t="s">
        <v>396</v>
      </c>
      <c r="C290" s="126" t="s">
        <v>811</v>
      </c>
      <c r="D290" s="126" t="s">
        <v>45</v>
      </c>
      <c r="E290" s="126">
        <v>169</v>
      </c>
      <c r="F290" s="126">
        <v>31401.599999999999</v>
      </c>
      <c r="G290" s="126">
        <v>5616.4</v>
      </c>
      <c r="H290" s="126">
        <v>37018</v>
      </c>
      <c r="I290" s="126">
        <v>1665.54</v>
      </c>
      <c r="J290" s="126">
        <v>435.46000000000004</v>
      </c>
      <c r="K290" s="126">
        <v>2101</v>
      </c>
      <c r="L290" s="126">
        <v>0</v>
      </c>
      <c r="M290" s="126">
        <v>0</v>
      </c>
      <c r="N290" s="126">
        <v>0</v>
      </c>
      <c r="O290" s="126">
        <v>33067.14</v>
      </c>
      <c r="P290" s="126">
        <v>6051.8600000000006</v>
      </c>
      <c r="Q290" s="126">
        <v>39119</v>
      </c>
    </row>
    <row r="291" spans="1:17" x14ac:dyDescent="0.25">
      <c r="A291" s="126">
        <v>288</v>
      </c>
      <c r="B291" s="126" t="s">
        <v>397</v>
      </c>
      <c r="C291" s="126" t="s">
        <v>811</v>
      </c>
      <c r="D291" s="126" t="s">
        <v>45</v>
      </c>
      <c r="E291" s="126">
        <v>129</v>
      </c>
      <c r="F291" s="126">
        <v>30194.400000000001</v>
      </c>
      <c r="G291" s="126">
        <v>4948.6000000000004</v>
      </c>
      <c r="H291" s="126">
        <v>35143</v>
      </c>
      <c r="I291" s="126">
        <v>1586.04</v>
      </c>
      <c r="J291" s="126">
        <v>394.96</v>
      </c>
      <c r="K291" s="126">
        <v>1981</v>
      </c>
      <c r="L291" s="126">
        <v>0</v>
      </c>
      <c r="M291" s="126">
        <v>0</v>
      </c>
      <c r="N291" s="126">
        <v>0</v>
      </c>
      <c r="O291" s="126">
        <v>31780.44</v>
      </c>
      <c r="P291" s="126">
        <v>5343.5599999999995</v>
      </c>
      <c r="Q291" s="126">
        <v>37124</v>
      </c>
    </row>
    <row r="292" spans="1:17" x14ac:dyDescent="0.25">
      <c r="A292" s="126">
        <v>289</v>
      </c>
      <c r="B292" s="126" t="s">
        <v>491</v>
      </c>
      <c r="C292" s="126" t="s">
        <v>811</v>
      </c>
      <c r="D292" s="126" t="s">
        <v>45</v>
      </c>
      <c r="E292" s="126">
        <v>88</v>
      </c>
      <c r="F292" s="126">
        <v>8073.81</v>
      </c>
      <c r="G292" s="126">
        <v>862.19</v>
      </c>
      <c r="H292" s="126">
        <v>8936</v>
      </c>
      <c r="I292" s="126">
        <v>1201.54</v>
      </c>
      <c r="J292" s="126">
        <v>135.45999999999998</v>
      </c>
      <c r="K292" s="126">
        <v>1337</v>
      </c>
      <c r="L292" s="126">
        <v>0</v>
      </c>
      <c r="M292" s="126">
        <v>0</v>
      </c>
      <c r="N292" s="126">
        <v>0</v>
      </c>
      <c r="O292" s="126">
        <v>9275.35</v>
      </c>
      <c r="P292" s="126">
        <v>997.65000000000009</v>
      </c>
      <c r="Q292" s="126">
        <v>10273</v>
      </c>
    </row>
    <row r="293" spans="1:17" x14ac:dyDescent="0.25">
      <c r="A293" s="126">
        <v>290</v>
      </c>
      <c r="B293" s="126" t="s">
        <v>492</v>
      </c>
      <c r="C293" s="126" t="s">
        <v>811</v>
      </c>
      <c r="D293" s="126" t="s">
        <v>45</v>
      </c>
      <c r="E293" s="126">
        <v>45</v>
      </c>
      <c r="F293" s="126">
        <v>4795.7299999999996</v>
      </c>
      <c r="G293" s="126">
        <v>522.27</v>
      </c>
      <c r="H293" s="126">
        <v>5318</v>
      </c>
      <c r="I293" s="126">
        <v>630.05999999999995</v>
      </c>
      <c r="J293" s="126">
        <v>75.94</v>
      </c>
      <c r="K293" s="126">
        <v>706</v>
      </c>
      <c r="L293" s="126">
        <v>0</v>
      </c>
      <c r="M293" s="126">
        <v>0</v>
      </c>
      <c r="N293" s="126">
        <v>0</v>
      </c>
      <c r="O293" s="126">
        <v>5425.79</v>
      </c>
      <c r="P293" s="126">
        <v>598.21</v>
      </c>
      <c r="Q293" s="126">
        <v>6024</v>
      </c>
    </row>
    <row r="294" spans="1:17" x14ac:dyDescent="0.25">
      <c r="A294" s="126">
        <v>291</v>
      </c>
      <c r="B294" s="126" t="s">
        <v>398</v>
      </c>
      <c r="C294" s="126" t="s">
        <v>811</v>
      </c>
      <c r="D294" s="126" t="s">
        <v>45</v>
      </c>
      <c r="E294" s="126">
        <v>107</v>
      </c>
      <c r="F294" s="126">
        <v>38305.78</v>
      </c>
      <c r="G294" s="126">
        <v>6895.2199999999993</v>
      </c>
      <c r="H294" s="126">
        <v>45201</v>
      </c>
      <c r="I294" s="126">
        <v>1487.85</v>
      </c>
      <c r="J294" s="126">
        <v>463.15</v>
      </c>
      <c r="K294" s="126">
        <v>1951</v>
      </c>
      <c r="L294" s="126">
        <v>0</v>
      </c>
      <c r="M294" s="126">
        <v>0</v>
      </c>
      <c r="N294" s="126">
        <v>0</v>
      </c>
      <c r="O294" s="126">
        <v>39793.629999999997</v>
      </c>
      <c r="P294" s="126">
        <v>7358.3700000000008</v>
      </c>
      <c r="Q294" s="126">
        <v>47152</v>
      </c>
    </row>
    <row r="295" spans="1:17" x14ac:dyDescent="0.25">
      <c r="A295" s="126">
        <v>292</v>
      </c>
      <c r="B295" s="126" t="s">
        <v>399</v>
      </c>
      <c r="C295" s="126" t="s">
        <v>811</v>
      </c>
      <c r="D295" s="126" t="s">
        <v>45</v>
      </c>
      <c r="E295" s="126">
        <v>111</v>
      </c>
      <c r="F295" s="126">
        <v>43625.919999999998</v>
      </c>
      <c r="G295" s="126">
        <v>8475.08</v>
      </c>
      <c r="H295" s="126">
        <v>52101</v>
      </c>
      <c r="I295" s="126">
        <v>1818.53</v>
      </c>
      <c r="J295" s="126">
        <v>518.47</v>
      </c>
      <c r="K295" s="126">
        <v>2337</v>
      </c>
      <c r="L295" s="126">
        <v>0</v>
      </c>
      <c r="M295" s="126">
        <v>0</v>
      </c>
      <c r="N295" s="126">
        <v>0</v>
      </c>
      <c r="O295" s="126">
        <v>45444.45</v>
      </c>
      <c r="P295" s="126">
        <v>8993.5499999999993</v>
      </c>
      <c r="Q295" s="126">
        <v>54438</v>
      </c>
    </row>
    <row r="296" spans="1:17" x14ac:dyDescent="0.25">
      <c r="A296" s="126">
        <v>293</v>
      </c>
      <c r="B296" s="126" t="s">
        <v>493</v>
      </c>
      <c r="C296" s="126" t="s">
        <v>811</v>
      </c>
      <c r="D296" s="126" t="s">
        <v>45</v>
      </c>
      <c r="E296" s="126">
        <v>306</v>
      </c>
      <c r="F296" s="126">
        <v>26506.35</v>
      </c>
      <c r="G296" s="126">
        <v>2499.65</v>
      </c>
      <c r="H296" s="126">
        <v>29006</v>
      </c>
      <c r="I296" s="126">
        <v>2979</v>
      </c>
      <c r="J296" s="126">
        <v>441</v>
      </c>
      <c r="K296" s="126">
        <v>3420</v>
      </c>
      <c r="L296" s="126">
        <v>1863.35</v>
      </c>
      <c r="M296" s="126">
        <v>2499.65</v>
      </c>
      <c r="N296" s="126">
        <v>4363</v>
      </c>
      <c r="O296" s="126">
        <v>27622</v>
      </c>
      <c r="P296" s="126">
        <v>441</v>
      </c>
      <c r="Q296" s="126">
        <v>28063</v>
      </c>
    </row>
    <row r="297" spans="1:17" x14ac:dyDescent="0.25">
      <c r="A297" s="126">
        <v>294</v>
      </c>
      <c r="B297" s="126" t="s">
        <v>400</v>
      </c>
      <c r="C297" s="126" t="s">
        <v>811</v>
      </c>
      <c r="D297" s="126" t="s">
        <v>45</v>
      </c>
      <c r="E297" s="126">
        <v>504</v>
      </c>
      <c r="F297" s="126">
        <v>80352.160000000003</v>
      </c>
      <c r="G297" s="126">
        <v>14067.84</v>
      </c>
      <c r="H297" s="126">
        <v>94420</v>
      </c>
      <c r="I297" s="126">
        <v>4462.82</v>
      </c>
      <c r="J297" s="126">
        <v>1151.1799999999998</v>
      </c>
      <c r="K297" s="126">
        <v>5614</v>
      </c>
      <c r="L297" s="126">
        <v>0</v>
      </c>
      <c r="M297" s="126">
        <v>0</v>
      </c>
      <c r="N297" s="126">
        <v>0</v>
      </c>
      <c r="O297" s="126">
        <v>84814.98</v>
      </c>
      <c r="P297" s="126">
        <v>15219.02</v>
      </c>
      <c r="Q297" s="126">
        <v>100034</v>
      </c>
    </row>
    <row r="298" spans="1:17" x14ac:dyDescent="0.25">
      <c r="A298" s="126">
        <v>295</v>
      </c>
      <c r="B298" s="126" t="s">
        <v>634</v>
      </c>
      <c r="C298" s="126" t="s">
        <v>811</v>
      </c>
      <c r="D298" s="126" t="s">
        <v>45</v>
      </c>
      <c r="E298" s="126">
        <v>277</v>
      </c>
      <c r="F298" s="126">
        <v>57773.95</v>
      </c>
      <c r="G298" s="126">
        <v>11893.05</v>
      </c>
      <c r="H298" s="126">
        <v>69667</v>
      </c>
      <c r="I298" s="126">
        <v>2794.64</v>
      </c>
      <c r="J298" s="126">
        <v>802.36</v>
      </c>
      <c r="K298" s="126">
        <v>3597</v>
      </c>
      <c r="L298" s="126">
        <v>0</v>
      </c>
      <c r="M298" s="126">
        <v>0</v>
      </c>
      <c r="N298" s="126">
        <v>0</v>
      </c>
      <c r="O298" s="126">
        <v>60568.59</v>
      </c>
      <c r="P298" s="126">
        <v>12695.41</v>
      </c>
      <c r="Q298" s="126">
        <v>73264</v>
      </c>
    </row>
    <row r="299" spans="1:17" x14ac:dyDescent="0.25">
      <c r="A299" s="126">
        <v>296</v>
      </c>
      <c r="B299" s="126" t="s">
        <v>448</v>
      </c>
      <c r="C299" s="126" t="s">
        <v>811</v>
      </c>
      <c r="D299" s="126" t="s">
        <v>45</v>
      </c>
      <c r="E299" s="126">
        <v>644</v>
      </c>
      <c r="F299" s="126">
        <v>122396.2</v>
      </c>
      <c r="G299" s="126">
        <v>24352.799999999999</v>
      </c>
      <c r="H299" s="126">
        <v>146749</v>
      </c>
      <c r="I299" s="126">
        <v>5902.29</v>
      </c>
      <c r="J299" s="126">
        <v>1716.71</v>
      </c>
      <c r="K299" s="126">
        <v>7619</v>
      </c>
      <c r="L299" s="126">
        <v>0</v>
      </c>
      <c r="M299" s="126">
        <v>0</v>
      </c>
      <c r="N299" s="126">
        <v>0</v>
      </c>
      <c r="O299" s="126">
        <v>128298.49</v>
      </c>
      <c r="P299" s="126">
        <v>26069.510000000002</v>
      </c>
      <c r="Q299" s="126">
        <v>154368</v>
      </c>
    </row>
    <row r="300" spans="1:17" x14ac:dyDescent="0.25">
      <c r="A300" s="126">
        <v>297</v>
      </c>
      <c r="B300" s="126" t="s">
        <v>599</v>
      </c>
      <c r="C300" s="126" t="s">
        <v>811</v>
      </c>
      <c r="D300" s="126" t="s">
        <v>45</v>
      </c>
      <c r="E300" s="126">
        <v>179</v>
      </c>
      <c r="F300" s="126">
        <v>4796.2</v>
      </c>
      <c r="G300" s="126">
        <v>461.79999999999995</v>
      </c>
      <c r="H300" s="126">
        <v>5258</v>
      </c>
      <c r="I300" s="126">
        <v>1669.9</v>
      </c>
      <c r="J300" s="126">
        <v>159.1</v>
      </c>
      <c r="K300" s="126">
        <v>1829</v>
      </c>
      <c r="L300" s="126">
        <v>0</v>
      </c>
      <c r="M300" s="126">
        <v>0</v>
      </c>
      <c r="N300" s="126">
        <v>0</v>
      </c>
      <c r="O300" s="126">
        <v>6466.1</v>
      </c>
      <c r="P300" s="126">
        <v>620.9</v>
      </c>
      <c r="Q300" s="126">
        <v>7087</v>
      </c>
    </row>
    <row r="301" spans="1:17" x14ac:dyDescent="0.25">
      <c r="A301" s="126">
        <v>298</v>
      </c>
      <c r="B301" s="126" t="s">
        <v>600</v>
      </c>
      <c r="C301" s="126" t="s">
        <v>811</v>
      </c>
      <c r="D301" s="126" t="s">
        <v>45</v>
      </c>
      <c r="E301" s="126">
        <v>19</v>
      </c>
      <c r="F301" s="126">
        <v>1144.05</v>
      </c>
      <c r="G301" s="126">
        <v>179.95</v>
      </c>
      <c r="H301" s="126">
        <v>1324</v>
      </c>
      <c r="I301" s="126">
        <v>333.44</v>
      </c>
      <c r="J301" s="126">
        <v>22.560000000000002</v>
      </c>
      <c r="K301" s="126">
        <v>356</v>
      </c>
      <c r="L301" s="126">
        <v>0</v>
      </c>
      <c r="M301" s="126">
        <v>0</v>
      </c>
      <c r="N301" s="126">
        <v>0</v>
      </c>
      <c r="O301" s="126">
        <v>1477.49</v>
      </c>
      <c r="P301" s="126">
        <v>202.51</v>
      </c>
      <c r="Q301" s="126">
        <v>1680</v>
      </c>
    </row>
    <row r="302" spans="1:17" x14ac:dyDescent="0.25">
      <c r="A302" s="126">
        <v>299</v>
      </c>
      <c r="B302" s="126" t="s">
        <v>601</v>
      </c>
      <c r="C302" s="126" t="s">
        <v>811</v>
      </c>
      <c r="D302" s="126" t="s">
        <v>45</v>
      </c>
      <c r="E302" s="126">
        <v>178</v>
      </c>
      <c r="F302" s="126">
        <v>8825.5499999999993</v>
      </c>
      <c r="G302" s="126">
        <v>786.45</v>
      </c>
      <c r="H302" s="126">
        <v>9612</v>
      </c>
      <c r="I302" s="126">
        <v>1660.9</v>
      </c>
      <c r="J302" s="126">
        <v>201.1</v>
      </c>
      <c r="K302" s="126">
        <v>1862</v>
      </c>
      <c r="L302" s="126">
        <v>0</v>
      </c>
      <c r="M302" s="126">
        <v>0</v>
      </c>
      <c r="N302" s="126">
        <v>0</v>
      </c>
      <c r="O302" s="126">
        <v>10486.45</v>
      </c>
      <c r="P302" s="126">
        <v>987.55</v>
      </c>
      <c r="Q302" s="126">
        <v>11474</v>
      </c>
    </row>
    <row r="303" spans="1:17" x14ac:dyDescent="0.25">
      <c r="A303" s="126">
        <v>300</v>
      </c>
      <c r="B303" s="126" t="s">
        <v>428</v>
      </c>
      <c r="C303" s="126" t="s">
        <v>811</v>
      </c>
      <c r="D303" s="126" t="s">
        <v>45</v>
      </c>
      <c r="E303" s="126">
        <v>25</v>
      </c>
      <c r="F303" s="126">
        <v>3037.66</v>
      </c>
      <c r="G303" s="126">
        <v>350.34000000000003</v>
      </c>
      <c r="H303" s="126">
        <v>3388</v>
      </c>
      <c r="I303" s="126">
        <v>383.28</v>
      </c>
      <c r="J303" s="126">
        <v>46.72</v>
      </c>
      <c r="K303" s="126">
        <v>430</v>
      </c>
      <c r="L303" s="126">
        <v>0</v>
      </c>
      <c r="M303" s="126">
        <v>0</v>
      </c>
      <c r="N303" s="126">
        <v>0</v>
      </c>
      <c r="O303" s="126">
        <v>3420.94</v>
      </c>
      <c r="P303" s="126">
        <v>397.06</v>
      </c>
      <c r="Q303" s="126">
        <v>3818</v>
      </c>
    </row>
    <row r="304" spans="1:17" x14ac:dyDescent="0.25">
      <c r="A304" s="126">
        <v>301</v>
      </c>
      <c r="B304" s="126" t="s">
        <v>429</v>
      </c>
      <c r="C304" s="126" t="s">
        <v>811</v>
      </c>
      <c r="D304" s="126" t="s">
        <v>45</v>
      </c>
      <c r="E304" s="126">
        <v>24</v>
      </c>
      <c r="F304" s="126">
        <v>2625.3</v>
      </c>
      <c r="G304" s="126">
        <v>400.70000000000005</v>
      </c>
      <c r="H304" s="126">
        <v>3026</v>
      </c>
      <c r="I304" s="126">
        <v>375.18</v>
      </c>
      <c r="J304" s="126">
        <v>41.82</v>
      </c>
      <c r="K304" s="126">
        <v>417</v>
      </c>
      <c r="L304" s="126">
        <v>0</v>
      </c>
      <c r="M304" s="126">
        <v>0</v>
      </c>
      <c r="N304" s="126">
        <v>0</v>
      </c>
      <c r="O304" s="126">
        <v>3000.48</v>
      </c>
      <c r="P304" s="126">
        <v>442.52</v>
      </c>
      <c r="Q304" s="126">
        <v>3443</v>
      </c>
    </row>
    <row r="305" spans="1:17" x14ac:dyDescent="0.25">
      <c r="A305" s="126">
        <v>302</v>
      </c>
      <c r="B305" s="126" t="s">
        <v>430</v>
      </c>
      <c r="C305" s="126" t="s">
        <v>811</v>
      </c>
      <c r="D305" s="126" t="s">
        <v>45</v>
      </c>
      <c r="E305" s="126">
        <v>38</v>
      </c>
      <c r="F305" s="126">
        <v>36745.589999999997</v>
      </c>
      <c r="G305" s="126">
        <v>606.41</v>
      </c>
      <c r="H305" s="126">
        <v>37352</v>
      </c>
      <c r="I305" s="126">
        <v>492.63</v>
      </c>
      <c r="J305" s="126">
        <v>403.37</v>
      </c>
      <c r="K305" s="126">
        <v>896</v>
      </c>
      <c r="L305" s="126">
        <v>0</v>
      </c>
      <c r="M305" s="126">
        <v>0</v>
      </c>
      <c r="N305" s="126">
        <v>0</v>
      </c>
      <c r="O305" s="126">
        <v>37238.22</v>
      </c>
      <c r="P305" s="126">
        <v>1009.78</v>
      </c>
      <c r="Q305" s="126">
        <v>38248</v>
      </c>
    </row>
    <row r="306" spans="1:17" x14ac:dyDescent="0.25">
      <c r="A306" s="126">
        <v>303</v>
      </c>
      <c r="B306" s="126" t="s">
        <v>602</v>
      </c>
      <c r="C306" s="126" t="s">
        <v>811</v>
      </c>
      <c r="D306" s="126" t="s">
        <v>45</v>
      </c>
      <c r="E306" s="126">
        <v>115</v>
      </c>
      <c r="F306" s="126">
        <v>96697.08</v>
      </c>
      <c r="G306" s="126">
        <v>30631.920000000002</v>
      </c>
      <c r="H306" s="126">
        <v>127329</v>
      </c>
      <c r="I306" s="126">
        <v>1135.6300000000001</v>
      </c>
      <c r="J306" s="126">
        <v>1103.3700000000001</v>
      </c>
      <c r="K306" s="126">
        <v>2239</v>
      </c>
      <c r="L306" s="126">
        <v>0</v>
      </c>
      <c r="M306" s="126">
        <v>0</v>
      </c>
      <c r="N306" s="126">
        <v>0</v>
      </c>
      <c r="O306" s="126">
        <v>97832.71</v>
      </c>
      <c r="P306" s="126">
        <v>31735.29</v>
      </c>
      <c r="Q306" s="126">
        <v>129568</v>
      </c>
    </row>
    <row r="307" spans="1:17" x14ac:dyDescent="0.25">
      <c r="A307" s="126">
        <v>304</v>
      </c>
      <c r="B307" s="126" t="s">
        <v>603</v>
      </c>
      <c r="C307" s="126" t="s">
        <v>811</v>
      </c>
      <c r="D307" s="126" t="s">
        <v>45</v>
      </c>
      <c r="E307" s="126">
        <v>88</v>
      </c>
      <c r="F307" s="126">
        <v>76020.63</v>
      </c>
      <c r="G307" s="126">
        <v>20459.37</v>
      </c>
      <c r="H307" s="126">
        <v>96480</v>
      </c>
      <c r="I307" s="126">
        <v>909.46</v>
      </c>
      <c r="J307" s="126">
        <v>854.54</v>
      </c>
      <c r="K307" s="126">
        <v>1764</v>
      </c>
      <c r="L307" s="126">
        <v>0</v>
      </c>
      <c r="M307" s="126">
        <v>0</v>
      </c>
      <c r="N307" s="126">
        <v>0</v>
      </c>
      <c r="O307" s="126">
        <v>76930.09</v>
      </c>
      <c r="P307" s="126">
        <v>21313.910000000003</v>
      </c>
      <c r="Q307" s="126">
        <v>98244</v>
      </c>
    </row>
    <row r="308" spans="1:17" x14ac:dyDescent="0.25">
      <c r="A308" s="126">
        <v>305</v>
      </c>
      <c r="B308" s="126" t="s">
        <v>523</v>
      </c>
      <c r="C308" s="126" t="s">
        <v>811</v>
      </c>
      <c r="D308" s="126" t="s">
        <v>402</v>
      </c>
      <c r="E308" s="126">
        <v>1372</v>
      </c>
      <c r="F308" s="126">
        <v>833668.68</v>
      </c>
      <c r="G308" s="126">
        <v>162781.32</v>
      </c>
      <c r="H308" s="126">
        <v>996450</v>
      </c>
      <c r="I308" s="126">
        <v>12699.38</v>
      </c>
      <c r="J308" s="126">
        <v>12380.62</v>
      </c>
      <c r="K308" s="126">
        <v>25080</v>
      </c>
      <c r="L308" s="126">
        <v>0</v>
      </c>
      <c r="M308" s="126">
        <v>0</v>
      </c>
      <c r="N308" s="126">
        <v>0</v>
      </c>
      <c r="O308" s="126">
        <v>846368.06</v>
      </c>
      <c r="P308" s="126">
        <v>175161.94</v>
      </c>
      <c r="Q308" s="126">
        <v>1021530</v>
      </c>
    </row>
    <row r="309" spans="1:17" x14ac:dyDescent="0.25">
      <c r="A309" s="126">
        <v>306</v>
      </c>
      <c r="B309" s="126" t="s">
        <v>507</v>
      </c>
      <c r="C309" s="126" t="s">
        <v>811</v>
      </c>
      <c r="D309" s="126" t="s">
        <v>402</v>
      </c>
      <c r="E309" s="126">
        <v>1656</v>
      </c>
      <c r="F309" s="126">
        <v>955931.7</v>
      </c>
      <c r="G309" s="126">
        <v>88488.3</v>
      </c>
      <c r="H309" s="126">
        <v>1044420</v>
      </c>
      <c r="I309" s="126">
        <v>14614.78</v>
      </c>
      <c r="J309" s="126">
        <v>10685.220000000001</v>
      </c>
      <c r="K309" s="126">
        <v>25300</v>
      </c>
      <c r="L309" s="126">
        <v>0</v>
      </c>
      <c r="M309" s="126">
        <v>60791</v>
      </c>
      <c r="N309" s="126">
        <v>60791</v>
      </c>
      <c r="O309" s="126">
        <v>970546.48</v>
      </c>
      <c r="P309" s="126">
        <v>38382.519999999997</v>
      </c>
      <c r="Q309" s="126">
        <v>1008929</v>
      </c>
    </row>
    <row r="310" spans="1:17" x14ac:dyDescent="0.25">
      <c r="A310" s="126">
        <v>307</v>
      </c>
      <c r="B310" s="126" t="s">
        <v>463</v>
      </c>
      <c r="C310" s="126" t="s">
        <v>811</v>
      </c>
      <c r="D310" s="126" t="s">
        <v>402</v>
      </c>
      <c r="E310" s="126">
        <v>3638</v>
      </c>
      <c r="F310" s="126">
        <v>555129.21</v>
      </c>
      <c r="G310" s="126">
        <v>53525.79</v>
      </c>
      <c r="H310" s="126">
        <v>608655</v>
      </c>
      <c r="I310" s="126">
        <v>30945.7</v>
      </c>
      <c r="J310" s="126">
        <v>7949.2999999999993</v>
      </c>
      <c r="K310" s="126">
        <v>38895</v>
      </c>
      <c r="L310" s="126">
        <v>0</v>
      </c>
      <c r="M310" s="126">
        <v>0</v>
      </c>
      <c r="N310" s="126">
        <v>0</v>
      </c>
      <c r="O310" s="126">
        <v>586074.91</v>
      </c>
      <c r="P310" s="126">
        <v>61475.090000000004</v>
      </c>
      <c r="Q310" s="126">
        <v>647550</v>
      </c>
    </row>
    <row r="311" spans="1:17" x14ac:dyDescent="0.25">
      <c r="A311" s="126">
        <v>308</v>
      </c>
      <c r="B311" s="126" t="s">
        <v>431</v>
      </c>
      <c r="C311" s="126" t="s">
        <v>811</v>
      </c>
      <c r="D311" s="126" t="s">
        <v>402</v>
      </c>
      <c r="E311" s="126">
        <v>4480</v>
      </c>
      <c r="F311" s="126">
        <v>3737460.71</v>
      </c>
      <c r="G311" s="126">
        <v>1097267.29</v>
      </c>
      <c r="H311" s="126">
        <v>4834728</v>
      </c>
      <c r="I311" s="126">
        <v>38370.199999999997</v>
      </c>
      <c r="J311" s="126">
        <v>41562.800000000003</v>
      </c>
      <c r="K311" s="126">
        <v>79933</v>
      </c>
      <c r="L311" s="126">
        <v>0</v>
      </c>
      <c r="M311" s="126">
        <v>0</v>
      </c>
      <c r="N311" s="126">
        <v>0</v>
      </c>
      <c r="O311" s="126">
        <v>3775830.91</v>
      </c>
      <c r="P311" s="126">
        <v>1138830.0900000001</v>
      </c>
      <c r="Q311" s="126">
        <v>4914661</v>
      </c>
    </row>
    <row r="312" spans="1:17" x14ac:dyDescent="0.25">
      <c r="A312" s="126">
        <v>309</v>
      </c>
      <c r="B312" s="126" t="s">
        <v>449</v>
      </c>
      <c r="C312" s="126" t="s">
        <v>811</v>
      </c>
      <c r="D312" s="126" t="s">
        <v>402</v>
      </c>
      <c r="E312" s="126">
        <v>1440</v>
      </c>
      <c r="F312" s="126">
        <v>894090.49</v>
      </c>
      <c r="G312" s="126">
        <v>87196.51</v>
      </c>
      <c r="H312" s="126">
        <v>981287</v>
      </c>
      <c r="I312" s="126">
        <v>12724.44</v>
      </c>
      <c r="J312" s="126">
        <v>10291.560000000001</v>
      </c>
      <c r="K312" s="126">
        <v>23016</v>
      </c>
      <c r="L312" s="126">
        <v>0</v>
      </c>
      <c r="M312" s="126">
        <v>5665</v>
      </c>
      <c r="N312" s="126">
        <v>5665</v>
      </c>
      <c r="O312" s="126">
        <v>906814.93</v>
      </c>
      <c r="P312" s="126">
        <v>91823.07</v>
      </c>
      <c r="Q312" s="126">
        <v>998638</v>
      </c>
    </row>
    <row r="313" spans="1:17" x14ac:dyDescent="0.25">
      <c r="A313" s="126">
        <v>310</v>
      </c>
      <c r="B313" s="126" t="s">
        <v>604</v>
      </c>
      <c r="C313" s="126" t="s">
        <v>811</v>
      </c>
      <c r="D313" s="126" t="s">
        <v>402</v>
      </c>
      <c r="E313" s="126">
        <v>1501</v>
      </c>
      <c r="F313" s="126">
        <v>997048.29</v>
      </c>
      <c r="G313" s="126">
        <v>138175.71</v>
      </c>
      <c r="H313" s="126">
        <v>1135224</v>
      </c>
      <c r="I313" s="126">
        <v>63690.47</v>
      </c>
      <c r="J313" s="126">
        <v>11441.529999999999</v>
      </c>
      <c r="K313" s="126">
        <v>75132</v>
      </c>
      <c r="L313" s="126">
        <v>0</v>
      </c>
      <c r="M313" s="126">
        <v>50413</v>
      </c>
      <c r="N313" s="126">
        <v>50413</v>
      </c>
      <c r="O313" s="126">
        <v>1060738.76</v>
      </c>
      <c r="P313" s="126">
        <v>99204.24</v>
      </c>
      <c r="Q313" s="126">
        <v>1159943</v>
      </c>
    </row>
    <row r="314" spans="1:17" x14ac:dyDescent="0.25">
      <c r="A314" s="126">
        <v>311</v>
      </c>
      <c r="B314" s="126" t="s">
        <v>635</v>
      </c>
      <c r="C314" s="126" t="s">
        <v>811</v>
      </c>
      <c r="D314" s="126" t="s">
        <v>402</v>
      </c>
      <c r="E314" s="126">
        <v>1440</v>
      </c>
      <c r="F314" s="126">
        <v>504177.18</v>
      </c>
      <c r="G314" s="126">
        <v>77812.820000000007</v>
      </c>
      <c r="H314" s="126">
        <v>581990</v>
      </c>
      <c r="I314" s="126">
        <v>64246.28</v>
      </c>
      <c r="J314" s="126">
        <v>6469.72</v>
      </c>
      <c r="K314" s="126">
        <v>70716</v>
      </c>
      <c r="L314" s="126">
        <v>0</v>
      </c>
      <c r="M314" s="126">
        <v>7771</v>
      </c>
      <c r="N314" s="126">
        <v>7771</v>
      </c>
      <c r="O314" s="126">
        <v>568423.46</v>
      </c>
      <c r="P314" s="126">
        <v>76511.540000000008</v>
      </c>
      <c r="Q314" s="126">
        <v>644935</v>
      </c>
    </row>
    <row r="315" spans="1:17" x14ac:dyDescent="0.25">
      <c r="A315" s="126">
        <v>312</v>
      </c>
      <c r="B315" s="126" t="s">
        <v>653</v>
      </c>
      <c r="C315" s="126" t="s">
        <v>811</v>
      </c>
      <c r="D315" s="126" t="s">
        <v>402</v>
      </c>
      <c r="E315" s="126">
        <v>1584</v>
      </c>
      <c r="F315" s="126">
        <v>1229901.98</v>
      </c>
      <c r="G315" s="126">
        <v>238250.02000000002</v>
      </c>
      <c r="H315" s="126">
        <v>1468152</v>
      </c>
      <c r="I315" s="126">
        <v>14014.38</v>
      </c>
      <c r="J315" s="126">
        <v>13472.62</v>
      </c>
      <c r="K315" s="126">
        <v>27487</v>
      </c>
      <c r="L315" s="126">
        <v>0</v>
      </c>
      <c r="M315" s="126">
        <v>0</v>
      </c>
      <c r="N315" s="126">
        <v>0</v>
      </c>
      <c r="O315" s="126">
        <v>1243916.3600000001</v>
      </c>
      <c r="P315" s="126">
        <v>251722.63999999998</v>
      </c>
      <c r="Q315" s="126">
        <v>1495639</v>
      </c>
    </row>
    <row r="316" spans="1:17" x14ac:dyDescent="0.25">
      <c r="A316" s="126">
        <v>313</v>
      </c>
      <c r="B316" s="126" t="s">
        <v>494</v>
      </c>
      <c r="C316" s="126" t="s">
        <v>811</v>
      </c>
      <c r="D316" s="126" t="s">
        <v>402</v>
      </c>
      <c r="E316" s="126">
        <v>3706</v>
      </c>
      <c r="F316" s="126">
        <v>824204.65</v>
      </c>
      <c r="G316" s="126">
        <v>94252.35</v>
      </c>
      <c r="H316" s="126">
        <v>918457</v>
      </c>
      <c r="I316" s="126">
        <v>31585.22</v>
      </c>
      <c r="J316" s="126">
        <v>10543.78</v>
      </c>
      <c r="K316" s="126">
        <v>42129</v>
      </c>
      <c r="L316" s="126">
        <v>0</v>
      </c>
      <c r="M316" s="126">
        <v>21574</v>
      </c>
      <c r="N316" s="126">
        <v>21574</v>
      </c>
      <c r="O316" s="126">
        <v>855789.87</v>
      </c>
      <c r="P316" s="126">
        <v>83222.13</v>
      </c>
      <c r="Q316" s="126">
        <v>939012</v>
      </c>
    </row>
    <row r="317" spans="1:17" x14ac:dyDescent="0.25">
      <c r="A317" s="126">
        <v>314</v>
      </c>
      <c r="B317" s="126" t="s">
        <v>401</v>
      </c>
      <c r="C317" s="126" t="s">
        <v>811</v>
      </c>
      <c r="D317" s="126" t="s">
        <v>402</v>
      </c>
      <c r="E317" s="126">
        <v>5476</v>
      </c>
      <c r="F317" s="126">
        <v>637051.41</v>
      </c>
      <c r="G317" s="126">
        <v>88973.59</v>
      </c>
      <c r="H317" s="126">
        <v>726025</v>
      </c>
      <c r="I317" s="126">
        <v>46433.25</v>
      </c>
      <c r="J317" s="126">
        <v>9544.75</v>
      </c>
      <c r="K317" s="126">
        <v>55978</v>
      </c>
      <c r="L317" s="126">
        <v>0</v>
      </c>
      <c r="M317" s="126">
        <v>0</v>
      </c>
      <c r="N317" s="126">
        <v>0</v>
      </c>
      <c r="O317" s="126">
        <v>683484.66</v>
      </c>
      <c r="P317" s="126">
        <v>98518.34</v>
      </c>
      <c r="Q317" s="126">
        <v>782003</v>
      </c>
    </row>
    <row r="318" spans="1:17" x14ac:dyDescent="0.25">
      <c r="A318" s="126">
        <v>315</v>
      </c>
      <c r="B318" s="126" t="s">
        <v>566</v>
      </c>
      <c r="C318" s="126" t="s">
        <v>811</v>
      </c>
      <c r="D318" s="126" t="s">
        <v>402</v>
      </c>
      <c r="E318" s="126">
        <v>3564</v>
      </c>
      <c r="F318" s="126">
        <v>1082647.6200000001</v>
      </c>
      <c r="G318" s="126">
        <v>171454.38</v>
      </c>
      <c r="H318" s="126">
        <v>1254102</v>
      </c>
      <c r="I318" s="126">
        <v>201659.24</v>
      </c>
      <c r="J318" s="126">
        <v>12563.76</v>
      </c>
      <c r="K318" s="126">
        <v>214223</v>
      </c>
      <c r="L318" s="126">
        <v>0</v>
      </c>
      <c r="M318" s="126">
        <v>0</v>
      </c>
      <c r="N318" s="126">
        <v>0</v>
      </c>
      <c r="O318" s="126">
        <v>1284306.8600000001</v>
      </c>
      <c r="P318" s="126">
        <v>184018.13999999998</v>
      </c>
      <c r="Q318" s="126">
        <v>1468325</v>
      </c>
    </row>
    <row r="319" spans="1:17" x14ac:dyDescent="0.25">
      <c r="A319" s="126">
        <v>316</v>
      </c>
      <c r="B319" s="126" t="s">
        <v>674</v>
      </c>
      <c r="C319" s="126" t="s">
        <v>811</v>
      </c>
      <c r="D319" s="126" t="s">
        <v>402</v>
      </c>
      <c r="E319" s="126">
        <v>698</v>
      </c>
      <c r="F319" s="126">
        <v>797053.43</v>
      </c>
      <c r="G319" s="126">
        <v>172682.57</v>
      </c>
      <c r="H319" s="126">
        <v>969736</v>
      </c>
      <c r="I319" s="126">
        <v>6178.57</v>
      </c>
      <c r="J319" s="126">
        <v>8899.43</v>
      </c>
      <c r="K319" s="126">
        <v>15078</v>
      </c>
      <c r="L319" s="126">
        <v>0</v>
      </c>
      <c r="M319" s="126">
        <v>5620</v>
      </c>
      <c r="N319" s="126">
        <v>5620</v>
      </c>
      <c r="O319" s="126">
        <v>803232</v>
      </c>
      <c r="P319" s="126">
        <v>175962</v>
      </c>
      <c r="Q319" s="126">
        <v>979194</v>
      </c>
    </row>
    <row r="320" spans="1:17" x14ac:dyDescent="0.25">
      <c r="A320" s="126">
        <v>317</v>
      </c>
      <c r="B320" s="126" t="s">
        <v>539</v>
      </c>
      <c r="C320" s="126" t="s">
        <v>811</v>
      </c>
      <c r="D320" s="126" t="s">
        <v>402</v>
      </c>
      <c r="E320" s="126">
        <v>720</v>
      </c>
      <c r="F320" s="126">
        <v>424314.03</v>
      </c>
      <c r="G320" s="126">
        <v>117748.97</v>
      </c>
      <c r="H320" s="126">
        <v>542063</v>
      </c>
      <c r="I320" s="126">
        <v>6362.33</v>
      </c>
      <c r="J320" s="126">
        <v>5087.67</v>
      </c>
      <c r="K320" s="126">
        <v>11450</v>
      </c>
      <c r="L320" s="126">
        <v>0</v>
      </c>
      <c r="M320" s="126">
        <v>0</v>
      </c>
      <c r="N320" s="126">
        <v>0</v>
      </c>
      <c r="O320" s="126">
        <v>430676.36</v>
      </c>
      <c r="P320" s="126">
        <v>122836.64000000001</v>
      </c>
      <c r="Q320" s="126">
        <v>553513</v>
      </c>
    </row>
    <row r="321" spans="1:17" x14ac:dyDescent="0.25">
      <c r="A321" s="126">
        <v>318</v>
      </c>
      <c r="B321" s="126" t="s">
        <v>476</v>
      </c>
      <c r="C321" s="126" t="s">
        <v>811</v>
      </c>
      <c r="D321" s="126" t="s">
        <v>402</v>
      </c>
      <c r="E321" s="126">
        <v>720</v>
      </c>
      <c r="F321" s="126">
        <v>383551.52</v>
      </c>
      <c r="G321" s="126">
        <v>57787.48</v>
      </c>
      <c r="H321" s="126">
        <v>441339</v>
      </c>
      <c r="I321" s="126">
        <v>6361.54</v>
      </c>
      <c r="J321" s="126">
        <v>4617.46</v>
      </c>
      <c r="K321" s="126">
        <v>10979</v>
      </c>
      <c r="L321" s="126">
        <v>0</v>
      </c>
      <c r="M321" s="126">
        <v>0</v>
      </c>
      <c r="N321" s="126">
        <v>0</v>
      </c>
      <c r="O321" s="126">
        <v>389913.06</v>
      </c>
      <c r="P321" s="126">
        <v>62404.94</v>
      </c>
      <c r="Q321" s="126">
        <v>452318</v>
      </c>
    </row>
    <row r="322" spans="1:17" x14ac:dyDescent="0.25">
      <c r="A322" s="126">
        <v>319</v>
      </c>
      <c r="B322" s="126" t="s">
        <v>806</v>
      </c>
      <c r="C322" s="126" t="s">
        <v>811</v>
      </c>
      <c r="D322" s="126" t="s">
        <v>45</v>
      </c>
      <c r="E322" s="126">
        <v>3</v>
      </c>
      <c r="F322" s="126">
        <v>17441.990000000002</v>
      </c>
      <c r="G322" s="126">
        <v>2669.01</v>
      </c>
      <c r="H322" s="126">
        <v>20111</v>
      </c>
      <c r="I322" s="126">
        <v>200.06</v>
      </c>
      <c r="J322" s="126">
        <v>107.94</v>
      </c>
      <c r="K322" s="126">
        <v>308</v>
      </c>
      <c r="L322" s="126">
        <v>0</v>
      </c>
      <c r="M322" s="126">
        <v>0</v>
      </c>
      <c r="N322" s="126">
        <v>0</v>
      </c>
      <c r="O322" s="126">
        <v>17642.05</v>
      </c>
      <c r="P322" s="126">
        <v>2776.95</v>
      </c>
      <c r="Q322" s="126">
        <v>20419</v>
      </c>
    </row>
    <row r="323" spans="1:17" x14ac:dyDescent="0.25">
      <c r="A323" s="126">
        <v>320</v>
      </c>
      <c r="B323" s="126" t="s">
        <v>807</v>
      </c>
      <c r="C323" s="126" t="s">
        <v>811</v>
      </c>
      <c r="D323" s="126" t="s">
        <v>45</v>
      </c>
      <c r="E323" s="126">
        <v>53</v>
      </c>
      <c r="F323" s="126">
        <v>10744.15</v>
      </c>
      <c r="G323" s="126">
        <v>2172.8500000000004</v>
      </c>
      <c r="H323" s="126">
        <v>12917</v>
      </c>
      <c r="I323" s="126">
        <v>617.66</v>
      </c>
      <c r="J323" s="126">
        <v>98.34</v>
      </c>
      <c r="K323" s="126">
        <v>716</v>
      </c>
      <c r="L323" s="126">
        <v>0</v>
      </c>
      <c r="M323" s="126">
        <v>0</v>
      </c>
      <c r="N323" s="126">
        <v>0</v>
      </c>
      <c r="O323" s="126">
        <v>11361.81</v>
      </c>
      <c r="P323" s="126">
        <v>2271.19</v>
      </c>
      <c r="Q323" s="126">
        <v>13633</v>
      </c>
    </row>
    <row r="324" spans="1:17" x14ac:dyDescent="0.25">
      <c r="A324" s="126">
        <v>321</v>
      </c>
      <c r="B324" s="126" t="s">
        <v>808</v>
      </c>
      <c r="C324" s="126" t="s">
        <v>811</v>
      </c>
      <c r="D324" s="126" t="s">
        <v>45</v>
      </c>
      <c r="E324" s="126">
        <v>169</v>
      </c>
      <c r="F324" s="126">
        <v>25855.22</v>
      </c>
      <c r="G324" s="126">
        <v>3647.7799999999997</v>
      </c>
      <c r="H324" s="126">
        <v>29503</v>
      </c>
      <c r="I324" s="126">
        <v>1673.47</v>
      </c>
      <c r="J324" s="126">
        <v>263.52999999999997</v>
      </c>
      <c r="K324" s="126">
        <v>1937</v>
      </c>
      <c r="L324" s="126">
        <v>0</v>
      </c>
      <c r="M324" s="126">
        <v>0</v>
      </c>
      <c r="N324" s="126">
        <v>0</v>
      </c>
      <c r="O324" s="126">
        <v>27528.69</v>
      </c>
      <c r="P324" s="126">
        <v>3911.31</v>
      </c>
      <c r="Q324" s="126">
        <v>31440</v>
      </c>
    </row>
    <row r="325" spans="1:17" x14ac:dyDescent="0.25">
      <c r="A325" s="126">
        <v>322</v>
      </c>
      <c r="B325" s="126" t="s">
        <v>605</v>
      </c>
      <c r="C325" s="126" t="s">
        <v>811</v>
      </c>
      <c r="D325" s="126" t="s">
        <v>43</v>
      </c>
      <c r="E325" s="126">
        <v>0</v>
      </c>
      <c r="F325" s="126">
        <v>3680.43</v>
      </c>
      <c r="G325" s="126">
        <v>287.57</v>
      </c>
      <c r="H325" s="126">
        <v>3968</v>
      </c>
      <c r="I325" s="126">
        <v>174.79</v>
      </c>
      <c r="J325" s="126">
        <v>37.21</v>
      </c>
      <c r="K325" s="126">
        <v>212</v>
      </c>
      <c r="L325" s="126">
        <v>0</v>
      </c>
      <c r="M325" s="126">
        <v>0</v>
      </c>
      <c r="N325" s="126">
        <v>0</v>
      </c>
      <c r="O325" s="126">
        <v>3855.22</v>
      </c>
      <c r="P325" s="126">
        <v>324.77999999999997</v>
      </c>
      <c r="Q325" s="126">
        <v>4180</v>
      </c>
    </row>
    <row r="326" spans="1:17" x14ac:dyDescent="0.25">
      <c r="A326" s="126">
        <v>323</v>
      </c>
      <c r="B326" s="126" t="s">
        <v>772</v>
      </c>
      <c r="C326" s="126" t="s">
        <v>811</v>
      </c>
      <c r="D326" s="126" t="s">
        <v>45</v>
      </c>
      <c r="E326" s="126">
        <v>273</v>
      </c>
      <c r="F326" s="126">
        <v>17596.22</v>
      </c>
      <c r="G326" s="126">
        <v>1805.78</v>
      </c>
      <c r="H326" s="126">
        <v>19402</v>
      </c>
      <c r="I326" s="126">
        <v>2454.98</v>
      </c>
      <c r="J326" s="126">
        <v>356.02</v>
      </c>
      <c r="K326" s="126">
        <v>2811</v>
      </c>
      <c r="L326" s="126">
        <v>0</v>
      </c>
      <c r="M326" s="126">
        <v>0</v>
      </c>
      <c r="N326" s="126">
        <v>0</v>
      </c>
      <c r="O326" s="126">
        <v>20051.2</v>
      </c>
      <c r="P326" s="126">
        <v>2161.8000000000002</v>
      </c>
      <c r="Q326" s="126">
        <v>22213</v>
      </c>
    </row>
    <row r="327" spans="1:17" x14ac:dyDescent="0.25">
      <c r="A327" s="126">
        <v>324</v>
      </c>
      <c r="B327" s="126" t="s">
        <v>773</v>
      </c>
      <c r="C327" s="126" t="s">
        <v>811</v>
      </c>
      <c r="D327" s="126" t="s">
        <v>43</v>
      </c>
      <c r="E327" s="126">
        <v>0</v>
      </c>
      <c r="F327" s="126">
        <v>873.66</v>
      </c>
      <c r="G327" s="126">
        <v>20.34</v>
      </c>
      <c r="H327" s="126">
        <v>894</v>
      </c>
      <c r="I327" s="126">
        <v>174.79</v>
      </c>
      <c r="J327" s="126">
        <v>8.2100000000000009</v>
      </c>
      <c r="K327" s="126">
        <v>183</v>
      </c>
      <c r="L327" s="126">
        <v>0</v>
      </c>
      <c r="M327" s="126">
        <v>0</v>
      </c>
      <c r="N327" s="126">
        <v>0</v>
      </c>
      <c r="O327" s="126">
        <v>1048.45</v>
      </c>
      <c r="P327" s="126">
        <v>28.55</v>
      </c>
      <c r="Q327" s="126">
        <v>1077</v>
      </c>
    </row>
    <row r="328" spans="1:17" x14ac:dyDescent="0.25">
      <c r="A328" s="126">
        <v>325</v>
      </c>
      <c r="B328" s="126" t="s">
        <v>774</v>
      </c>
      <c r="C328" s="126" t="s">
        <v>811</v>
      </c>
      <c r="D328" s="126" t="s">
        <v>43</v>
      </c>
      <c r="E328" s="126">
        <v>0</v>
      </c>
      <c r="F328" s="126">
        <v>873.66</v>
      </c>
      <c r="G328" s="126">
        <v>20.34</v>
      </c>
      <c r="H328" s="126">
        <v>894</v>
      </c>
      <c r="I328" s="126">
        <v>174.79</v>
      </c>
      <c r="J328" s="126">
        <v>8.2100000000000009</v>
      </c>
      <c r="K328" s="126">
        <v>183</v>
      </c>
      <c r="L328" s="126">
        <v>0</v>
      </c>
      <c r="M328" s="126">
        <v>0</v>
      </c>
      <c r="N328" s="126">
        <v>0</v>
      </c>
      <c r="O328" s="126">
        <v>1048.45</v>
      </c>
      <c r="P328" s="126">
        <v>28.55</v>
      </c>
      <c r="Q328" s="126">
        <v>1077</v>
      </c>
    </row>
    <row r="329" spans="1:17" x14ac:dyDescent="0.25">
      <c r="A329" s="126">
        <v>326</v>
      </c>
      <c r="B329" s="126" t="s">
        <v>775</v>
      </c>
      <c r="C329" s="126" t="s">
        <v>811</v>
      </c>
      <c r="D329" s="126" t="s">
        <v>43</v>
      </c>
      <c r="E329" s="126">
        <v>0</v>
      </c>
      <c r="F329" s="126">
        <v>873.66</v>
      </c>
      <c r="G329" s="126">
        <v>20.34</v>
      </c>
      <c r="H329" s="126">
        <v>894</v>
      </c>
      <c r="I329" s="126">
        <v>174.79</v>
      </c>
      <c r="J329" s="126">
        <v>8.2100000000000009</v>
      </c>
      <c r="K329" s="126">
        <v>183</v>
      </c>
      <c r="L329" s="126">
        <v>0</v>
      </c>
      <c r="M329" s="126">
        <v>0</v>
      </c>
      <c r="N329" s="126">
        <v>0</v>
      </c>
      <c r="O329" s="126">
        <v>1048.45</v>
      </c>
      <c r="P329" s="126">
        <v>28.55</v>
      </c>
      <c r="Q329" s="126">
        <v>1077</v>
      </c>
    </row>
    <row r="330" spans="1:17" x14ac:dyDescent="0.25">
      <c r="A330" s="126">
        <v>327</v>
      </c>
      <c r="B330" s="126" t="s">
        <v>776</v>
      </c>
      <c r="C330" s="126" t="s">
        <v>811</v>
      </c>
      <c r="D330" s="126" t="s">
        <v>43</v>
      </c>
      <c r="E330" s="126">
        <v>0</v>
      </c>
      <c r="F330" s="126">
        <v>873.66</v>
      </c>
      <c r="G330" s="126">
        <v>20.34</v>
      </c>
      <c r="H330" s="126">
        <v>894</v>
      </c>
      <c r="I330" s="126">
        <v>174.79</v>
      </c>
      <c r="J330" s="126">
        <v>8.2100000000000009</v>
      </c>
      <c r="K330" s="126">
        <v>183</v>
      </c>
      <c r="L330" s="126">
        <v>0</v>
      </c>
      <c r="M330" s="126">
        <v>0</v>
      </c>
      <c r="N330" s="126">
        <v>0</v>
      </c>
      <c r="O330" s="126">
        <v>1048.45</v>
      </c>
      <c r="P330" s="126">
        <v>28.55</v>
      </c>
      <c r="Q330" s="126">
        <v>1077</v>
      </c>
    </row>
    <row r="331" spans="1:17" x14ac:dyDescent="0.25">
      <c r="A331" s="126">
        <v>328</v>
      </c>
      <c r="B331" s="126" t="s">
        <v>777</v>
      </c>
      <c r="C331" s="126" t="s">
        <v>811</v>
      </c>
      <c r="D331" s="126" t="s">
        <v>43</v>
      </c>
      <c r="E331" s="126">
        <v>0</v>
      </c>
      <c r="F331" s="126">
        <v>873.66</v>
      </c>
      <c r="G331" s="126">
        <v>20.34</v>
      </c>
      <c r="H331" s="126">
        <v>894</v>
      </c>
      <c r="I331" s="126">
        <v>174.79</v>
      </c>
      <c r="J331" s="126">
        <v>8.2100000000000009</v>
      </c>
      <c r="K331" s="126">
        <v>183</v>
      </c>
      <c r="L331" s="126">
        <v>0</v>
      </c>
      <c r="M331" s="126">
        <v>0</v>
      </c>
      <c r="N331" s="126">
        <v>0</v>
      </c>
      <c r="O331" s="126">
        <v>1048.45</v>
      </c>
      <c r="P331" s="126">
        <v>28.55</v>
      </c>
      <c r="Q331" s="126">
        <v>1077</v>
      </c>
    </row>
    <row r="332" spans="1:17" x14ac:dyDescent="0.25">
      <c r="A332" s="126">
        <v>329</v>
      </c>
      <c r="B332" s="126" t="s">
        <v>809</v>
      </c>
      <c r="C332" s="126" t="s">
        <v>811</v>
      </c>
      <c r="D332" s="126" t="s">
        <v>43</v>
      </c>
      <c r="E332" s="126">
        <v>0</v>
      </c>
      <c r="F332" s="126">
        <v>873.66</v>
      </c>
      <c r="G332" s="126">
        <v>20.34</v>
      </c>
      <c r="H332" s="126">
        <v>894</v>
      </c>
      <c r="I332" s="126">
        <v>174.79</v>
      </c>
      <c r="J332" s="126">
        <v>8.2100000000000009</v>
      </c>
      <c r="K332" s="126">
        <v>183</v>
      </c>
      <c r="L332" s="126">
        <v>0</v>
      </c>
      <c r="M332" s="126">
        <v>0</v>
      </c>
      <c r="N332" s="126">
        <v>0</v>
      </c>
      <c r="O332" s="126">
        <v>1048.45</v>
      </c>
      <c r="P332" s="126">
        <v>28.55</v>
      </c>
      <c r="Q332" s="126">
        <v>1077</v>
      </c>
    </row>
    <row r="333" spans="1:17" x14ac:dyDescent="0.25">
      <c r="A333" s="126">
        <v>330</v>
      </c>
      <c r="B333" s="126" t="s">
        <v>778</v>
      </c>
      <c r="C333" s="126" t="s">
        <v>811</v>
      </c>
      <c r="D333" s="126" t="s">
        <v>45</v>
      </c>
      <c r="E333" s="126">
        <v>0</v>
      </c>
      <c r="F333" s="126">
        <v>0</v>
      </c>
      <c r="G333" s="126">
        <v>0</v>
      </c>
      <c r="H333" s="126">
        <v>0</v>
      </c>
      <c r="I333" s="126">
        <v>205</v>
      </c>
      <c r="J333" s="126">
        <v>0</v>
      </c>
      <c r="K333" s="126">
        <v>205</v>
      </c>
      <c r="L333" s="126">
        <v>0</v>
      </c>
      <c r="M333" s="126">
        <v>0</v>
      </c>
      <c r="N333" s="126">
        <v>0</v>
      </c>
      <c r="O333" s="126">
        <v>205</v>
      </c>
      <c r="P333" s="126">
        <v>0</v>
      </c>
      <c r="Q333" s="126">
        <v>205</v>
      </c>
    </row>
    <row r="334" spans="1:17" x14ac:dyDescent="0.25">
      <c r="A334" s="126">
        <v>331</v>
      </c>
      <c r="B334" s="126" t="s">
        <v>779</v>
      </c>
      <c r="C334" s="126" t="s">
        <v>811</v>
      </c>
      <c r="D334" s="126" t="s">
        <v>45</v>
      </c>
      <c r="E334" s="126">
        <v>0</v>
      </c>
      <c r="F334" s="126">
        <v>0</v>
      </c>
      <c r="G334" s="126">
        <v>0</v>
      </c>
      <c r="H334" s="126">
        <v>0</v>
      </c>
      <c r="I334" s="126">
        <v>205</v>
      </c>
      <c r="J334" s="126">
        <v>0</v>
      </c>
      <c r="K334" s="126">
        <v>205</v>
      </c>
      <c r="L334" s="126">
        <v>0</v>
      </c>
      <c r="M334" s="126">
        <v>0</v>
      </c>
      <c r="N334" s="126">
        <v>0</v>
      </c>
      <c r="O334" s="126">
        <v>205</v>
      </c>
      <c r="P334" s="126">
        <v>0</v>
      </c>
      <c r="Q334" s="126">
        <v>205</v>
      </c>
    </row>
    <row r="335" spans="1:17" x14ac:dyDescent="0.25">
      <c r="A335" s="126">
        <v>332</v>
      </c>
      <c r="B335" s="126" t="s">
        <v>606</v>
      </c>
      <c r="C335" s="126" t="s">
        <v>811</v>
      </c>
      <c r="D335" s="126" t="s">
        <v>45</v>
      </c>
      <c r="E335" s="126">
        <v>32</v>
      </c>
      <c r="F335" s="126">
        <v>3583.2</v>
      </c>
      <c r="G335" s="126">
        <v>329.79999999999995</v>
      </c>
      <c r="H335" s="126">
        <v>3913</v>
      </c>
      <c r="I335" s="126">
        <v>442.57</v>
      </c>
      <c r="J335" s="126">
        <v>56.430000000000007</v>
      </c>
      <c r="K335" s="126">
        <v>499</v>
      </c>
      <c r="L335" s="126">
        <v>169.2</v>
      </c>
      <c r="M335" s="126">
        <v>329.79999999999995</v>
      </c>
      <c r="N335" s="126">
        <v>499</v>
      </c>
      <c r="O335" s="126">
        <v>3856.57</v>
      </c>
      <c r="P335" s="126">
        <v>56.430000000000007</v>
      </c>
      <c r="Q335" s="126">
        <v>3913</v>
      </c>
    </row>
    <row r="336" spans="1:17" x14ac:dyDescent="0.25">
      <c r="A336" s="126">
        <v>333</v>
      </c>
      <c r="B336" s="126" t="s">
        <v>607</v>
      </c>
      <c r="C336" s="126" t="s">
        <v>811</v>
      </c>
      <c r="D336" s="126" t="s">
        <v>45</v>
      </c>
      <c r="E336" s="126">
        <v>22</v>
      </c>
      <c r="F336" s="126">
        <v>895.17</v>
      </c>
      <c r="G336" s="126">
        <v>121.83</v>
      </c>
      <c r="H336" s="126">
        <v>1017</v>
      </c>
      <c r="I336" s="126">
        <v>359.15</v>
      </c>
      <c r="J336" s="126">
        <v>21.85</v>
      </c>
      <c r="K336" s="126">
        <v>381</v>
      </c>
      <c r="L336" s="126">
        <v>259.17</v>
      </c>
      <c r="M336" s="126">
        <v>121.83</v>
      </c>
      <c r="N336" s="126">
        <v>381</v>
      </c>
      <c r="O336" s="126">
        <v>995.15</v>
      </c>
      <c r="P336" s="126">
        <v>21.85</v>
      </c>
      <c r="Q336" s="126">
        <v>1017</v>
      </c>
    </row>
    <row r="337" spans="1:17" x14ac:dyDescent="0.25">
      <c r="A337" s="126">
        <v>334</v>
      </c>
      <c r="B337" s="126" t="s">
        <v>608</v>
      </c>
      <c r="C337" s="126" t="s">
        <v>811</v>
      </c>
      <c r="D337" s="126" t="s">
        <v>45</v>
      </c>
      <c r="E337" s="126">
        <v>19</v>
      </c>
      <c r="F337" s="126">
        <v>7952.69</v>
      </c>
      <c r="G337" s="126">
        <v>981.31</v>
      </c>
      <c r="H337" s="126">
        <v>8934</v>
      </c>
      <c r="I337" s="126">
        <v>333.25</v>
      </c>
      <c r="J337" s="126">
        <v>95.75</v>
      </c>
      <c r="K337" s="126">
        <v>429</v>
      </c>
      <c r="L337" s="126">
        <v>0</v>
      </c>
      <c r="M337" s="126">
        <v>429</v>
      </c>
      <c r="N337" s="126">
        <v>429</v>
      </c>
      <c r="O337" s="126">
        <v>8285.94</v>
      </c>
      <c r="P337" s="126">
        <v>648.06000000000006</v>
      </c>
      <c r="Q337" s="126">
        <v>8934</v>
      </c>
    </row>
    <row r="338" spans="1:17" x14ac:dyDescent="0.25">
      <c r="A338" s="126">
        <v>335</v>
      </c>
      <c r="B338" s="126" t="s">
        <v>609</v>
      </c>
      <c r="C338" s="126" t="s">
        <v>811</v>
      </c>
      <c r="D338" s="126" t="s">
        <v>45</v>
      </c>
      <c r="E338" s="126">
        <v>0</v>
      </c>
      <c r="F338" s="126">
        <v>3182.74</v>
      </c>
      <c r="G338" s="126">
        <v>399.26</v>
      </c>
      <c r="H338" s="126">
        <v>3582</v>
      </c>
      <c r="I338" s="126">
        <v>174.92</v>
      </c>
      <c r="J338" s="126">
        <v>32.08</v>
      </c>
      <c r="K338" s="126">
        <v>207</v>
      </c>
      <c r="L338" s="126">
        <v>0</v>
      </c>
      <c r="M338" s="126">
        <v>207</v>
      </c>
      <c r="N338" s="126">
        <v>207</v>
      </c>
      <c r="O338" s="126">
        <v>3357.66</v>
      </c>
      <c r="P338" s="126">
        <v>224.34</v>
      </c>
      <c r="Q338" s="126">
        <v>3582</v>
      </c>
    </row>
    <row r="339" spans="1:17" x14ac:dyDescent="0.25">
      <c r="A339" s="126">
        <v>336</v>
      </c>
      <c r="B339" s="126" t="s">
        <v>610</v>
      </c>
      <c r="C339" s="126" t="s">
        <v>811</v>
      </c>
      <c r="D339" s="126" t="s">
        <v>43</v>
      </c>
      <c r="E339" s="126">
        <v>0</v>
      </c>
      <c r="F339" s="126">
        <v>3176.42</v>
      </c>
      <c r="G339" s="126">
        <v>398.58</v>
      </c>
      <c r="H339" s="126">
        <v>3575</v>
      </c>
      <c r="I339" s="126">
        <v>175</v>
      </c>
      <c r="J339" s="126">
        <v>32</v>
      </c>
      <c r="K339" s="126">
        <v>207</v>
      </c>
      <c r="L339" s="126">
        <v>3558.42</v>
      </c>
      <c r="M339" s="126">
        <v>430.58</v>
      </c>
      <c r="N339" s="126">
        <v>3989</v>
      </c>
      <c r="O339" s="126">
        <v>-207</v>
      </c>
      <c r="P339" s="126">
        <v>0</v>
      </c>
      <c r="Q339" s="126">
        <v>-207</v>
      </c>
    </row>
    <row r="340" spans="1:17" x14ac:dyDescent="0.25">
      <c r="A340" s="126">
        <v>337</v>
      </c>
      <c r="B340" s="126" t="s">
        <v>611</v>
      </c>
      <c r="C340" s="126" t="s">
        <v>811</v>
      </c>
      <c r="D340" s="126" t="s">
        <v>43</v>
      </c>
      <c r="E340" s="126">
        <v>0</v>
      </c>
      <c r="F340" s="126">
        <v>2461.85</v>
      </c>
      <c r="G340" s="126">
        <v>231.15</v>
      </c>
      <c r="H340" s="126">
        <v>2693</v>
      </c>
      <c r="I340" s="126">
        <v>175.38</v>
      </c>
      <c r="J340" s="126">
        <v>24.62</v>
      </c>
      <c r="K340" s="126">
        <v>200</v>
      </c>
      <c r="L340" s="126">
        <v>6626.23</v>
      </c>
      <c r="M340" s="126">
        <v>255.77</v>
      </c>
      <c r="N340" s="126">
        <v>6882</v>
      </c>
      <c r="O340" s="126">
        <v>-3989</v>
      </c>
      <c r="P340" s="126">
        <v>0</v>
      </c>
      <c r="Q340" s="126">
        <v>-3989</v>
      </c>
    </row>
    <row r="341" spans="1:17" x14ac:dyDescent="0.25">
      <c r="A341" s="126">
        <v>338</v>
      </c>
      <c r="B341" s="126" t="s">
        <v>612</v>
      </c>
      <c r="C341" s="126" t="s">
        <v>811</v>
      </c>
      <c r="D341" s="126" t="s">
        <v>45</v>
      </c>
      <c r="E341" s="126">
        <v>66</v>
      </c>
      <c r="F341" s="126">
        <v>6166.19</v>
      </c>
      <c r="G341" s="126">
        <v>907.81</v>
      </c>
      <c r="H341" s="126">
        <v>7074</v>
      </c>
      <c r="I341" s="126">
        <v>726.58</v>
      </c>
      <c r="J341" s="126">
        <v>106.42</v>
      </c>
      <c r="K341" s="126">
        <v>833</v>
      </c>
      <c r="L341" s="126">
        <v>7725.77</v>
      </c>
      <c r="M341" s="126">
        <v>1014.23</v>
      </c>
      <c r="N341" s="126">
        <v>8740</v>
      </c>
      <c r="O341" s="126">
        <v>-833</v>
      </c>
      <c r="P341" s="126">
        <v>0</v>
      </c>
      <c r="Q341" s="126">
        <v>-833</v>
      </c>
    </row>
    <row r="342" spans="1:17" x14ac:dyDescent="0.25">
      <c r="A342" s="126">
        <v>339</v>
      </c>
      <c r="B342" s="126" t="s">
        <v>613</v>
      </c>
      <c r="C342" s="126" t="s">
        <v>811</v>
      </c>
      <c r="D342" s="126" t="s">
        <v>43</v>
      </c>
      <c r="E342" s="126">
        <v>0</v>
      </c>
      <c r="F342" s="126">
        <v>3392.61</v>
      </c>
      <c r="G342" s="126">
        <v>456.39</v>
      </c>
      <c r="H342" s="126">
        <v>3849</v>
      </c>
      <c r="I342" s="126">
        <v>174.76</v>
      </c>
      <c r="J342" s="126">
        <v>34.24</v>
      </c>
      <c r="K342" s="126">
        <v>209</v>
      </c>
      <c r="L342" s="126">
        <v>3776.37</v>
      </c>
      <c r="M342" s="126">
        <v>490.63</v>
      </c>
      <c r="N342" s="126">
        <v>4267</v>
      </c>
      <c r="O342" s="126">
        <v>-209</v>
      </c>
      <c r="P342" s="126">
        <v>0</v>
      </c>
      <c r="Q342" s="126">
        <v>-209</v>
      </c>
    </row>
    <row r="343" spans="1:17" x14ac:dyDescent="0.25">
      <c r="A343" s="126">
        <v>340</v>
      </c>
      <c r="B343" s="126" t="s">
        <v>614</v>
      </c>
      <c r="C343" s="126" t="s">
        <v>811</v>
      </c>
      <c r="D343" s="126" t="s">
        <v>43</v>
      </c>
      <c r="E343" s="126">
        <v>0</v>
      </c>
      <c r="F343" s="126">
        <v>3274.32</v>
      </c>
      <c r="G343" s="126">
        <v>428.68</v>
      </c>
      <c r="H343" s="126">
        <v>3703</v>
      </c>
      <c r="I343" s="126">
        <v>174.98</v>
      </c>
      <c r="J343" s="126">
        <v>33.020000000000003</v>
      </c>
      <c r="K343" s="126">
        <v>208</v>
      </c>
      <c r="L343" s="126">
        <v>3657.3</v>
      </c>
      <c r="M343" s="126">
        <v>461.7</v>
      </c>
      <c r="N343" s="126">
        <v>4119</v>
      </c>
      <c r="O343" s="126">
        <v>-208</v>
      </c>
      <c r="P343" s="126">
        <v>0</v>
      </c>
      <c r="Q343" s="126">
        <v>-208</v>
      </c>
    </row>
    <row r="344" spans="1:17" x14ac:dyDescent="0.25">
      <c r="A344" s="126">
        <v>341</v>
      </c>
      <c r="B344" s="126" t="s">
        <v>615</v>
      </c>
      <c r="C344" s="126" t="s">
        <v>811</v>
      </c>
      <c r="D344" s="126" t="s">
        <v>45</v>
      </c>
      <c r="E344" s="126">
        <v>69</v>
      </c>
      <c r="F344" s="126">
        <v>3274.32</v>
      </c>
      <c r="G344" s="126">
        <v>428.68</v>
      </c>
      <c r="H344" s="126">
        <v>3703</v>
      </c>
      <c r="I344" s="126">
        <v>751.51</v>
      </c>
      <c r="J344" s="126">
        <v>76.490000000000009</v>
      </c>
      <c r="K344" s="126">
        <v>828</v>
      </c>
      <c r="L344" s="126">
        <v>4853.83</v>
      </c>
      <c r="M344" s="126">
        <v>505.16999999999996</v>
      </c>
      <c r="N344" s="126">
        <v>5359</v>
      </c>
      <c r="O344" s="126">
        <v>-828</v>
      </c>
      <c r="P344" s="126">
        <v>0</v>
      </c>
      <c r="Q344" s="126">
        <v>-828</v>
      </c>
    </row>
    <row r="345" spans="1:17" x14ac:dyDescent="0.25">
      <c r="A345" s="126">
        <v>342</v>
      </c>
      <c r="B345" s="126" t="s">
        <v>616</v>
      </c>
      <c r="C345" s="126" t="s">
        <v>811</v>
      </c>
      <c r="D345" s="126" t="s">
        <v>45</v>
      </c>
      <c r="E345" s="126">
        <v>36</v>
      </c>
      <c r="F345" s="126">
        <v>4766.95</v>
      </c>
      <c r="G345" s="126">
        <v>534.04999999999995</v>
      </c>
      <c r="H345" s="126">
        <v>5301</v>
      </c>
      <c r="I345" s="126">
        <v>475.44</v>
      </c>
      <c r="J345" s="126">
        <v>71.56</v>
      </c>
      <c r="K345" s="126">
        <v>547</v>
      </c>
      <c r="L345" s="126">
        <v>5789.39</v>
      </c>
      <c r="M345" s="126">
        <v>605.61</v>
      </c>
      <c r="N345" s="126">
        <v>6395</v>
      </c>
      <c r="O345" s="126">
        <v>-547</v>
      </c>
      <c r="P345" s="126">
        <v>0</v>
      </c>
      <c r="Q345" s="126">
        <v>-547</v>
      </c>
    </row>
    <row r="346" spans="1:17" x14ac:dyDescent="0.25">
      <c r="A346" s="126">
        <v>343</v>
      </c>
      <c r="B346" s="126" t="s">
        <v>617</v>
      </c>
      <c r="C346" s="126" t="s">
        <v>811</v>
      </c>
      <c r="D346" s="126" t="s">
        <v>43</v>
      </c>
      <c r="E346" s="126">
        <v>0</v>
      </c>
      <c r="F346" s="126">
        <v>3157.58</v>
      </c>
      <c r="G346" s="126">
        <v>401.42</v>
      </c>
      <c r="H346" s="126">
        <v>3559</v>
      </c>
      <c r="I346" s="126">
        <v>175.19</v>
      </c>
      <c r="J346" s="126">
        <v>31.81</v>
      </c>
      <c r="K346" s="126">
        <v>207</v>
      </c>
      <c r="L346" s="126">
        <v>3539.77</v>
      </c>
      <c r="M346" s="126">
        <v>433.23</v>
      </c>
      <c r="N346" s="126">
        <v>3973</v>
      </c>
      <c r="O346" s="126">
        <v>-207</v>
      </c>
      <c r="P346" s="126">
        <v>0</v>
      </c>
      <c r="Q346" s="126">
        <v>-207</v>
      </c>
    </row>
    <row r="347" spans="1:17" x14ac:dyDescent="0.25">
      <c r="A347" s="126">
        <v>344</v>
      </c>
      <c r="B347" s="126" t="s">
        <v>618</v>
      </c>
      <c r="C347" s="126" t="s">
        <v>811</v>
      </c>
      <c r="D347" s="126" t="s">
        <v>43</v>
      </c>
      <c r="E347" s="126">
        <v>0</v>
      </c>
      <c r="F347" s="126">
        <v>3412.6</v>
      </c>
      <c r="G347" s="126">
        <v>453.4</v>
      </c>
      <c r="H347" s="126">
        <v>3866</v>
      </c>
      <c r="I347" s="126">
        <v>175.44</v>
      </c>
      <c r="J347" s="126">
        <v>34.56</v>
      </c>
      <c r="K347" s="126">
        <v>210</v>
      </c>
      <c r="L347" s="126">
        <v>4008.04</v>
      </c>
      <c r="M347" s="126">
        <v>487.96</v>
      </c>
      <c r="N347" s="126">
        <v>4496</v>
      </c>
      <c r="O347" s="126">
        <v>-420</v>
      </c>
      <c r="P347" s="126">
        <v>0</v>
      </c>
      <c r="Q347" s="126">
        <v>-420</v>
      </c>
    </row>
    <row r="348" spans="1:17" x14ac:dyDescent="0.25">
      <c r="A348" s="126">
        <v>345</v>
      </c>
      <c r="B348" s="126" t="s">
        <v>619</v>
      </c>
      <c r="C348" s="126" t="s">
        <v>811</v>
      </c>
      <c r="D348" s="126" t="s">
        <v>43</v>
      </c>
      <c r="E348" s="126">
        <v>0</v>
      </c>
      <c r="F348" s="126">
        <v>3274.32</v>
      </c>
      <c r="G348" s="126">
        <v>428.68</v>
      </c>
      <c r="H348" s="126">
        <v>3703</v>
      </c>
      <c r="I348" s="126">
        <v>174.98</v>
      </c>
      <c r="J348" s="126">
        <v>33.020000000000003</v>
      </c>
      <c r="K348" s="126">
        <v>208</v>
      </c>
      <c r="L348" s="126">
        <v>3449.3</v>
      </c>
      <c r="M348" s="126">
        <v>461.7</v>
      </c>
      <c r="N348" s="126">
        <v>3911</v>
      </c>
      <c r="O348" s="126">
        <v>0</v>
      </c>
      <c r="P348" s="126">
        <v>0</v>
      </c>
      <c r="Q348" s="126">
        <v>0</v>
      </c>
    </row>
    <row r="349" spans="1:17" x14ac:dyDescent="0.25">
      <c r="A349" s="126">
        <v>346</v>
      </c>
      <c r="B349" s="126" t="s">
        <v>620</v>
      </c>
      <c r="C349" s="126" t="s">
        <v>811</v>
      </c>
      <c r="D349" s="126" t="s">
        <v>43</v>
      </c>
      <c r="E349" s="126">
        <v>0</v>
      </c>
      <c r="F349" s="126">
        <v>3392.61</v>
      </c>
      <c r="G349" s="126">
        <v>456.39</v>
      </c>
      <c r="H349" s="126">
        <v>3849</v>
      </c>
      <c r="I349" s="126">
        <v>174.76</v>
      </c>
      <c r="J349" s="126">
        <v>34.24</v>
      </c>
      <c r="K349" s="126">
        <v>209</v>
      </c>
      <c r="L349" s="126">
        <v>6776.37</v>
      </c>
      <c r="M349" s="126">
        <v>490.63</v>
      </c>
      <c r="N349" s="126">
        <v>7267</v>
      </c>
      <c r="O349" s="126">
        <v>-3209</v>
      </c>
      <c r="P349" s="126">
        <v>0</v>
      </c>
      <c r="Q349" s="126">
        <v>-3209</v>
      </c>
    </row>
    <row r="350" spans="1:17" x14ac:dyDescent="0.25">
      <c r="A350" s="126">
        <v>347</v>
      </c>
      <c r="B350" s="126" t="s">
        <v>621</v>
      </c>
      <c r="C350" s="126" t="s">
        <v>811</v>
      </c>
      <c r="D350" s="126" t="s">
        <v>45</v>
      </c>
      <c r="E350" s="126">
        <v>29</v>
      </c>
      <c r="F350" s="126">
        <v>1502.78</v>
      </c>
      <c r="G350" s="126">
        <v>162.22</v>
      </c>
      <c r="H350" s="126">
        <v>1665</v>
      </c>
      <c r="I350" s="126">
        <v>417.65</v>
      </c>
      <c r="J350" s="126">
        <v>32.35</v>
      </c>
      <c r="K350" s="126">
        <v>450</v>
      </c>
      <c r="L350" s="126">
        <v>287.77999999999997</v>
      </c>
      <c r="M350" s="126">
        <v>162.22</v>
      </c>
      <c r="N350" s="126">
        <v>450</v>
      </c>
      <c r="O350" s="126">
        <v>1632.65</v>
      </c>
      <c r="P350" s="126">
        <v>32.35</v>
      </c>
      <c r="Q350" s="126">
        <v>1665</v>
      </c>
    </row>
    <row r="351" spans="1:17" x14ac:dyDescent="0.25">
      <c r="A351" s="126">
        <v>348</v>
      </c>
      <c r="B351" s="126" t="s">
        <v>432</v>
      </c>
      <c r="C351" s="126" t="s">
        <v>811</v>
      </c>
      <c r="D351" s="126" t="s">
        <v>45</v>
      </c>
      <c r="E351" s="126">
        <v>123</v>
      </c>
      <c r="F351" s="126">
        <v>56760.6</v>
      </c>
      <c r="G351" s="126">
        <v>7362.4000000000005</v>
      </c>
      <c r="H351" s="126">
        <v>64123</v>
      </c>
      <c r="I351" s="126">
        <v>1202.3800000000001</v>
      </c>
      <c r="J351" s="126">
        <v>658.62</v>
      </c>
      <c r="K351" s="126">
        <v>1861</v>
      </c>
      <c r="L351" s="126">
        <v>57962.98</v>
      </c>
      <c r="M351" s="126">
        <v>8021.02</v>
      </c>
      <c r="N351" s="126">
        <v>65984</v>
      </c>
      <c r="O351" s="126">
        <v>0</v>
      </c>
      <c r="P351" s="126">
        <v>0</v>
      </c>
      <c r="Q351" s="126">
        <v>0</v>
      </c>
    </row>
    <row r="352" spans="1:17" x14ac:dyDescent="0.25">
      <c r="A352" s="126">
        <v>349</v>
      </c>
      <c r="B352" s="126" t="s">
        <v>780</v>
      </c>
      <c r="C352" s="126" t="s">
        <v>812</v>
      </c>
      <c r="D352" s="126" t="s">
        <v>45</v>
      </c>
      <c r="E352" s="126">
        <v>106</v>
      </c>
      <c r="F352" s="126">
        <v>9712.8700000000008</v>
      </c>
      <c r="G352" s="126">
        <v>598.13</v>
      </c>
      <c r="H352" s="126">
        <v>10311</v>
      </c>
      <c r="I352" s="126">
        <v>2213.19</v>
      </c>
      <c r="J352" s="126">
        <v>149.81</v>
      </c>
      <c r="K352" s="126">
        <v>2363</v>
      </c>
      <c r="L352" s="126">
        <v>0</v>
      </c>
      <c r="M352" s="126">
        <v>0</v>
      </c>
      <c r="N352" s="126">
        <v>0</v>
      </c>
      <c r="O352" s="126">
        <v>11926.06</v>
      </c>
      <c r="P352" s="126">
        <v>747.94</v>
      </c>
      <c r="Q352" s="126">
        <v>12674</v>
      </c>
    </row>
    <row r="353" spans="1:17" x14ac:dyDescent="0.25">
      <c r="A353" s="126">
        <v>350</v>
      </c>
      <c r="B353" s="126" t="s">
        <v>208</v>
      </c>
      <c r="C353" s="126" t="s">
        <v>812</v>
      </c>
      <c r="D353" s="126" t="s">
        <v>43</v>
      </c>
      <c r="E353" s="126">
        <v>0</v>
      </c>
      <c r="F353" s="126">
        <v>5518.22</v>
      </c>
      <c r="G353" s="126">
        <v>144.78</v>
      </c>
      <c r="H353" s="126">
        <v>5663</v>
      </c>
      <c r="I353" s="126">
        <v>1111.1400000000001</v>
      </c>
      <c r="J353" s="126">
        <v>67.86</v>
      </c>
      <c r="K353" s="126">
        <v>1179</v>
      </c>
      <c r="L353" s="126">
        <v>0</v>
      </c>
      <c r="M353" s="126">
        <v>0</v>
      </c>
      <c r="N353" s="126">
        <v>0</v>
      </c>
      <c r="O353" s="126">
        <v>6629.36</v>
      </c>
      <c r="P353" s="126">
        <v>212.64</v>
      </c>
      <c r="Q353" s="126">
        <v>6842</v>
      </c>
    </row>
    <row r="354" spans="1:17" x14ac:dyDescent="0.25">
      <c r="A354" s="126">
        <v>351</v>
      </c>
      <c r="B354" s="126" t="s">
        <v>692</v>
      </c>
      <c r="C354" s="126" t="s">
        <v>812</v>
      </c>
      <c r="D354" s="126" t="s">
        <v>45</v>
      </c>
      <c r="E354" s="126">
        <v>164</v>
      </c>
      <c r="F354" s="126">
        <v>0</v>
      </c>
      <c r="G354" s="126">
        <v>0</v>
      </c>
      <c r="H354" s="126">
        <v>0</v>
      </c>
      <c r="I354" s="126">
        <v>2348.8200000000002</v>
      </c>
      <c r="J354" s="126">
        <v>81.180000000000007</v>
      </c>
      <c r="K354" s="126">
        <v>2430</v>
      </c>
      <c r="L354" s="126">
        <v>2348.8200000000002</v>
      </c>
      <c r="M354" s="126">
        <v>81.180000000000007</v>
      </c>
      <c r="N354" s="126">
        <v>2430</v>
      </c>
      <c r="O354" s="126">
        <v>0</v>
      </c>
      <c r="P354" s="126">
        <v>0</v>
      </c>
      <c r="Q354" s="126">
        <v>0</v>
      </c>
    </row>
    <row r="355" spans="1:17" x14ac:dyDescent="0.25">
      <c r="A355" s="126">
        <v>352</v>
      </c>
      <c r="B355" s="126" t="s">
        <v>800</v>
      </c>
      <c r="C355" s="126" t="s">
        <v>812</v>
      </c>
      <c r="D355" s="126" t="s">
        <v>43</v>
      </c>
      <c r="E355" s="126">
        <v>0</v>
      </c>
      <c r="F355" s="126">
        <v>875.68</v>
      </c>
      <c r="G355" s="126">
        <v>41.32</v>
      </c>
      <c r="H355" s="126">
        <v>917</v>
      </c>
      <c r="I355" s="126">
        <v>848.33</v>
      </c>
      <c r="J355" s="126">
        <v>4.67</v>
      </c>
      <c r="K355" s="126">
        <v>853</v>
      </c>
      <c r="L355" s="126">
        <v>0</v>
      </c>
      <c r="M355" s="126">
        <v>0</v>
      </c>
      <c r="N355" s="126">
        <v>0</v>
      </c>
      <c r="O355" s="126">
        <v>1724.01</v>
      </c>
      <c r="P355" s="126">
        <v>45.99</v>
      </c>
      <c r="Q355" s="126">
        <v>1770</v>
      </c>
    </row>
    <row r="356" spans="1:17" x14ac:dyDescent="0.25">
      <c r="A356" s="126">
        <v>353</v>
      </c>
      <c r="B356" s="126" t="s">
        <v>280</v>
      </c>
      <c r="C356" s="126" t="s">
        <v>812</v>
      </c>
      <c r="D356" s="126" t="s">
        <v>45</v>
      </c>
      <c r="E356" s="126">
        <v>60</v>
      </c>
      <c r="F356" s="126">
        <v>7859.99</v>
      </c>
      <c r="G356" s="126">
        <v>462.01</v>
      </c>
      <c r="H356" s="126">
        <v>8322</v>
      </c>
      <c r="I356" s="126">
        <v>1260.22</v>
      </c>
      <c r="J356" s="126">
        <v>104.78</v>
      </c>
      <c r="K356" s="126">
        <v>1365</v>
      </c>
      <c r="L356" s="126">
        <v>0</v>
      </c>
      <c r="M356" s="126">
        <v>0</v>
      </c>
      <c r="N356" s="126">
        <v>0</v>
      </c>
      <c r="O356" s="126">
        <v>9120.2099999999991</v>
      </c>
      <c r="P356" s="126">
        <v>566.79</v>
      </c>
      <c r="Q356" s="126">
        <v>9687</v>
      </c>
    </row>
    <row r="357" spans="1:17" x14ac:dyDescent="0.25">
      <c r="A357" s="126">
        <v>354</v>
      </c>
      <c r="B357" s="126" t="s">
        <v>278</v>
      </c>
      <c r="C357" s="126" t="s">
        <v>812</v>
      </c>
      <c r="D357" s="126" t="s">
        <v>45</v>
      </c>
      <c r="E357" s="126">
        <v>0</v>
      </c>
      <c r="F357" s="126">
        <v>5505.1</v>
      </c>
      <c r="G357" s="126">
        <v>360.9</v>
      </c>
      <c r="H357" s="126">
        <v>5866</v>
      </c>
      <c r="I357" s="126">
        <v>875.24</v>
      </c>
      <c r="J357" s="126">
        <v>52.76</v>
      </c>
      <c r="K357" s="126">
        <v>928</v>
      </c>
      <c r="L357" s="126">
        <v>567.1</v>
      </c>
      <c r="M357" s="126">
        <v>360.9</v>
      </c>
      <c r="N357" s="126">
        <v>928</v>
      </c>
      <c r="O357" s="126">
        <v>5813.24</v>
      </c>
      <c r="P357" s="126">
        <v>52.76</v>
      </c>
      <c r="Q357" s="126">
        <v>5866</v>
      </c>
    </row>
    <row r="358" spans="1:17" x14ac:dyDescent="0.25">
      <c r="A358" s="126">
        <v>355</v>
      </c>
      <c r="B358" s="126" t="s">
        <v>279</v>
      </c>
      <c r="C358" s="126" t="s">
        <v>812</v>
      </c>
      <c r="D358" s="126" t="s">
        <v>45</v>
      </c>
      <c r="E358" s="126">
        <v>304</v>
      </c>
      <c r="F358" s="126">
        <v>-385.9</v>
      </c>
      <c r="G358" s="126">
        <v>4419.8999999999996</v>
      </c>
      <c r="H358" s="126">
        <v>4034</v>
      </c>
      <c r="I358" s="126">
        <v>2930.88</v>
      </c>
      <c r="J358" s="126">
        <v>163.12</v>
      </c>
      <c r="K358" s="126">
        <v>3094</v>
      </c>
      <c r="L358" s="126">
        <v>0</v>
      </c>
      <c r="M358" s="126">
        <v>3094</v>
      </c>
      <c r="N358" s="126">
        <v>3094</v>
      </c>
      <c r="O358" s="126">
        <v>2544.98</v>
      </c>
      <c r="P358" s="126">
        <v>1489.02</v>
      </c>
      <c r="Q358" s="126">
        <v>4034</v>
      </c>
    </row>
    <row r="359" spans="1:17" x14ac:dyDescent="0.25">
      <c r="A359" s="126">
        <v>356</v>
      </c>
      <c r="B359" s="126" t="s">
        <v>781</v>
      </c>
      <c r="C359" s="126" t="s">
        <v>812</v>
      </c>
      <c r="D359" s="126" t="s">
        <v>43</v>
      </c>
      <c r="E359" s="126">
        <v>0</v>
      </c>
      <c r="F359" s="126">
        <v>2735.07</v>
      </c>
      <c r="G359" s="126">
        <v>34.93</v>
      </c>
      <c r="H359" s="126">
        <v>2770</v>
      </c>
      <c r="I359" s="126">
        <v>874.82</v>
      </c>
      <c r="J359" s="126">
        <v>24.18</v>
      </c>
      <c r="K359" s="126">
        <v>899</v>
      </c>
      <c r="L359" s="126">
        <v>0</v>
      </c>
      <c r="M359" s="126">
        <v>0</v>
      </c>
      <c r="N359" s="126">
        <v>0</v>
      </c>
      <c r="O359" s="126">
        <v>3609.89</v>
      </c>
      <c r="P359" s="126">
        <v>59.11</v>
      </c>
      <c r="Q359" s="126">
        <v>3669</v>
      </c>
    </row>
    <row r="360" spans="1:17" x14ac:dyDescent="0.25">
      <c r="A360" s="126">
        <v>357</v>
      </c>
      <c r="B360" s="126" t="s">
        <v>782</v>
      </c>
      <c r="C360" s="126" t="s">
        <v>812</v>
      </c>
      <c r="D360" s="126" t="s">
        <v>45</v>
      </c>
      <c r="E360" s="126">
        <v>15</v>
      </c>
      <c r="F360" s="126">
        <v>4949.6899999999996</v>
      </c>
      <c r="G360" s="126">
        <v>457.31</v>
      </c>
      <c r="H360" s="126">
        <v>5407</v>
      </c>
      <c r="I360" s="126">
        <v>2377.7399999999998</v>
      </c>
      <c r="J360" s="126">
        <v>43.26</v>
      </c>
      <c r="K360" s="126">
        <v>2421</v>
      </c>
      <c r="L360" s="126">
        <v>0</v>
      </c>
      <c r="M360" s="126">
        <v>0</v>
      </c>
      <c r="N360" s="126">
        <v>0</v>
      </c>
      <c r="O360" s="126">
        <v>7327.43</v>
      </c>
      <c r="P360" s="126">
        <v>500.57</v>
      </c>
      <c r="Q360" s="126">
        <v>7828</v>
      </c>
    </row>
    <row r="361" spans="1:17" x14ac:dyDescent="0.25">
      <c r="A361" s="126">
        <v>358</v>
      </c>
      <c r="B361" s="126" t="s">
        <v>783</v>
      </c>
      <c r="C361" s="126" t="s">
        <v>812</v>
      </c>
      <c r="D361" s="126" t="s">
        <v>43</v>
      </c>
      <c r="E361" s="126">
        <v>0</v>
      </c>
      <c r="F361" s="126">
        <v>4372.46</v>
      </c>
      <c r="G361" s="126">
        <v>48.54</v>
      </c>
      <c r="H361" s="126">
        <v>4421</v>
      </c>
      <c r="I361" s="126">
        <v>1312.94</v>
      </c>
      <c r="J361" s="126">
        <v>39.06</v>
      </c>
      <c r="K361" s="126">
        <v>1352</v>
      </c>
      <c r="L361" s="126">
        <v>0</v>
      </c>
      <c r="M361" s="126">
        <v>0</v>
      </c>
      <c r="N361" s="126">
        <v>0</v>
      </c>
      <c r="O361" s="126">
        <v>5685.4</v>
      </c>
      <c r="P361" s="126">
        <v>87.6</v>
      </c>
      <c r="Q361" s="126">
        <v>5773</v>
      </c>
    </row>
    <row r="362" spans="1:17" x14ac:dyDescent="0.25">
      <c r="A362" s="126">
        <v>359</v>
      </c>
      <c r="B362" s="126" t="s">
        <v>784</v>
      </c>
      <c r="C362" s="126" t="s">
        <v>812</v>
      </c>
      <c r="D362" s="126" t="s">
        <v>43</v>
      </c>
      <c r="E362" s="126">
        <v>0</v>
      </c>
      <c r="F362" s="126">
        <v>3886.83</v>
      </c>
      <c r="G362" s="126">
        <v>47.17</v>
      </c>
      <c r="H362" s="126">
        <v>3934</v>
      </c>
      <c r="I362" s="126">
        <v>874.89</v>
      </c>
      <c r="J362" s="126">
        <v>36.11</v>
      </c>
      <c r="K362" s="126">
        <v>911</v>
      </c>
      <c r="L362" s="126">
        <v>0</v>
      </c>
      <c r="M362" s="126">
        <v>0</v>
      </c>
      <c r="N362" s="126">
        <v>0</v>
      </c>
      <c r="O362" s="126">
        <v>4761.72</v>
      </c>
      <c r="P362" s="126">
        <v>83.28</v>
      </c>
      <c r="Q362" s="126">
        <v>4845</v>
      </c>
    </row>
    <row r="363" spans="1:17" x14ac:dyDescent="0.25">
      <c r="A363" s="126">
        <v>360</v>
      </c>
      <c r="B363" s="126" t="s">
        <v>785</v>
      </c>
      <c r="C363" s="126" t="s">
        <v>812</v>
      </c>
      <c r="D363" s="126" t="s">
        <v>43</v>
      </c>
      <c r="E363" s="126">
        <v>0</v>
      </c>
      <c r="F363" s="126">
        <v>3945.64</v>
      </c>
      <c r="G363" s="126">
        <v>48.36</v>
      </c>
      <c r="H363" s="126">
        <v>3994</v>
      </c>
      <c r="I363" s="126">
        <v>875.29</v>
      </c>
      <c r="J363" s="126">
        <v>36.71</v>
      </c>
      <c r="K363" s="126">
        <v>912</v>
      </c>
      <c r="L363" s="126">
        <v>0</v>
      </c>
      <c r="M363" s="126">
        <v>0</v>
      </c>
      <c r="N363" s="126">
        <v>0</v>
      </c>
      <c r="O363" s="126">
        <v>4820.93</v>
      </c>
      <c r="P363" s="126">
        <v>85.07</v>
      </c>
      <c r="Q363" s="126">
        <v>4906</v>
      </c>
    </row>
    <row r="364" spans="1:17" x14ac:dyDescent="0.25">
      <c r="A364" s="126">
        <v>361</v>
      </c>
      <c r="B364" s="126" t="s">
        <v>801</v>
      </c>
      <c r="C364" s="126" t="s">
        <v>812</v>
      </c>
      <c r="D364" s="126" t="s">
        <v>45</v>
      </c>
      <c r="E364" s="126">
        <v>4</v>
      </c>
      <c r="F364" s="126">
        <v>847.08</v>
      </c>
      <c r="G364" s="126">
        <v>7.92</v>
      </c>
      <c r="H364" s="126">
        <v>855</v>
      </c>
      <c r="I364" s="126">
        <v>1385.46</v>
      </c>
      <c r="J364" s="126">
        <v>6.5399999999999991</v>
      </c>
      <c r="K364" s="126">
        <v>1392</v>
      </c>
      <c r="L364" s="126">
        <v>1377.54</v>
      </c>
      <c r="M364" s="126">
        <v>14.46</v>
      </c>
      <c r="N364" s="126">
        <v>1392</v>
      </c>
      <c r="O364" s="126">
        <v>855</v>
      </c>
      <c r="P364" s="126">
        <v>0</v>
      </c>
      <c r="Q364" s="126">
        <v>855</v>
      </c>
    </row>
    <row r="365" spans="1:17" x14ac:dyDescent="0.25">
      <c r="A365" s="126">
        <v>362</v>
      </c>
      <c r="B365" s="126" t="s">
        <v>822</v>
      </c>
      <c r="C365" s="126" t="s">
        <v>812</v>
      </c>
      <c r="D365" s="126" t="s">
        <v>45</v>
      </c>
      <c r="E365" s="126">
        <v>24</v>
      </c>
      <c r="F365" s="126">
        <v>581.13</v>
      </c>
      <c r="G365" s="126">
        <v>12.87</v>
      </c>
      <c r="H365" s="126">
        <v>594</v>
      </c>
      <c r="I365" s="126">
        <v>978.15</v>
      </c>
      <c r="J365" s="126">
        <v>14.850000000000001</v>
      </c>
      <c r="K365" s="126">
        <v>993</v>
      </c>
      <c r="L365" s="126">
        <v>0</v>
      </c>
      <c r="M365" s="126">
        <v>0</v>
      </c>
      <c r="N365" s="126">
        <v>0</v>
      </c>
      <c r="O365" s="126">
        <v>1559.28</v>
      </c>
      <c r="P365" s="126">
        <v>27.72</v>
      </c>
      <c r="Q365" s="126">
        <v>1587</v>
      </c>
    </row>
    <row r="366" spans="1:17" x14ac:dyDescent="0.25">
      <c r="A366" s="126">
        <v>363</v>
      </c>
      <c r="B366" s="126" t="s">
        <v>253</v>
      </c>
      <c r="C366" s="126" t="s">
        <v>812</v>
      </c>
      <c r="D366" s="126" t="s">
        <v>45</v>
      </c>
      <c r="E366" s="126">
        <v>346</v>
      </c>
      <c r="F366" s="126">
        <v>275765.90999999997</v>
      </c>
      <c r="G366" s="126">
        <v>26390.09</v>
      </c>
      <c r="H366" s="126">
        <v>302156</v>
      </c>
      <c r="I366" s="126">
        <v>5887.04</v>
      </c>
      <c r="J366" s="126">
        <v>1498.96</v>
      </c>
      <c r="K366" s="126">
        <v>7386</v>
      </c>
      <c r="L366" s="126">
        <v>0</v>
      </c>
      <c r="M366" s="126">
        <v>0</v>
      </c>
      <c r="N366" s="126">
        <v>0</v>
      </c>
      <c r="O366" s="126">
        <v>281652.95</v>
      </c>
      <c r="P366" s="126">
        <v>27889.050000000003</v>
      </c>
      <c r="Q366" s="126">
        <v>309542</v>
      </c>
    </row>
    <row r="367" spans="1:17" x14ac:dyDescent="0.25">
      <c r="A367" s="126">
        <v>364</v>
      </c>
      <c r="B367" s="126" t="s">
        <v>254</v>
      </c>
      <c r="C367" s="126" t="s">
        <v>812</v>
      </c>
      <c r="D367" s="126" t="s">
        <v>45</v>
      </c>
      <c r="E367" s="126">
        <v>1088</v>
      </c>
      <c r="F367" s="126">
        <v>257733.46</v>
      </c>
      <c r="G367" s="126">
        <v>41019.539999999994</v>
      </c>
      <c r="H367" s="126">
        <v>298753</v>
      </c>
      <c r="I367" s="126">
        <v>10117.93</v>
      </c>
      <c r="J367" s="126">
        <v>3668.07</v>
      </c>
      <c r="K367" s="126">
        <v>13786</v>
      </c>
      <c r="L367" s="126">
        <v>0</v>
      </c>
      <c r="M367" s="126">
        <v>0</v>
      </c>
      <c r="N367" s="126">
        <v>0</v>
      </c>
      <c r="O367" s="126">
        <v>267851.39</v>
      </c>
      <c r="P367" s="126">
        <v>44687.61</v>
      </c>
      <c r="Q367" s="126">
        <v>312539</v>
      </c>
    </row>
    <row r="368" spans="1:17" x14ac:dyDescent="0.25">
      <c r="A368" s="126">
        <v>365</v>
      </c>
      <c r="B368" s="126" t="s">
        <v>180</v>
      </c>
      <c r="C368" s="126" t="s">
        <v>812</v>
      </c>
      <c r="D368" s="126" t="s">
        <v>45</v>
      </c>
      <c r="E368" s="126">
        <v>172</v>
      </c>
      <c r="F368" s="126">
        <v>343092.03</v>
      </c>
      <c r="G368" s="126">
        <v>5667.9699999999993</v>
      </c>
      <c r="H368" s="126">
        <v>348760</v>
      </c>
      <c r="I368" s="126">
        <v>4415.2700000000004</v>
      </c>
      <c r="J368" s="126">
        <v>3557.73</v>
      </c>
      <c r="K368" s="126">
        <v>7973</v>
      </c>
      <c r="L368" s="126">
        <v>24332.03</v>
      </c>
      <c r="M368" s="126">
        <v>5667.9699999999993</v>
      </c>
      <c r="N368" s="126">
        <v>30000</v>
      </c>
      <c r="O368" s="126">
        <v>323175.27</v>
      </c>
      <c r="P368" s="126">
        <v>3557.73</v>
      </c>
      <c r="Q368" s="126">
        <v>326733</v>
      </c>
    </row>
    <row r="369" spans="1:17" x14ac:dyDescent="0.25">
      <c r="A369" s="126">
        <v>366</v>
      </c>
      <c r="B369" s="126" t="s">
        <v>83</v>
      </c>
      <c r="C369" s="126" t="s">
        <v>812</v>
      </c>
      <c r="D369" s="126" t="s">
        <v>43</v>
      </c>
      <c r="E369" s="126">
        <v>0</v>
      </c>
      <c r="F369" s="126">
        <v>604549.67000000004</v>
      </c>
      <c r="G369" s="126">
        <v>73247.33</v>
      </c>
      <c r="H369" s="126">
        <v>677797</v>
      </c>
      <c r="I369" s="126">
        <v>700.1</v>
      </c>
      <c r="J369" s="126">
        <v>5907.9</v>
      </c>
      <c r="K369" s="126">
        <v>6608</v>
      </c>
      <c r="L369" s="126">
        <v>0</v>
      </c>
      <c r="M369" s="126">
        <v>61389</v>
      </c>
      <c r="N369" s="126">
        <v>61389</v>
      </c>
      <c r="O369" s="126">
        <v>605249.77</v>
      </c>
      <c r="P369" s="126">
        <v>17766.23</v>
      </c>
      <c r="Q369" s="126">
        <v>623016</v>
      </c>
    </row>
    <row r="370" spans="1:17" x14ac:dyDescent="0.25">
      <c r="A370" s="126">
        <v>367</v>
      </c>
      <c r="B370" s="126" t="s">
        <v>143</v>
      </c>
      <c r="C370" s="126" t="s">
        <v>812</v>
      </c>
      <c r="D370" s="126" t="s">
        <v>45</v>
      </c>
      <c r="E370" s="126">
        <v>3341</v>
      </c>
      <c r="F370" s="126">
        <v>197320.38</v>
      </c>
      <c r="G370" s="126">
        <v>7267.62</v>
      </c>
      <c r="H370" s="126">
        <v>204588</v>
      </c>
      <c r="I370" s="126">
        <v>27566.74</v>
      </c>
      <c r="J370" s="126">
        <v>3646.26</v>
      </c>
      <c r="K370" s="126">
        <v>31213</v>
      </c>
      <c r="L370" s="126">
        <v>0</v>
      </c>
      <c r="M370" s="126">
        <v>0</v>
      </c>
      <c r="N370" s="126">
        <v>0</v>
      </c>
      <c r="O370" s="126">
        <v>224887.12</v>
      </c>
      <c r="P370" s="126">
        <v>10913.880000000001</v>
      </c>
      <c r="Q370" s="126">
        <v>235801</v>
      </c>
    </row>
    <row r="371" spans="1:17" x14ac:dyDescent="0.25">
      <c r="A371" s="126">
        <v>368</v>
      </c>
      <c r="B371" s="126" t="s">
        <v>210</v>
      </c>
      <c r="C371" s="126" t="s">
        <v>812</v>
      </c>
      <c r="D371" s="126" t="s">
        <v>45</v>
      </c>
      <c r="E371" s="126">
        <v>1034</v>
      </c>
      <c r="F371" s="126">
        <v>117766.04</v>
      </c>
      <c r="G371" s="126">
        <v>7258.9599999999991</v>
      </c>
      <c r="H371" s="126">
        <v>125025</v>
      </c>
      <c r="I371" s="126">
        <v>9231.68</v>
      </c>
      <c r="J371" s="126">
        <v>2002.32</v>
      </c>
      <c r="K371" s="126">
        <v>11234</v>
      </c>
      <c r="L371" s="126">
        <v>0</v>
      </c>
      <c r="M371" s="126">
        <v>0</v>
      </c>
      <c r="N371" s="126">
        <v>0</v>
      </c>
      <c r="O371" s="126">
        <v>126997.72</v>
      </c>
      <c r="P371" s="126">
        <v>9261.2800000000007</v>
      </c>
      <c r="Q371" s="126">
        <v>136259</v>
      </c>
    </row>
    <row r="372" spans="1:17" x14ac:dyDescent="0.25">
      <c r="A372" s="126">
        <v>369</v>
      </c>
      <c r="B372" s="126" t="s">
        <v>227</v>
      </c>
      <c r="C372" s="126" t="s">
        <v>812</v>
      </c>
      <c r="D372" s="126" t="s">
        <v>45</v>
      </c>
      <c r="E372" s="126">
        <v>713</v>
      </c>
      <c r="F372" s="126">
        <v>141820.66</v>
      </c>
      <c r="G372" s="126">
        <v>8196.34</v>
      </c>
      <c r="H372" s="126">
        <v>150017</v>
      </c>
      <c r="I372" s="126">
        <v>6021.57</v>
      </c>
      <c r="J372" s="126">
        <v>1795.43</v>
      </c>
      <c r="K372" s="126">
        <v>7817</v>
      </c>
      <c r="L372" s="126">
        <v>11803.66</v>
      </c>
      <c r="M372" s="126">
        <v>8196.34</v>
      </c>
      <c r="N372" s="126">
        <v>20000</v>
      </c>
      <c r="O372" s="126">
        <v>136038.57</v>
      </c>
      <c r="P372" s="126">
        <v>1795.43</v>
      </c>
      <c r="Q372" s="126">
        <v>137834</v>
      </c>
    </row>
    <row r="373" spans="1:17" x14ac:dyDescent="0.25">
      <c r="A373" s="126">
        <v>370</v>
      </c>
      <c r="B373" s="126" t="s">
        <v>126</v>
      </c>
      <c r="C373" s="126" t="s">
        <v>812</v>
      </c>
      <c r="D373" s="126" t="s">
        <v>45</v>
      </c>
      <c r="E373" s="126">
        <v>3900</v>
      </c>
      <c r="F373" s="126">
        <v>519931.69</v>
      </c>
      <c r="G373" s="126">
        <v>42461.31</v>
      </c>
      <c r="H373" s="126">
        <v>562393</v>
      </c>
      <c r="I373" s="126">
        <v>30167.54</v>
      </c>
      <c r="J373" s="126">
        <v>7287.46</v>
      </c>
      <c r="K373" s="126">
        <v>37455</v>
      </c>
      <c r="L373" s="126">
        <v>0</v>
      </c>
      <c r="M373" s="126">
        <v>30000</v>
      </c>
      <c r="N373" s="126">
        <v>30000</v>
      </c>
      <c r="O373" s="126">
        <v>550099.23</v>
      </c>
      <c r="P373" s="126">
        <v>19748.77</v>
      </c>
      <c r="Q373" s="126">
        <v>569848</v>
      </c>
    </row>
    <row r="374" spans="1:17" x14ac:dyDescent="0.25">
      <c r="A374" s="126">
        <v>371</v>
      </c>
      <c r="B374" s="126" t="s">
        <v>228</v>
      </c>
      <c r="C374" s="126" t="s">
        <v>812</v>
      </c>
      <c r="D374" s="126" t="s">
        <v>45</v>
      </c>
      <c r="E374" s="126">
        <v>2049</v>
      </c>
      <c r="F374" s="126">
        <v>543495.68000000005</v>
      </c>
      <c r="G374" s="126">
        <v>90775.319999999992</v>
      </c>
      <c r="H374" s="126">
        <v>634271</v>
      </c>
      <c r="I374" s="126">
        <v>16288.93</v>
      </c>
      <c r="J374" s="126">
        <v>7901.0700000000006</v>
      </c>
      <c r="K374" s="126">
        <v>24190</v>
      </c>
      <c r="L374" s="126">
        <v>0</v>
      </c>
      <c r="M374" s="126">
        <v>0</v>
      </c>
      <c r="N374" s="126">
        <v>0</v>
      </c>
      <c r="O374" s="126">
        <v>559784.61</v>
      </c>
      <c r="P374" s="126">
        <v>98676.390000000014</v>
      </c>
      <c r="Q374" s="126">
        <v>658461</v>
      </c>
    </row>
    <row r="375" spans="1:17" x14ac:dyDescent="0.25">
      <c r="A375" s="126">
        <v>372</v>
      </c>
      <c r="B375" s="126" t="s">
        <v>351</v>
      </c>
      <c r="C375" s="126" t="s">
        <v>812</v>
      </c>
      <c r="D375" s="126" t="s">
        <v>45</v>
      </c>
      <c r="E375" s="126">
        <v>393</v>
      </c>
      <c r="F375" s="126">
        <v>197401.94</v>
      </c>
      <c r="G375" s="126">
        <v>3200.06</v>
      </c>
      <c r="H375" s="126">
        <v>200602</v>
      </c>
      <c r="I375" s="126">
        <v>4643.8900000000003</v>
      </c>
      <c r="J375" s="126">
        <v>2153.11</v>
      </c>
      <c r="K375" s="126">
        <v>6797</v>
      </c>
      <c r="L375" s="126">
        <v>0</v>
      </c>
      <c r="M375" s="126">
        <v>0</v>
      </c>
      <c r="N375" s="126">
        <v>0</v>
      </c>
      <c r="O375" s="126">
        <v>202045.83</v>
      </c>
      <c r="P375" s="126">
        <v>5353.17</v>
      </c>
      <c r="Q375" s="126">
        <v>207399</v>
      </c>
    </row>
    <row r="376" spans="1:17" x14ac:dyDescent="0.25">
      <c r="A376" s="126">
        <v>373</v>
      </c>
      <c r="B376" s="126" t="s">
        <v>211</v>
      </c>
      <c r="C376" s="126" t="s">
        <v>812</v>
      </c>
      <c r="D376" s="126" t="s">
        <v>45</v>
      </c>
      <c r="E376" s="126">
        <v>3681</v>
      </c>
      <c r="F376" s="126">
        <v>354094.04</v>
      </c>
      <c r="G376" s="126">
        <v>36152.959999999999</v>
      </c>
      <c r="H376" s="126">
        <v>390247</v>
      </c>
      <c r="I376" s="126">
        <v>27484.05</v>
      </c>
      <c r="J376" s="126">
        <v>6335.9500000000007</v>
      </c>
      <c r="K376" s="126">
        <v>33820</v>
      </c>
      <c r="L376" s="126">
        <v>0</v>
      </c>
      <c r="M376" s="126">
        <v>0</v>
      </c>
      <c r="N376" s="126">
        <v>0</v>
      </c>
      <c r="O376" s="126">
        <v>381578.09</v>
      </c>
      <c r="P376" s="126">
        <v>42488.91</v>
      </c>
      <c r="Q376" s="126">
        <v>424067</v>
      </c>
    </row>
    <row r="377" spans="1:17" x14ac:dyDescent="0.25">
      <c r="A377" s="126">
        <v>374</v>
      </c>
      <c r="B377" s="126" t="s">
        <v>326</v>
      </c>
      <c r="C377" s="126" t="s">
        <v>812</v>
      </c>
      <c r="D377" s="126" t="s">
        <v>45</v>
      </c>
      <c r="E377" s="126">
        <v>2498</v>
      </c>
      <c r="F377" s="126">
        <v>267722.15000000002</v>
      </c>
      <c r="G377" s="126">
        <v>9218.8499999999985</v>
      </c>
      <c r="H377" s="126">
        <v>276941</v>
      </c>
      <c r="I377" s="126">
        <v>18642.240000000002</v>
      </c>
      <c r="J377" s="126">
        <v>3971.76</v>
      </c>
      <c r="K377" s="126">
        <v>22614</v>
      </c>
      <c r="L377" s="126">
        <v>0</v>
      </c>
      <c r="M377" s="126">
        <v>0</v>
      </c>
      <c r="N377" s="126">
        <v>0</v>
      </c>
      <c r="O377" s="126">
        <v>286364.39</v>
      </c>
      <c r="P377" s="126">
        <v>13190.61</v>
      </c>
      <c r="Q377" s="126">
        <v>299555</v>
      </c>
    </row>
    <row r="378" spans="1:17" x14ac:dyDescent="0.25">
      <c r="A378" s="126">
        <v>375</v>
      </c>
      <c r="B378" s="126" t="s">
        <v>255</v>
      </c>
      <c r="C378" s="126" t="s">
        <v>812</v>
      </c>
      <c r="D378" s="126" t="s">
        <v>45</v>
      </c>
      <c r="E378" s="126">
        <v>1248</v>
      </c>
      <c r="F378" s="126">
        <v>53800.9</v>
      </c>
      <c r="G378" s="126">
        <v>4579.1000000000004</v>
      </c>
      <c r="H378" s="126">
        <v>58380</v>
      </c>
      <c r="I378" s="126">
        <v>11053.45</v>
      </c>
      <c r="J378" s="126">
        <v>1245.55</v>
      </c>
      <c r="K378" s="126">
        <v>12299</v>
      </c>
      <c r="L378" s="126">
        <v>26099.9</v>
      </c>
      <c r="M378" s="126">
        <v>4579.1000000000004</v>
      </c>
      <c r="N378" s="126">
        <v>30679</v>
      </c>
      <c r="O378" s="126">
        <v>38754.449999999997</v>
      </c>
      <c r="P378" s="126">
        <v>1245.55</v>
      </c>
      <c r="Q378" s="126">
        <v>40000</v>
      </c>
    </row>
    <row r="379" spans="1:17" x14ac:dyDescent="0.25">
      <c r="A379" s="126">
        <v>376</v>
      </c>
      <c r="B379" s="126" t="s">
        <v>85</v>
      </c>
      <c r="C379" s="126" t="s">
        <v>812</v>
      </c>
      <c r="D379" s="126" t="s">
        <v>45</v>
      </c>
      <c r="E379" s="126">
        <v>46</v>
      </c>
      <c r="F379" s="126">
        <v>11222.45</v>
      </c>
      <c r="G379" s="126">
        <v>102.55</v>
      </c>
      <c r="H379" s="126">
        <v>11325</v>
      </c>
      <c r="I379" s="126">
        <v>2502.5</v>
      </c>
      <c r="J379" s="126">
        <v>127.5</v>
      </c>
      <c r="K379" s="126">
        <v>2630</v>
      </c>
      <c r="L379" s="126">
        <v>0</v>
      </c>
      <c r="M379" s="126">
        <v>0</v>
      </c>
      <c r="N379" s="126">
        <v>0</v>
      </c>
      <c r="O379" s="126">
        <v>13724.95</v>
      </c>
      <c r="P379" s="126">
        <v>230.05</v>
      </c>
      <c r="Q379" s="126">
        <v>13955</v>
      </c>
    </row>
    <row r="380" spans="1:17" x14ac:dyDescent="0.25">
      <c r="A380" s="126">
        <v>377</v>
      </c>
      <c r="B380" s="126" t="s">
        <v>212</v>
      </c>
      <c r="C380" s="126" t="s">
        <v>812</v>
      </c>
      <c r="D380" s="126" t="s">
        <v>45</v>
      </c>
      <c r="E380" s="126">
        <v>3135</v>
      </c>
      <c r="F380" s="126">
        <v>270061.34999999998</v>
      </c>
      <c r="G380" s="126">
        <v>7820.65</v>
      </c>
      <c r="H380" s="126">
        <v>277882</v>
      </c>
      <c r="I380" s="126">
        <v>24150.75</v>
      </c>
      <c r="J380" s="126">
        <v>4925.25</v>
      </c>
      <c r="K380" s="126">
        <v>29076</v>
      </c>
      <c r="L380" s="126">
        <v>0</v>
      </c>
      <c r="M380" s="126">
        <v>0</v>
      </c>
      <c r="N380" s="126">
        <v>0</v>
      </c>
      <c r="O380" s="126">
        <v>294212.09999999998</v>
      </c>
      <c r="P380" s="126">
        <v>12745.9</v>
      </c>
      <c r="Q380" s="126">
        <v>306958</v>
      </c>
    </row>
    <row r="381" spans="1:17" x14ac:dyDescent="0.25">
      <c r="A381" s="126">
        <v>378</v>
      </c>
      <c r="B381" s="126" t="s">
        <v>229</v>
      </c>
      <c r="C381" s="126" t="s">
        <v>812</v>
      </c>
      <c r="D381" s="126" t="s">
        <v>45</v>
      </c>
      <c r="E381" s="126">
        <v>24</v>
      </c>
      <c r="F381" s="126">
        <v>62545.94</v>
      </c>
      <c r="G381" s="126">
        <v>7921.0599999999995</v>
      </c>
      <c r="H381" s="126">
        <v>70467</v>
      </c>
      <c r="I381" s="126">
        <v>1826.88</v>
      </c>
      <c r="J381" s="126">
        <v>668.12</v>
      </c>
      <c r="K381" s="126">
        <v>2495</v>
      </c>
      <c r="L381" s="126">
        <v>0</v>
      </c>
      <c r="M381" s="126">
        <v>0</v>
      </c>
      <c r="N381" s="126">
        <v>0</v>
      </c>
      <c r="O381" s="126">
        <v>64372.82</v>
      </c>
      <c r="P381" s="126">
        <v>8589.18</v>
      </c>
      <c r="Q381" s="126">
        <v>72962</v>
      </c>
    </row>
    <row r="382" spans="1:17" x14ac:dyDescent="0.25">
      <c r="A382" s="126">
        <v>379</v>
      </c>
      <c r="B382" s="126" t="s">
        <v>230</v>
      </c>
      <c r="C382" s="126" t="s">
        <v>812</v>
      </c>
      <c r="D382" s="126" t="s">
        <v>45</v>
      </c>
      <c r="E382" s="126">
        <v>1163</v>
      </c>
      <c r="F382" s="126">
        <v>222330.35</v>
      </c>
      <c r="G382" s="126">
        <v>15729.650000000001</v>
      </c>
      <c r="H382" s="126">
        <v>238060</v>
      </c>
      <c r="I382" s="126">
        <v>11641.29</v>
      </c>
      <c r="J382" s="126">
        <v>2841.71</v>
      </c>
      <c r="K382" s="126">
        <v>14483</v>
      </c>
      <c r="L382" s="126">
        <v>0</v>
      </c>
      <c r="M382" s="126">
        <v>0</v>
      </c>
      <c r="N382" s="126">
        <v>0</v>
      </c>
      <c r="O382" s="126">
        <v>233971.64</v>
      </c>
      <c r="P382" s="126">
        <v>18571.36</v>
      </c>
      <c r="Q382" s="126">
        <v>252543</v>
      </c>
    </row>
    <row r="383" spans="1:17" x14ac:dyDescent="0.25">
      <c r="A383" s="126">
        <v>380</v>
      </c>
      <c r="B383" s="126" t="s">
        <v>144</v>
      </c>
      <c r="C383" s="126" t="s">
        <v>812</v>
      </c>
      <c r="D383" s="126" t="s">
        <v>43</v>
      </c>
      <c r="E383" s="126">
        <v>0</v>
      </c>
      <c r="F383" s="126">
        <v>31735.759999999998</v>
      </c>
      <c r="G383" s="126">
        <v>905.24</v>
      </c>
      <c r="H383" s="126">
        <v>32641</v>
      </c>
      <c r="I383" s="126">
        <v>1005.87</v>
      </c>
      <c r="J383" s="126">
        <v>324.13</v>
      </c>
      <c r="K383" s="126">
        <v>1330</v>
      </c>
      <c r="L383" s="126">
        <v>0</v>
      </c>
      <c r="M383" s="126">
        <v>0</v>
      </c>
      <c r="N383" s="126">
        <v>0</v>
      </c>
      <c r="O383" s="126">
        <v>32741.63</v>
      </c>
      <c r="P383" s="126">
        <v>1229.3699999999999</v>
      </c>
      <c r="Q383" s="126">
        <v>33971</v>
      </c>
    </row>
    <row r="384" spans="1:17" x14ac:dyDescent="0.25">
      <c r="A384" s="126">
        <v>381</v>
      </c>
      <c r="B384" s="126" t="s">
        <v>256</v>
      </c>
      <c r="C384" s="126" t="s">
        <v>812</v>
      </c>
      <c r="D384" s="126" t="s">
        <v>45</v>
      </c>
      <c r="E384" s="126">
        <v>1725</v>
      </c>
      <c r="F384" s="126">
        <v>479017.72</v>
      </c>
      <c r="G384" s="126">
        <v>70692.28</v>
      </c>
      <c r="H384" s="126">
        <v>549710</v>
      </c>
      <c r="I384" s="126">
        <v>12765.06</v>
      </c>
      <c r="J384" s="126">
        <v>6614.9400000000005</v>
      </c>
      <c r="K384" s="126">
        <v>19380</v>
      </c>
      <c r="L384" s="126">
        <v>0</v>
      </c>
      <c r="M384" s="126">
        <v>0</v>
      </c>
      <c r="N384" s="126">
        <v>0</v>
      </c>
      <c r="O384" s="126">
        <v>491782.78</v>
      </c>
      <c r="P384" s="126">
        <v>77307.22</v>
      </c>
      <c r="Q384" s="126">
        <v>569090</v>
      </c>
    </row>
    <row r="385" spans="1:17" x14ac:dyDescent="0.25">
      <c r="A385" s="126">
        <v>382</v>
      </c>
      <c r="B385" s="126" t="s">
        <v>257</v>
      </c>
      <c r="C385" s="126" t="s">
        <v>812</v>
      </c>
      <c r="D385" s="126" t="s">
        <v>45</v>
      </c>
      <c r="E385" s="126">
        <v>843</v>
      </c>
      <c r="F385" s="126">
        <v>28814.91</v>
      </c>
      <c r="G385" s="126">
        <v>2139.09</v>
      </c>
      <c r="H385" s="126">
        <v>30954</v>
      </c>
      <c r="I385" s="126">
        <v>8397.5</v>
      </c>
      <c r="J385" s="126">
        <v>828.5</v>
      </c>
      <c r="K385" s="126">
        <v>9226</v>
      </c>
      <c r="L385" s="126">
        <v>37212.410000000003</v>
      </c>
      <c r="M385" s="126">
        <v>2967.59</v>
      </c>
      <c r="N385" s="126">
        <v>40180</v>
      </c>
      <c r="O385" s="126">
        <v>0</v>
      </c>
      <c r="P385" s="126">
        <v>0</v>
      </c>
      <c r="Q385" s="126">
        <v>0</v>
      </c>
    </row>
    <row r="386" spans="1:17" x14ac:dyDescent="0.25">
      <c r="A386" s="126">
        <v>383</v>
      </c>
      <c r="B386" s="126" t="s">
        <v>213</v>
      </c>
      <c r="C386" s="126" t="s">
        <v>812</v>
      </c>
      <c r="D386" s="126" t="s">
        <v>43</v>
      </c>
      <c r="E386" s="126">
        <v>0</v>
      </c>
      <c r="F386" s="126">
        <v>5131.96</v>
      </c>
      <c r="G386" s="126">
        <v>100.04</v>
      </c>
      <c r="H386" s="126">
        <v>5232</v>
      </c>
      <c r="I386" s="126">
        <v>1166.56</v>
      </c>
      <c r="J386" s="126">
        <v>62.44</v>
      </c>
      <c r="K386" s="126">
        <v>1229</v>
      </c>
      <c r="L386" s="126">
        <v>0</v>
      </c>
      <c r="M386" s="126">
        <v>0</v>
      </c>
      <c r="N386" s="126">
        <v>0</v>
      </c>
      <c r="O386" s="126">
        <v>6298.52</v>
      </c>
      <c r="P386" s="126">
        <v>162.47999999999999</v>
      </c>
      <c r="Q386" s="126">
        <v>6461</v>
      </c>
    </row>
    <row r="387" spans="1:17" x14ac:dyDescent="0.25">
      <c r="A387" s="126">
        <v>384</v>
      </c>
      <c r="B387" s="126" t="s">
        <v>214</v>
      </c>
      <c r="C387" s="126" t="s">
        <v>812</v>
      </c>
      <c r="D387" s="126" t="s">
        <v>43</v>
      </c>
      <c r="E387" s="126">
        <v>0</v>
      </c>
      <c r="F387" s="126">
        <v>4942.67</v>
      </c>
      <c r="G387" s="126">
        <v>140.33000000000001</v>
      </c>
      <c r="H387" s="126">
        <v>5083</v>
      </c>
      <c r="I387" s="126">
        <v>813.3</v>
      </c>
      <c r="J387" s="126">
        <v>43.7</v>
      </c>
      <c r="K387" s="126">
        <v>857</v>
      </c>
      <c r="L387" s="126">
        <v>0</v>
      </c>
      <c r="M387" s="126">
        <v>0</v>
      </c>
      <c r="N387" s="126">
        <v>0</v>
      </c>
      <c r="O387" s="126">
        <v>5755.97</v>
      </c>
      <c r="P387" s="126">
        <v>184.03</v>
      </c>
      <c r="Q387" s="126">
        <v>5940</v>
      </c>
    </row>
    <row r="388" spans="1:17" x14ac:dyDescent="0.25">
      <c r="A388" s="126">
        <v>385</v>
      </c>
      <c r="B388" s="126" t="s">
        <v>231</v>
      </c>
      <c r="C388" s="126" t="s">
        <v>812</v>
      </c>
      <c r="D388" s="126" t="s">
        <v>45</v>
      </c>
      <c r="E388" s="126">
        <v>6045</v>
      </c>
      <c r="F388" s="126">
        <v>547255.43000000005</v>
      </c>
      <c r="G388" s="126">
        <v>44805.57</v>
      </c>
      <c r="H388" s="126">
        <v>592061</v>
      </c>
      <c r="I388" s="126">
        <v>42952.42</v>
      </c>
      <c r="J388" s="126">
        <v>10007.58</v>
      </c>
      <c r="K388" s="126">
        <v>52960</v>
      </c>
      <c r="L388" s="126">
        <v>0</v>
      </c>
      <c r="M388" s="126">
        <v>0</v>
      </c>
      <c r="N388" s="126">
        <v>0</v>
      </c>
      <c r="O388" s="126">
        <v>590207.85</v>
      </c>
      <c r="P388" s="126">
        <v>54813.15</v>
      </c>
      <c r="Q388" s="126">
        <v>645021</v>
      </c>
    </row>
    <row r="389" spans="1:17" x14ac:dyDescent="0.25">
      <c r="A389" s="126">
        <v>386</v>
      </c>
      <c r="B389" s="126" t="s">
        <v>282</v>
      </c>
      <c r="C389" s="126" t="s">
        <v>812</v>
      </c>
      <c r="D389" s="126" t="s">
        <v>43</v>
      </c>
      <c r="E389" s="126">
        <v>0</v>
      </c>
      <c r="F389" s="126">
        <v>13125.85</v>
      </c>
      <c r="G389" s="126">
        <v>634.15</v>
      </c>
      <c r="H389" s="126">
        <v>13760</v>
      </c>
      <c r="I389" s="126">
        <v>1312.9</v>
      </c>
      <c r="J389" s="126">
        <v>132.1</v>
      </c>
      <c r="K389" s="126">
        <v>1445</v>
      </c>
      <c r="L389" s="126">
        <v>14438.75</v>
      </c>
      <c r="M389" s="126">
        <v>766.25</v>
      </c>
      <c r="N389" s="126">
        <v>15205</v>
      </c>
      <c r="O389" s="126">
        <v>0</v>
      </c>
      <c r="P389" s="126">
        <v>0</v>
      </c>
      <c r="Q389" s="126">
        <v>0</v>
      </c>
    </row>
    <row r="390" spans="1:17" x14ac:dyDescent="0.25">
      <c r="A390" s="126">
        <v>387</v>
      </c>
      <c r="B390" s="126" t="s">
        <v>181</v>
      </c>
      <c r="C390" s="126" t="s">
        <v>812</v>
      </c>
      <c r="D390" s="126" t="s">
        <v>182</v>
      </c>
      <c r="E390" s="126">
        <v>905</v>
      </c>
      <c r="F390" s="126">
        <v>243486.35</v>
      </c>
      <c r="G390" s="126">
        <v>55230.65</v>
      </c>
      <c r="H390" s="126">
        <v>298717</v>
      </c>
      <c r="I390" s="126">
        <v>7511.45</v>
      </c>
      <c r="J390" s="126">
        <v>3022.55</v>
      </c>
      <c r="K390" s="126">
        <v>10534</v>
      </c>
      <c r="L390" s="126">
        <v>0</v>
      </c>
      <c r="M390" s="126">
        <v>0</v>
      </c>
      <c r="N390" s="126">
        <v>0</v>
      </c>
      <c r="O390" s="126">
        <v>250997.8</v>
      </c>
      <c r="P390" s="126">
        <v>58253.2</v>
      </c>
      <c r="Q390" s="126">
        <v>309251</v>
      </c>
    </row>
    <row r="391" spans="1:17" x14ac:dyDescent="0.25">
      <c r="A391" s="126">
        <v>388</v>
      </c>
      <c r="B391" s="126" t="s">
        <v>145</v>
      </c>
      <c r="C391" s="126" t="s">
        <v>812</v>
      </c>
      <c r="D391" s="126" t="s">
        <v>45</v>
      </c>
      <c r="E391" s="126">
        <v>1318</v>
      </c>
      <c r="F391" s="126">
        <v>121105.65</v>
      </c>
      <c r="G391" s="126">
        <v>17102.349999999999</v>
      </c>
      <c r="H391" s="126">
        <v>138208</v>
      </c>
      <c r="I391" s="126">
        <v>10778.49</v>
      </c>
      <c r="J391" s="126">
        <v>1945.5099999999998</v>
      </c>
      <c r="K391" s="126">
        <v>12724</v>
      </c>
      <c r="L391" s="126">
        <v>0</v>
      </c>
      <c r="M391" s="126">
        <v>7875</v>
      </c>
      <c r="N391" s="126">
        <v>7875</v>
      </c>
      <c r="O391" s="126">
        <v>131884.14000000001</v>
      </c>
      <c r="P391" s="126">
        <v>11172.86</v>
      </c>
      <c r="Q391" s="126">
        <v>143057</v>
      </c>
    </row>
    <row r="392" spans="1:17" x14ac:dyDescent="0.25">
      <c r="A392" s="126">
        <v>389</v>
      </c>
      <c r="B392" s="126" t="s">
        <v>146</v>
      </c>
      <c r="C392" s="126" t="s">
        <v>812</v>
      </c>
      <c r="D392" s="126" t="s">
        <v>43</v>
      </c>
      <c r="E392" s="126">
        <v>0</v>
      </c>
      <c r="F392" s="126">
        <v>3731.78</v>
      </c>
      <c r="G392" s="126">
        <v>12.22</v>
      </c>
      <c r="H392" s="126">
        <v>3744</v>
      </c>
      <c r="I392" s="126">
        <v>1574.79</v>
      </c>
      <c r="J392" s="126">
        <v>31.21</v>
      </c>
      <c r="K392" s="126">
        <v>1606</v>
      </c>
      <c r="L392" s="126">
        <v>3731.78</v>
      </c>
      <c r="M392" s="126">
        <v>12.22</v>
      </c>
      <c r="N392" s="126">
        <v>3744</v>
      </c>
      <c r="O392" s="126">
        <v>1574.79</v>
      </c>
      <c r="P392" s="126">
        <v>31.21</v>
      </c>
      <c r="Q392" s="126">
        <v>1606</v>
      </c>
    </row>
    <row r="393" spans="1:17" x14ac:dyDescent="0.25">
      <c r="A393" s="126">
        <v>390</v>
      </c>
      <c r="B393" s="126" t="s">
        <v>352</v>
      </c>
      <c r="C393" s="126" t="s">
        <v>812</v>
      </c>
      <c r="D393" s="126" t="s">
        <v>45</v>
      </c>
      <c r="E393" s="126">
        <v>666</v>
      </c>
      <c r="F393" s="126">
        <v>212945.71</v>
      </c>
      <c r="G393" s="126">
        <v>3677.29</v>
      </c>
      <c r="H393" s="126">
        <v>216623</v>
      </c>
      <c r="I393" s="126">
        <v>6259.78</v>
      </c>
      <c r="J393" s="126">
        <v>2433.2200000000003</v>
      </c>
      <c r="K393" s="126">
        <v>8693</v>
      </c>
      <c r="L393" s="126">
        <v>0</v>
      </c>
      <c r="M393" s="126">
        <v>0</v>
      </c>
      <c r="N393" s="126">
        <v>0</v>
      </c>
      <c r="O393" s="126">
        <v>219205.49</v>
      </c>
      <c r="P393" s="126">
        <v>6110.51</v>
      </c>
      <c r="Q393" s="126">
        <v>225316</v>
      </c>
    </row>
    <row r="394" spans="1:17" x14ac:dyDescent="0.25">
      <c r="A394" s="126">
        <v>391</v>
      </c>
      <c r="B394" s="126" t="s">
        <v>353</v>
      </c>
      <c r="C394" s="126" t="s">
        <v>812</v>
      </c>
      <c r="D394" s="126" t="s">
        <v>45</v>
      </c>
      <c r="E394" s="126">
        <v>419</v>
      </c>
      <c r="F394" s="126">
        <v>3787.62</v>
      </c>
      <c r="G394" s="126">
        <v>61.38</v>
      </c>
      <c r="H394" s="126">
        <v>3849</v>
      </c>
      <c r="I394" s="126">
        <v>4823.3500000000004</v>
      </c>
      <c r="J394" s="126">
        <v>226.65</v>
      </c>
      <c r="K394" s="126">
        <v>5050</v>
      </c>
      <c r="L394" s="126">
        <v>0</v>
      </c>
      <c r="M394" s="126">
        <v>0</v>
      </c>
      <c r="N394" s="126">
        <v>0</v>
      </c>
      <c r="O394" s="126">
        <v>8610.9699999999993</v>
      </c>
      <c r="P394" s="126">
        <v>288.03000000000003</v>
      </c>
      <c r="Q394" s="126">
        <v>8899</v>
      </c>
    </row>
    <row r="395" spans="1:17" x14ac:dyDescent="0.25">
      <c r="A395" s="126">
        <v>392</v>
      </c>
      <c r="B395" s="126" t="s">
        <v>283</v>
      </c>
      <c r="C395" s="126" t="s">
        <v>812</v>
      </c>
      <c r="D395" s="126" t="s">
        <v>43</v>
      </c>
      <c r="E395" s="126">
        <v>0</v>
      </c>
      <c r="F395" s="126">
        <v>11570.87</v>
      </c>
      <c r="G395" s="126">
        <v>517.13</v>
      </c>
      <c r="H395" s="126">
        <v>12088</v>
      </c>
      <c r="I395" s="126">
        <v>1968.39</v>
      </c>
      <c r="J395" s="126">
        <v>110.61</v>
      </c>
      <c r="K395" s="126">
        <v>2079</v>
      </c>
      <c r="L395" s="126">
        <v>1561.87</v>
      </c>
      <c r="M395" s="126">
        <v>517.13</v>
      </c>
      <c r="N395" s="126">
        <v>2079</v>
      </c>
      <c r="O395" s="126">
        <v>11977.39</v>
      </c>
      <c r="P395" s="126">
        <v>110.61</v>
      </c>
      <c r="Q395" s="126">
        <v>12088</v>
      </c>
    </row>
    <row r="396" spans="1:17" x14ac:dyDescent="0.25">
      <c r="A396" s="126">
        <v>393</v>
      </c>
      <c r="B396" s="126" t="s">
        <v>232</v>
      </c>
      <c r="C396" s="126" t="s">
        <v>812</v>
      </c>
      <c r="D396" s="126" t="s">
        <v>45</v>
      </c>
      <c r="E396" s="126">
        <v>400</v>
      </c>
      <c r="F396" s="126">
        <v>46519.43</v>
      </c>
      <c r="G396" s="126">
        <v>6002.57</v>
      </c>
      <c r="H396" s="126">
        <v>52522</v>
      </c>
      <c r="I396" s="126">
        <v>4052.42</v>
      </c>
      <c r="J396" s="126">
        <v>662.57999999999993</v>
      </c>
      <c r="K396" s="126">
        <v>4715</v>
      </c>
      <c r="L396" s="126">
        <v>0</v>
      </c>
      <c r="M396" s="126">
        <v>0</v>
      </c>
      <c r="N396" s="126">
        <v>0</v>
      </c>
      <c r="O396" s="126">
        <v>50571.85</v>
      </c>
      <c r="P396" s="126">
        <v>6665.15</v>
      </c>
      <c r="Q396" s="126">
        <v>57237</v>
      </c>
    </row>
    <row r="397" spans="1:17" x14ac:dyDescent="0.25">
      <c r="A397" s="126">
        <v>394</v>
      </c>
      <c r="B397" s="126" t="s">
        <v>86</v>
      </c>
      <c r="C397" s="126" t="s">
        <v>812</v>
      </c>
      <c r="D397" s="126" t="s">
        <v>45</v>
      </c>
      <c r="E397" s="126">
        <v>414</v>
      </c>
      <c r="F397" s="126">
        <v>61071.15</v>
      </c>
      <c r="G397" s="126">
        <v>5750.8499999999995</v>
      </c>
      <c r="H397" s="126">
        <v>66822</v>
      </c>
      <c r="I397" s="126">
        <v>4673.1499999999996</v>
      </c>
      <c r="J397" s="126">
        <v>794.84999999999991</v>
      </c>
      <c r="K397" s="126">
        <v>5468</v>
      </c>
      <c r="L397" s="126">
        <v>65744.3</v>
      </c>
      <c r="M397" s="126">
        <v>6545.7</v>
      </c>
      <c r="N397" s="126">
        <v>72290</v>
      </c>
      <c r="O397" s="126">
        <v>0</v>
      </c>
      <c r="P397" s="126">
        <v>0</v>
      </c>
      <c r="Q397" s="126">
        <v>0</v>
      </c>
    </row>
    <row r="398" spans="1:17" x14ac:dyDescent="0.25">
      <c r="A398" s="126">
        <v>395</v>
      </c>
      <c r="B398" s="126" t="s">
        <v>215</v>
      </c>
      <c r="C398" s="126" t="s">
        <v>812</v>
      </c>
      <c r="D398" s="126" t="s">
        <v>43</v>
      </c>
      <c r="E398" s="126">
        <v>0</v>
      </c>
      <c r="F398" s="126">
        <v>7174.34</v>
      </c>
      <c r="G398" s="126">
        <v>166.66</v>
      </c>
      <c r="H398" s="126">
        <v>7341</v>
      </c>
      <c r="I398" s="126">
        <v>1139.3699999999999</v>
      </c>
      <c r="J398" s="126">
        <v>63.63</v>
      </c>
      <c r="K398" s="126">
        <v>1203</v>
      </c>
      <c r="L398" s="126">
        <v>8313.7099999999991</v>
      </c>
      <c r="M398" s="126">
        <v>230.29</v>
      </c>
      <c r="N398" s="126">
        <v>8544</v>
      </c>
      <c r="O398" s="126">
        <v>0</v>
      </c>
      <c r="P398" s="126">
        <v>0</v>
      </c>
      <c r="Q398" s="126">
        <v>0</v>
      </c>
    </row>
    <row r="399" spans="1:17" x14ac:dyDescent="0.25">
      <c r="A399" s="126">
        <v>396</v>
      </c>
      <c r="B399" s="126" t="s">
        <v>354</v>
      </c>
      <c r="C399" s="126" t="s">
        <v>812</v>
      </c>
      <c r="D399" s="126" t="s">
        <v>45</v>
      </c>
      <c r="E399" s="126">
        <v>4714</v>
      </c>
      <c r="F399" s="126">
        <v>854122.84</v>
      </c>
      <c r="G399" s="126">
        <v>205534.16</v>
      </c>
      <c r="H399" s="126">
        <v>1059657</v>
      </c>
      <c r="I399" s="126">
        <v>35941.019999999997</v>
      </c>
      <c r="J399" s="126">
        <v>10952.98</v>
      </c>
      <c r="K399" s="126">
        <v>46894</v>
      </c>
      <c r="L399" s="126">
        <v>0</v>
      </c>
      <c r="M399" s="126">
        <v>0</v>
      </c>
      <c r="N399" s="126">
        <v>0</v>
      </c>
      <c r="O399" s="126">
        <v>890063.86</v>
      </c>
      <c r="P399" s="126">
        <v>216487.13999999998</v>
      </c>
      <c r="Q399" s="126">
        <v>1106551</v>
      </c>
    </row>
    <row r="400" spans="1:17" x14ac:dyDescent="0.25">
      <c r="A400" s="126">
        <v>397</v>
      </c>
      <c r="B400" s="126" t="s">
        <v>355</v>
      </c>
      <c r="C400" s="126" t="s">
        <v>812</v>
      </c>
      <c r="D400" s="126" t="s">
        <v>45</v>
      </c>
      <c r="E400" s="126">
        <v>2113</v>
      </c>
      <c r="F400" s="126">
        <v>428339.98</v>
      </c>
      <c r="G400" s="126">
        <v>133100.01999999999</v>
      </c>
      <c r="H400" s="126">
        <v>561440</v>
      </c>
      <c r="I400" s="126">
        <v>15832.49</v>
      </c>
      <c r="J400" s="126">
        <v>5502.51</v>
      </c>
      <c r="K400" s="126">
        <v>21335</v>
      </c>
      <c r="L400" s="126">
        <v>0</v>
      </c>
      <c r="M400" s="126">
        <v>6442</v>
      </c>
      <c r="N400" s="126">
        <v>6442</v>
      </c>
      <c r="O400" s="126">
        <v>444172.47</v>
      </c>
      <c r="P400" s="126">
        <v>132160.53</v>
      </c>
      <c r="Q400" s="126">
        <v>576333</v>
      </c>
    </row>
    <row r="401" spans="1:17" x14ac:dyDescent="0.25">
      <c r="A401" s="126">
        <v>398</v>
      </c>
      <c r="B401" s="126" t="s">
        <v>356</v>
      </c>
      <c r="C401" s="126" t="s">
        <v>812</v>
      </c>
      <c r="D401" s="126" t="s">
        <v>43</v>
      </c>
      <c r="E401" s="126">
        <v>0</v>
      </c>
      <c r="F401" s="126">
        <v>188063.44</v>
      </c>
      <c r="G401" s="126">
        <v>74732.56</v>
      </c>
      <c r="H401" s="126">
        <v>262796</v>
      </c>
      <c r="I401" s="126">
        <v>1273.49</v>
      </c>
      <c r="J401" s="126">
        <v>1874.51</v>
      </c>
      <c r="K401" s="126">
        <v>3148</v>
      </c>
      <c r="L401" s="126">
        <v>0</v>
      </c>
      <c r="M401" s="126">
        <v>0</v>
      </c>
      <c r="N401" s="126">
        <v>0</v>
      </c>
      <c r="O401" s="126">
        <v>189336.93</v>
      </c>
      <c r="P401" s="126">
        <v>76607.070000000007</v>
      </c>
      <c r="Q401" s="126">
        <v>265944</v>
      </c>
    </row>
    <row r="402" spans="1:17" x14ac:dyDescent="0.25">
      <c r="A402" s="126">
        <v>399</v>
      </c>
      <c r="B402" s="126" t="s">
        <v>258</v>
      </c>
      <c r="C402" s="126" t="s">
        <v>812</v>
      </c>
      <c r="D402" s="126" t="s">
        <v>45</v>
      </c>
      <c r="E402" s="126">
        <v>480</v>
      </c>
      <c r="F402" s="126">
        <v>20499.79</v>
      </c>
      <c r="G402" s="126">
        <v>1374.21</v>
      </c>
      <c r="H402" s="126">
        <v>21874</v>
      </c>
      <c r="I402" s="126">
        <v>5519.36</v>
      </c>
      <c r="J402" s="126">
        <v>473.64</v>
      </c>
      <c r="K402" s="126">
        <v>5993</v>
      </c>
      <c r="L402" s="126">
        <v>26019.15</v>
      </c>
      <c r="M402" s="126">
        <v>1847.85</v>
      </c>
      <c r="N402" s="126">
        <v>27867</v>
      </c>
      <c r="O402" s="126">
        <v>0</v>
      </c>
      <c r="P402" s="126">
        <v>0</v>
      </c>
      <c r="Q402" s="126">
        <v>0</v>
      </c>
    </row>
    <row r="403" spans="1:17" x14ac:dyDescent="0.25">
      <c r="A403" s="126">
        <v>400</v>
      </c>
      <c r="B403" s="126" t="s">
        <v>233</v>
      </c>
      <c r="C403" s="126" t="s">
        <v>812</v>
      </c>
      <c r="D403" s="126" t="s">
        <v>43</v>
      </c>
      <c r="E403" s="126">
        <v>0</v>
      </c>
      <c r="F403" s="126">
        <v>3731.78</v>
      </c>
      <c r="G403" s="126">
        <v>12.22</v>
      </c>
      <c r="H403" s="126">
        <v>3744</v>
      </c>
      <c r="I403" s="126">
        <v>1574.79</v>
      </c>
      <c r="J403" s="126">
        <v>31.21</v>
      </c>
      <c r="K403" s="126">
        <v>1606</v>
      </c>
      <c r="L403" s="126">
        <v>0</v>
      </c>
      <c r="M403" s="126">
        <v>0</v>
      </c>
      <c r="N403" s="126">
        <v>0</v>
      </c>
      <c r="O403" s="126">
        <v>5306.57</v>
      </c>
      <c r="P403" s="126">
        <v>43.43</v>
      </c>
      <c r="Q403" s="126">
        <v>5350</v>
      </c>
    </row>
    <row r="404" spans="1:17" x14ac:dyDescent="0.25">
      <c r="A404" s="126">
        <v>401</v>
      </c>
      <c r="B404" s="126" t="s">
        <v>284</v>
      </c>
      <c r="C404" s="126" t="s">
        <v>812</v>
      </c>
      <c r="D404" s="126" t="s">
        <v>45</v>
      </c>
      <c r="E404" s="126">
        <v>2556</v>
      </c>
      <c r="F404" s="126">
        <v>501859.3</v>
      </c>
      <c r="G404" s="126">
        <v>85176.7</v>
      </c>
      <c r="H404" s="126">
        <v>587036</v>
      </c>
      <c r="I404" s="126">
        <v>20570.78</v>
      </c>
      <c r="J404" s="126">
        <v>6471.22</v>
      </c>
      <c r="K404" s="126">
        <v>27042</v>
      </c>
      <c r="L404" s="126">
        <v>0</v>
      </c>
      <c r="M404" s="126">
        <v>50000</v>
      </c>
      <c r="N404" s="126">
        <v>50000</v>
      </c>
      <c r="O404" s="126">
        <v>522430.08</v>
      </c>
      <c r="P404" s="126">
        <v>41647.919999999998</v>
      </c>
      <c r="Q404" s="126">
        <v>564078</v>
      </c>
    </row>
    <row r="405" spans="1:17" x14ac:dyDescent="0.25">
      <c r="A405" s="126">
        <v>402</v>
      </c>
      <c r="B405" s="126" t="s">
        <v>84</v>
      </c>
      <c r="C405" s="126" t="s">
        <v>812</v>
      </c>
      <c r="D405" s="126" t="s">
        <v>45</v>
      </c>
      <c r="E405" s="126">
        <v>1189</v>
      </c>
      <c r="F405" s="126">
        <v>45676.74</v>
      </c>
      <c r="G405" s="126">
        <v>2270.2600000000002</v>
      </c>
      <c r="H405" s="126">
        <v>47947</v>
      </c>
      <c r="I405" s="126">
        <v>10156.719999999999</v>
      </c>
      <c r="J405" s="126">
        <v>975.28</v>
      </c>
      <c r="K405" s="126">
        <v>11132</v>
      </c>
      <c r="L405" s="126">
        <v>55833.46</v>
      </c>
      <c r="M405" s="126">
        <v>3245.54</v>
      </c>
      <c r="N405" s="126">
        <v>59079</v>
      </c>
      <c r="O405" s="126">
        <v>0</v>
      </c>
      <c r="P405" s="126">
        <v>0</v>
      </c>
      <c r="Q405" s="126">
        <v>0</v>
      </c>
    </row>
    <row r="406" spans="1:17" x14ac:dyDescent="0.25">
      <c r="A406" s="126">
        <v>403</v>
      </c>
      <c r="B406" s="126" t="s">
        <v>147</v>
      </c>
      <c r="C406" s="126" t="s">
        <v>812</v>
      </c>
      <c r="D406" s="126" t="s">
        <v>45</v>
      </c>
      <c r="E406" s="126">
        <v>1663</v>
      </c>
      <c r="F406" s="126">
        <v>39976.39</v>
      </c>
      <c r="G406" s="126">
        <v>1975.61</v>
      </c>
      <c r="H406" s="126">
        <v>41952</v>
      </c>
      <c r="I406" s="126">
        <v>12573.15</v>
      </c>
      <c r="J406" s="126">
        <v>1219.8500000000001</v>
      </c>
      <c r="K406" s="126">
        <v>13793</v>
      </c>
      <c r="L406" s="126">
        <v>0</v>
      </c>
      <c r="M406" s="126">
        <v>0</v>
      </c>
      <c r="N406" s="126">
        <v>0</v>
      </c>
      <c r="O406" s="126">
        <v>52549.54</v>
      </c>
      <c r="P406" s="126">
        <v>3195.46</v>
      </c>
      <c r="Q406" s="126">
        <v>55745</v>
      </c>
    </row>
    <row r="407" spans="1:17" x14ac:dyDescent="0.25">
      <c r="A407" s="126">
        <v>404</v>
      </c>
      <c r="B407" s="126" t="s">
        <v>259</v>
      </c>
      <c r="C407" s="126" t="s">
        <v>812</v>
      </c>
      <c r="D407" s="126" t="s">
        <v>45</v>
      </c>
      <c r="E407" s="126">
        <v>3058</v>
      </c>
      <c r="F407" s="126">
        <v>662411.37</v>
      </c>
      <c r="G407" s="126">
        <v>48308.63</v>
      </c>
      <c r="H407" s="126">
        <v>710720</v>
      </c>
      <c r="I407" s="126">
        <v>29104.13</v>
      </c>
      <c r="J407" s="126">
        <v>6225.87</v>
      </c>
      <c r="K407" s="126">
        <v>35330</v>
      </c>
      <c r="L407" s="126">
        <v>0</v>
      </c>
      <c r="M407" s="126">
        <v>20000</v>
      </c>
      <c r="N407" s="126">
        <v>20000</v>
      </c>
      <c r="O407" s="126">
        <v>691515.5</v>
      </c>
      <c r="P407" s="126">
        <v>34534.5</v>
      </c>
      <c r="Q407" s="126">
        <v>726050</v>
      </c>
    </row>
    <row r="408" spans="1:17" x14ac:dyDescent="0.25">
      <c r="A408" s="126">
        <v>405</v>
      </c>
      <c r="B408" s="126" t="s">
        <v>234</v>
      </c>
      <c r="C408" s="126" t="s">
        <v>812</v>
      </c>
      <c r="D408" s="126" t="s">
        <v>43</v>
      </c>
      <c r="E408" s="126">
        <v>0</v>
      </c>
      <c r="F408" s="126">
        <v>2075.1999999999998</v>
      </c>
      <c r="G408" s="126">
        <v>6.8</v>
      </c>
      <c r="H408" s="126">
        <v>2082</v>
      </c>
      <c r="I408" s="126">
        <v>874.64</v>
      </c>
      <c r="J408" s="126">
        <v>17.36</v>
      </c>
      <c r="K408" s="126">
        <v>892</v>
      </c>
      <c r="L408" s="126">
        <v>0</v>
      </c>
      <c r="M408" s="126">
        <v>0</v>
      </c>
      <c r="N408" s="126">
        <v>0</v>
      </c>
      <c r="O408" s="126">
        <v>2949.84</v>
      </c>
      <c r="P408" s="126">
        <v>24.16</v>
      </c>
      <c r="Q408" s="126">
        <v>2974</v>
      </c>
    </row>
    <row r="409" spans="1:17" x14ac:dyDescent="0.25">
      <c r="A409" s="126">
        <v>406</v>
      </c>
      <c r="B409" s="126" t="s">
        <v>148</v>
      </c>
      <c r="C409" s="126" t="s">
        <v>812</v>
      </c>
      <c r="D409" s="126" t="s">
        <v>45</v>
      </c>
      <c r="E409" s="126">
        <v>740</v>
      </c>
      <c r="F409" s="126">
        <v>140829.42000000001</v>
      </c>
      <c r="G409" s="126">
        <v>15727.58</v>
      </c>
      <c r="H409" s="126">
        <v>156557</v>
      </c>
      <c r="I409" s="126">
        <v>7081.01</v>
      </c>
      <c r="J409" s="126">
        <v>1842.99</v>
      </c>
      <c r="K409" s="126">
        <v>8924</v>
      </c>
      <c r="L409" s="126">
        <v>0</v>
      </c>
      <c r="M409" s="126">
        <v>0</v>
      </c>
      <c r="N409" s="126">
        <v>0</v>
      </c>
      <c r="O409" s="126">
        <v>147910.43</v>
      </c>
      <c r="P409" s="126">
        <v>17570.57</v>
      </c>
      <c r="Q409" s="126">
        <v>165481</v>
      </c>
    </row>
    <row r="410" spans="1:17" x14ac:dyDescent="0.25">
      <c r="A410" s="126">
        <v>407</v>
      </c>
      <c r="B410" s="126" t="s">
        <v>107</v>
      </c>
      <c r="C410" s="126" t="s">
        <v>812</v>
      </c>
      <c r="D410" s="126" t="s">
        <v>43</v>
      </c>
      <c r="E410" s="126">
        <v>0</v>
      </c>
      <c r="F410" s="126">
        <v>91188.29</v>
      </c>
      <c r="G410" s="126">
        <v>38830.71</v>
      </c>
      <c r="H410" s="126">
        <v>130019</v>
      </c>
      <c r="I410" s="126">
        <v>875.03</v>
      </c>
      <c r="J410" s="126">
        <v>969.97</v>
      </c>
      <c r="K410" s="126">
        <v>1845</v>
      </c>
      <c r="L410" s="126">
        <v>0</v>
      </c>
      <c r="M410" s="126">
        <v>0</v>
      </c>
      <c r="N410" s="126">
        <v>0</v>
      </c>
      <c r="O410" s="126">
        <v>92063.32</v>
      </c>
      <c r="P410" s="126">
        <v>39800.68</v>
      </c>
      <c r="Q410" s="126">
        <v>131864</v>
      </c>
    </row>
    <row r="411" spans="1:17" x14ac:dyDescent="0.25">
      <c r="A411" s="126">
        <v>408</v>
      </c>
      <c r="B411" s="126" t="s">
        <v>327</v>
      </c>
      <c r="C411" s="126" t="s">
        <v>812</v>
      </c>
      <c r="D411" s="126" t="s">
        <v>43</v>
      </c>
      <c r="E411" s="126">
        <v>0</v>
      </c>
      <c r="F411" s="126">
        <v>373720.85</v>
      </c>
      <c r="G411" s="126">
        <v>80261.149999999994</v>
      </c>
      <c r="H411" s="126">
        <v>453982</v>
      </c>
      <c r="I411" s="126">
        <v>2144.12</v>
      </c>
      <c r="J411" s="126">
        <v>4016.88</v>
      </c>
      <c r="K411" s="126">
        <v>6161</v>
      </c>
      <c r="L411" s="126">
        <v>0</v>
      </c>
      <c r="M411" s="126">
        <v>0</v>
      </c>
      <c r="N411" s="126">
        <v>0</v>
      </c>
      <c r="O411" s="126">
        <v>375864.97</v>
      </c>
      <c r="P411" s="126">
        <v>84278.03</v>
      </c>
      <c r="Q411" s="126">
        <v>460143</v>
      </c>
    </row>
    <row r="412" spans="1:17" x14ac:dyDescent="0.25">
      <c r="A412" s="126">
        <v>409</v>
      </c>
      <c r="B412" s="126" t="s">
        <v>216</v>
      </c>
      <c r="C412" s="126" t="s">
        <v>812</v>
      </c>
      <c r="D412" s="126" t="s">
        <v>45</v>
      </c>
      <c r="E412" s="126">
        <v>325</v>
      </c>
      <c r="F412" s="126">
        <v>15646.98</v>
      </c>
      <c r="G412" s="126">
        <v>710.02</v>
      </c>
      <c r="H412" s="126">
        <v>16357</v>
      </c>
      <c r="I412" s="126">
        <v>4844.42</v>
      </c>
      <c r="J412" s="126">
        <v>347.58</v>
      </c>
      <c r="K412" s="126">
        <v>5192</v>
      </c>
      <c r="L412" s="126">
        <v>15589.98</v>
      </c>
      <c r="M412" s="126">
        <v>710.02</v>
      </c>
      <c r="N412" s="126">
        <v>16300</v>
      </c>
      <c r="O412" s="126">
        <v>4901.42</v>
      </c>
      <c r="P412" s="126">
        <v>347.58</v>
      </c>
      <c r="Q412" s="126">
        <v>5249</v>
      </c>
    </row>
    <row r="413" spans="1:17" x14ac:dyDescent="0.25">
      <c r="A413" s="126">
        <v>410</v>
      </c>
      <c r="B413" s="126" t="s">
        <v>285</v>
      </c>
      <c r="C413" s="126" t="s">
        <v>812</v>
      </c>
      <c r="D413" s="126" t="s">
        <v>45</v>
      </c>
      <c r="E413" s="126">
        <v>140</v>
      </c>
      <c r="F413" s="126">
        <v>12789.38</v>
      </c>
      <c r="G413" s="126">
        <v>1022.6199999999999</v>
      </c>
      <c r="H413" s="126">
        <v>13812</v>
      </c>
      <c r="I413" s="126">
        <v>2271.58</v>
      </c>
      <c r="J413" s="126">
        <v>196.42000000000002</v>
      </c>
      <c r="K413" s="126">
        <v>2468</v>
      </c>
      <c r="L413" s="126">
        <v>0</v>
      </c>
      <c r="M413" s="126">
        <v>0</v>
      </c>
      <c r="N413" s="126">
        <v>0</v>
      </c>
      <c r="O413" s="126">
        <v>15060.96</v>
      </c>
      <c r="P413" s="126">
        <v>1219.04</v>
      </c>
      <c r="Q413" s="126">
        <v>16280</v>
      </c>
    </row>
    <row r="414" spans="1:17" x14ac:dyDescent="0.25">
      <c r="A414" s="126">
        <v>411</v>
      </c>
      <c r="B414" s="126" t="s">
        <v>235</v>
      </c>
      <c r="C414" s="126" t="s">
        <v>812</v>
      </c>
      <c r="D414" s="126" t="s">
        <v>45</v>
      </c>
      <c r="E414" s="126">
        <v>1201</v>
      </c>
      <c r="F414" s="126">
        <v>76761.33</v>
      </c>
      <c r="G414" s="126">
        <v>11510.669999999998</v>
      </c>
      <c r="H414" s="126">
        <v>88272</v>
      </c>
      <c r="I414" s="126">
        <v>9801.7000000000007</v>
      </c>
      <c r="J414" s="126">
        <v>1317.3</v>
      </c>
      <c r="K414" s="126">
        <v>11119</v>
      </c>
      <c r="L414" s="126">
        <v>0</v>
      </c>
      <c r="M414" s="126">
        <v>0</v>
      </c>
      <c r="N414" s="126">
        <v>0</v>
      </c>
      <c r="O414" s="126">
        <v>86563.03</v>
      </c>
      <c r="P414" s="126">
        <v>12827.97</v>
      </c>
      <c r="Q414" s="126">
        <v>99391</v>
      </c>
    </row>
    <row r="415" spans="1:17" x14ac:dyDescent="0.25">
      <c r="A415" s="126">
        <v>412</v>
      </c>
      <c r="B415" s="126" t="s">
        <v>357</v>
      </c>
      <c r="C415" s="126" t="s">
        <v>812</v>
      </c>
      <c r="D415" s="126" t="s">
        <v>43</v>
      </c>
      <c r="E415" s="126">
        <v>0</v>
      </c>
      <c r="F415" s="126">
        <v>163718.39000000001</v>
      </c>
      <c r="G415" s="126">
        <v>35020.61</v>
      </c>
      <c r="H415" s="126">
        <v>198739</v>
      </c>
      <c r="I415" s="126">
        <v>1272.8</v>
      </c>
      <c r="J415" s="126">
        <v>1631.2</v>
      </c>
      <c r="K415" s="126">
        <v>2904</v>
      </c>
      <c r="L415" s="126">
        <v>0</v>
      </c>
      <c r="M415" s="126">
        <v>0</v>
      </c>
      <c r="N415" s="126">
        <v>0</v>
      </c>
      <c r="O415" s="126">
        <v>164991.19</v>
      </c>
      <c r="P415" s="126">
        <v>36651.81</v>
      </c>
      <c r="Q415" s="126">
        <v>201643</v>
      </c>
    </row>
    <row r="416" spans="1:17" x14ac:dyDescent="0.25">
      <c r="A416" s="126">
        <v>413</v>
      </c>
      <c r="B416" s="126" t="s">
        <v>108</v>
      </c>
      <c r="C416" s="126" t="s">
        <v>812</v>
      </c>
      <c r="D416" s="126" t="s">
        <v>45</v>
      </c>
      <c r="E416" s="126">
        <v>1342</v>
      </c>
      <c r="F416" s="126">
        <v>369094.7</v>
      </c>
      <c r="G416" s="126">
        <v>27499.300000000003</v>
      </c>
      <c r="H416" s="126">
        <v>396594</v>
      </c>
      <c r="I416" s="126">
        <v>11729.72</v>
      </c>
      <c r="J416" s="126">
        <v>4466.28</v>
      </c>
      <c r="K416" s="126">
        <v>16196</v>
      </c>
      <c r="L416" s="126">
        <v>0</v>
      </c>
      <c r="M416" s="126">
        <v>24349</v>
      </c>
      <c r="N416" s="126">
        <v>24349</v>
      </c>
      <c r="O416" s="126">
        <v>380824.42</v>
      </c>
      <c r="P416" s="126">
        <v>7616.58</v>
      </c>
      <c r="Q416" s="126">
        <v>388441</v>
      </c>
    </row>
    <row r="417" spans="1:17" x14ac:dyDescent="0.25">
      <c r="A417" s="126">
        <v>414</v>
      </c>
      <c r="B417" s="126" t="s">
        <v>358</v>
      </c>
      <c r="C417" s="126" t="s">
        <v>812</v>
      </c>
      <c r="D417" s="126" t="s">
        <v>45</v>
      </c>
      <c r="E417" s="126">
        <v>667</v>
      </c>
      <c r="F417" s="126">
        <v>365139.09</v>
      </c>
      <c r="G417" s="126">
        <v>138392.91</v>
      </c>
      <c r="H417" s="126">
        <v>503532</v>
      </c>
      <c r="I417" s="126">
        <v>6350.96</v>
      </c>
      <c r="J417" s="126">
        <v>4199.04</v>
      </c>
      <c r="K417" s="126">
        <v>10550</v>
      </c>
      <c r="L417" s="126">
        <v>0</v>
      </c>
      <c r="M417" s="126">
        <v>5119</v>
      </c>
      <c r="N417" s="126">
        <v>5119</v>
      </c>
      <c r="O417" s="126">
        <v>371490.05</v>
      </c>
      <c r="P417" s="126">
        <v>137472.95000000001</v>
      </c>
      <c r="Q417" s="126">
        <v>508963</v>
      </c>
    </row>
    <row r="418" spans="1:17" x14ac:dyDescent="0.25">
      <c r="A418" s="126">
        <v>415</v>
      </c>
      <c r="B418" s="126" t="s">
        <v>127</v>
      </c>
      <c r="C418" s="126" t="s">
        <v>812</v>
      </c>
      <c r="D418" s="126" t="s">
        <v>45</v>
      </c>
      <c r="E418" s="126">
        <v>772</v>
      </c>
      <c r="F418" s="126">
        <v>179676.61</v>
      </c>
      <c r="G418" s="126">
        <v>9380.39</v>
      </c>
      <c r="H418" s="126">
        <v>189057</v>
      </c>
      <c r="I418" s="126">
        <v>7475.48</v>
      </c>
      <c r="J418" s="126">
        <v>2226.52</v>
      </c>
      <c r="K418" s="126">
        <v>9702</v>
      </c>
      <c r="L418" s="126">
        <v>20619.61</v>
      </c>
      <c r="M418" s="126">
        <v>9380.39</v>
      </c>
      <c r="N418" s="126">
        <v>30000</v>
      </c>
      <c r="O418" s="126">
        <v>166532.48000000001</v>
      </c>
      <c r="P418" s="126">
        <v>2226.52</v>
      </c>
      <c r="Q418" s="126">
        <v>168759</v>
      </c>
    </row>
    <row r="419" spans="1:17" x14ac:dyDescent="0.25">
      <c r="A419" s="126">
        <v>416</v>
      </c>
      <c r="B419" s="126" t="s">
        <v>286</v>
      </c>
      <c r="C419" s="126" t="s">
        <v>812</v>
      </c>
      <c r="D419" s="126" t="s">
        <v>45</v>
      </c>
      <c r="E419" s="126">
        <v>922</v>
      </c>
      <c r="F419" s="126">
        <v>86619.5</v>
      </c>
      <c r="G419" s="126">
        <v>2114.5</v>
      </c>
      <c r="H419" s="126">
        <v>88734</v>
      </c>
      <c r="I419" s="126">
        <v>7628.44</v>
      </c>
      <c r="J419" s="126">
        <v>1294.56</v>
      </c>
      <c r="K419" s="126">
        <v>8923</v>
      </c>
      <c r="L419" s="126">
        <v>0</v>
      </c>
      <c r="M419" s="126">
        <v>0</v>
      </c>
      <c r="N419" s="126">
        <v>0</v>
      </c>
      <c r="O419" s="126">
        <v>94247.94</v>
      </c>
      <c r="P419" s="126">
        <v>3409.06</v>
      </c>
      <c r="Q419" s="126">
        <v>97657</v>
      </c>
    </row>
    <row r="420" spans="1:17" x14ac:dyDescent="0.25">
      <c r="A420" s="126">
        <v>417</v>
      </c>
      <c r="B420" s="126" t="s">
        <v>87</v>
      </c>
      <c r="C420" s="126" t="s">
        <v>812</v>
      </c>
      <c r="D420" s="126" t="s">
        <v>43</v>
      </c>
      <c r="E420" s="126">
        <v>0</v>
      </c>
      <c r="F420" s="126">
        <v>5391.61</v>
      </c>
      <c r="G420" s="126">
        <v>260.39</v>
      </c>
      <c r="H420" s="126">
        <v>5652</v>
      </c>
      <c r="I420" s="126">
        <v>875.37</v>
      </c>
      <c r="J420" s="126">
        <v>51.63</v>
      </c>
      <c r="K420" s="126">
        <v>927</v>
      </c>
      <c r="L420" s="126">
        <v>6266.98</v>
      </c>
      <c r="M420" s="126">
        <v>312.02</v>
      </c>
      <c r="N420" s="126">
        <v>6579</v>
      </c>
      <c r="O420" s="126">
        <v>0</v>
      </c>
      <c r="P420" s="126">
        <v>0</v>
      </c>
      <c r="Q420" s="126">
        <v>0</v>
      </c>
    </row>
    <row r="421" spans="1:17" x14ac:dyDescent="0.25">
      <c r="A421" s="126">
        <v>418</v>
      </c>
      <c r="B421" s="126" t="s">
        <v>183</v>
      </c>
      <c r="C421" s="126" t="s">
        <v>812</v>
      </c>
      <c r="D421" s="126" t="s">
        <v>49</v>
      </c>
      <c r="E421" s="126">
        <v>0</v>
      </c>
      <c r="F421" s="126">
        <v>39702.35</v>
      </c>
      <c r="G421" s="126">
        <v>6116.65</v>
      </c>
      <c r="H421" s="126">
        <v>45819</v>
      </c>
      <c r="I421" s="126">
        <v>1793.98</v>
      </c>
      <c r="J421" s="126">
        <v>402.02</v>
      </c>
      <c r="K421" s="126">
        <v>2196</v>
      </c>
      <c r="L421" s="126">
        <v>0</v>
      </c>
      <c r="M421" s="126">
        <v>0</v>
      </c>
      <c r="N421" s="126">
        <v>0</v>
      </c>
      <c r="O421" s="126">
        <v>41496.33</v>
      </c>
      <c r="P421" s="126">
        <v>6518.67</v>
      </c>
      <c r="Q421" s="126">
        <v>48015</v>
      </c>
    </row>
    <row r="422" spans="1:17" x14ac:dyDescent="0.25">
      <c r="A422" s="126">
        <v>419</v>
      </c>
      <c r="B422" s="126" t="s">
        <v>184</v>
      </c>
      <c r="C422" s="126" t="s">
        <v>812</v>
      </c>
      <c r="D422" s="126" t="s">
        <v>43</v>
      </c>
      <c r="E422" s="126">
        <v>0</v>
      </c>
      <c r="F422" s="126">
        <v>40411.32</v>
      </c>
      <c r="G422" s="126">
        <v>5911.68</v>
      </c>
      <c r="H422" s="126">
        <v>46323</v>
      </c>
      <c r="I422" s="126">
        <v>1925.39</v>
      </c>
      <c r="J422" s="126">
        <v>408.61</v>
      </c>
      <c r="K422" s="126">
        <v>2334</v>
      </c>
      <c r="L422" s="126">
        <v>0</v>
      </c>
      <c r="M422" s="126">
        <v>0</v>
      </c>
      <c r="N422" s="126">
        <v>0</v>
      </c>
      <c r="O422" s="126">
        <v>42336.71</v>
      </c>
      <c r="P422" s="126">
        <v>6320.29</v>
      </c>
      <c r="Q422" s="126">
        <v>48657</v>
      </c>
    </row>
    <row r="423" spans="1:17" x14ac:dyDescent="0.25">
      <c r="A423" s="126">
        <v>420</v>
      </c>
      <c r="B423" s="126" t="s">
        <v>185</v>
      </c>
      <c r="C423" s="126" t="s">
        <v>812</v>
      </c>
      <c r="D423" s="126" t="s">
        <v>43</v>
      </c>
      <c r="E423" s="126">
        <v>0</v>
      </c>
      <c r="F423" s="126">
        <v>69121.09</v>
      </c>
      <c r="G423" s="126">
        <v>11731.910000000002</v>
      </c>
      <c r="H423" s="126">
        <v>80853</v>
      </c>
      <c r="I423" s="126">
        <v>1312.44</v>
      </c>
      <c r="J423" s="126">
        <v>711.56</v>
      </c>
      <c r="K423" s="126">
        <v>2024</v>
      </c>
      <c r="L423" s="126">
        <v>0</v>
      </c>
      <c r="M423" s="126">
        <v>0</v>
      </c>
      <c r="N423" s="126">
        <v>0</v>
      </c>
      <c r="O423" s="126">
        <v>70433.53</v>
      </c>
      <c r="P423" s="126">
        <v>12443.470000000001</v>
      </c>
      <c r="Q423" s="126">
        <v>82877</v>
      </c>
    </row>
    <row r="424" spans="1:17" x14ac:dyDescent="0.25">
      <c r="A424" s="126">
        <v>421</v>
      </c>
      <c r="B424" s="126" t="s">
        <v>128</v>
      </c>
      <c r="C424" s="126" t="s">
        <v>812</v>
      </c>
      <c r="D424" s="126" t="s">
        <v>45</v>
      </c>
      <c r="E424" s="126">
        <v>4115</v>
      </c>
      <c r="F424" s="126">
        <v>699661.28</v>
      </c>
      <c r="G424" s="126">
        <v>88358.720000000001</v>
      </c>
      <c r="H424" s="126">
        <v>788020</v>
      </c>
      <c r="I424" s="126">
        <v>29937.29</v>
      </c>
      <c r="J424" s="126">
        <v>9326.7099999999991</v>
      </c>
      <c r="K424" s="126">
        <v>39264</v>
      </c>
      <c r="L424" s="126">
        <v>0</v>
      </c>
      <c r="M424" s="126">
        <v>30000</v>
      </c>
      <c r="N424" s="126">
        <v>30000</v>
      </c>
      <c r="O424" s="126">
        <v>729598.57</v>
      </c>
      <c r="P424" s="126">
        <v>67685.429999999993</v>
      </c>
      <c r="Q424" s="126">
        <v>797284</v>
      </c>
    </row>
    <row r="425" spans="1:17" x14ac:dyDescent="0.25">
      <c r="A425" s="126">
        <v>422</v>
      </c>
      <c r="B425" s="126" t="s">
        <v>129</v>
      </c>
      <c r="C425" s="126" t="s">
        <v>812</v>
      </c>
      <c r="D425" s="126" t="s">
        <v>45</v>
      </c>
      <c r="E425" s="126">
        <v>404</v>
      </c>
      <c r="F425" s="126">
        <v>122205.54</v>
      </c>
      <c r="G425" s="126">
        <v>29918.46</v>
      </c>
      <c r="H425" s="126">
        <v>152124</v>
      </c>
      <c r="I425" s="126">
        <v>4079.7</v>
      </c>
      <c r="J425" s="126">
        <v>1523.3</v>
      </c>
      <c r="K425" s="126">
        <v>5603</v>
      </c>
      <c r="L425" s="126">
        <v>0</v>
      </c>
      <c r="M425" s="126">
        <v>0</v>
      </c>
      <c r="N425" s="126">
        <v>0</v>
      </c>
      <c r="O425" s="126">
        <v>126285.24</v>
      </c>
      <c r="P425" s="126">
        <v>31441.760000000002</v>
      </c>
      <c r="Q425" s="126">
        <v>157727</v>
      </c>
    </row>
    <row r="426" spans="1:17" x14ac:dyDescent="0.25">
      <c r="A426" s="126">
        <v>423</v>
      </c>
      <c r="B426" s="126" t="s">
        <v>236</v>
      </c>
      <c r="C426" s="126" t="s">
        <v>812</v>
      </c>
      <c r="D426" s="126" t="s">
        <v>43</v>
      </c>
      <c r="E426" s="126">
        <v>0</v>
      </c>
      <c r="F426" s="126">
        <v>29790.51</v>
      </c>
      <c r="G426" s="126">
        <v>6307.49</v>
      </c>
      <c r="H426" s="126">
        <v>36098</v>
      </c>
      <c r="I426" s="126">
        <v>1312.28</v>
      </c>
      <c r="J426" s="126">
        <v>301.72000000000003</v>
      </c>
      <c r="K426" s="126">
        <v>1614</v>
      </c>
      <c r="L426" s="126">
        <v>0</v>
      </c>
      <c r="M426" s="126">
        <v>0</v>
      </c>
      <c r="N426" s="126">
        <v>0</v>
      </c>
      <c r="O426" s="126">
        <v>31102.79</v>
      </c>
      <c r="P426" s="126">
        <v>6609.21</v>
      </c>
      <c r="Q426" s="126">
        <v>37712</v>
      </c>
    </row>
    <row r="427" spans="1:17" x14ac:dyDescent="0.25">
      <c r="A427" s="126">
        <v>424</v>
      </c>
      <c r="B427" s="126" t="s">
        <v>149</v>
      </c>
      <c r="C427" s="126" t="s">
        <v>812</v>
      </c>
      <c r="D427" s="126" t="s">
        <v>43</v>
      </c>
      <c r="E427" s="126">
        <v>0</v>
      </c>
      <c r="F427" s="126">
        <v>2096.08</v>
      </c>
      <c r="G427" s="126">
        <v>6.92</v>
      </c>
      <c r="H427" s="126">
        <v>2103</v>
      </c>
      <c r="I427" s="126">
        <v>875.42</v>
      </c>
      <c r="J427" s="126">
        <v>17.579999999999998</v>
      </c>
      <c r="K427" s="126">
        <v>893</v>
      </c>
      <c r="L427" s="126">
        <v>2096.08</v>
      </c>
      <c r="M427" s="126">
        <v>6.92</v>
      </c>
      <c r="N427" s="126">
        <v>2103</v>
      </c>
      <c r="O427" s="126">
        <v>875.42</v>
      </c>
      <c r="P427" s="126">
        <v>17.579999999999998</v>
      </c>
      <c r="Q427" s="126">
        <v>893</v>
      </c>
    </row>
    <row r="428" spans="1:17" x14ac:dyDescent="0.25">
      <c r="A428" s="126">
        <v>425</v>
      </c>
      <c r="B428" s="126" t="s">
        <v>88</v>
      </c>
      <c r="C428" s="126" t="s">
        <v>812</v>
      </c>
      <c r="D428" s="126" t="s">
        <v>45</v>
      </c>
      <c r="E428" s="126">
        <v>5063</v>
      </c>
      <c r="F428" s="126">
        <v>1341778.73</v>
      </c>
      <c r="G428" s="126">
        <v>250209.27000000002</v>
      </c>
      <c r="H428" s="126">
        <v>1591988</v>
      </c>
      <c r="I428" s="126">
        <v>93467.21</v>
      </c>
      <c r="J428" s="126">
        <v>16565.79</v>
      </c>
      <c r="K428" s="126">
        <v>110033</v>
      </c>
      <c r="L428" s="126">
        <v>0</v>
      </c>
      <c r="M428" s="126">
        <v>160655</v>
      </c>
      <c r="N428" s="126">
        <v>160655</v>
      </c>
      <c r="O428" s="126">
        <v>1435245.94</v>
      </c>
      <c r="P428" s="126">
        <v>106120.06</v>
      </c>
      <c r="Q428" s="126">
        <v>1541366</v>
      </c>
    </row>
    <row r="429" spans="1:17" x14ac:dyDescent="0.25">
      <c r="A429" s="126">
        <v>426</v>
      </c>
      <c r="B429" s="126" t="s">
        <v>359</v>
      </c>
      <c r="C429" s="126" t="s">
        <v>812</v>
      </c>
      <c r="D429" s="126" t="s">
        <v>45</v>
      </c>
      <c r="E429" s="126">
        <v>625</v>
      </c>
      <c r="F429" s="126">
        <v>70988.929999999993</v>
      </c>
      <c r="G429" s="126">
        <v>9620.07</v>
      </c>
      <c r="H429" s="126">
        <v>80609</v>
      </c>
      <c r="I429" s="126">
        <v>5299.62</v>
      </c>
      <c r="J429" s="126">
        <v>1011.38</v>
      </c>
      <c r="K429" s="126">
        <v>6311</v>
      </c>
      <c r="L429" s="126">
        <v>0</v>
      </c>
      <c r="M429" s="126">
        <v>0</v>
      </c>
      <c r="N429" s="126">
        <v>0</v>
      </c>
      <c r="O429" s="126">
        <v>76288.55</v>
      </c>
      <c r="P429" s="126">
        <v>10631.449999999999</v>
      </c>
      <c r="Q429" s="126">
        <v>86920</v>
      </c>
    </row>
    <row r="430" spans="1:17" x14ac:dyDescent="0.25">
      <c r="A430" s="126">
        <v>427</v>
      </c>
      <c r="B430" s="126" t="s">
        <v>360</v>
      </c>
      <c r="C430" s="126" t="s">
        <v>812</v>
      </c>
      <c r="D430" s="126" t="s">
        <v>45</v>
      </c>
      <c r="E430" s="126">
        <v>2286</v>
      </c>
      <c r="F430" s="126">
        <v>585423.11</v>
      </c>
      <c r="G430" s="126">
        <v>157868.89000000001</v>
      </c>
      <c r="H430" s="126">
        <v>743292</v>
      </c>
      <c r="I430" s="126">
        <v>18629.97</v>
      </c>
      <c r="J430" s="126">
        <v>7191.03</v>
      </c>
      <c r="K430" s="126">
        <v>25821</v>
      </c>
      <c r="L430" s="126">
        <v>0</v>
      </c>
      <c r="M430" s="126">
        <v>0</v>
      </c>
      <c r="N430" s="126">
        <v>0</v>
      </c>
      <c r="O430" s="126">
        <v>604053.07999999996</v>
      </c>
      <c r="P430" s="126">
        <v>165059.92000000001</v>
      </c>
      <c r="Q430" s="126">
        <v>769113</v>
      </c>
    </row>
    <row r="431" spans="1:17" x14ac:dyDescent="0.25">
      <c r="A431" s="126">
        <v>428</v>
      </c>
      <c r="B431" s="126" t="s">
        <v>260</v>
      </c>
      <c r="C431" s="126" t="s">
        <v>812</v>
      </c>
      <c r="D431" s="126" t="s">
        <v>45</v>
      </c>
      <c r="E431" s="126">
        <v>350</v>
      </c>
      <c r="F431" s="126">
        <v>16220.02</v>
      </c>
      <c r="G431" s="126">
        <v>1098.98</v>
      </c>
      <c r="H431" s="126">
        <v>17319</v>
      </c>
      <c r="I431" s="126">
        <v>3713.23</v>
      </c>
      <c r="J431" s="126">
        <v>361.77</v>
      </c>
      <c r="K431" s="126">
        <v>4075</v>
      </c>
      <c r="L431" s="126">
        <v>19933.25</v>
      </c>
      <c r="M431" s="126">
        <v>1460.75</v>
      </c>
      <c r="N431" s="126">
        <v>21394</v>
      </c>
      <c r="O431" s="126">
        <v>0</v>
      </c>
      <c r="P431" s="126">
        <v>0</v>
      </c>
      <c r="Q431" s="126">
        <v>0</v>
      </c>
    </row>
    <row r="432" spans="1:17" x14ac:dyDescent="0.25">
      <c r="A432" s="126">
        <v>429</v>
      </c>
      <c r="B432" s="126" t="s">
        <v>186</v>
      </c>
      <c r="C432" s="126" t="s">
        <v>812</v>
      </c>
      <c r="D432" s="126" t="s">
        <v>45</v>
      </c>
      <c r="E432" s="126">
        <v>0</v>
      </c>
      <c r="F432" s="126">
        <v>125444.99</v>
      </c>
      <c r="G432" s="126">
        <v>9716.01</v>
      </c>
      <c r="H432" s="126">
        <v>135161</v>
      </c>
      <c r="I432" s="126">
        <v>2537.89</v>
      </c>
      <c r="J432" s="126">
        <v>1362.11</v>
      </c>
      <c r="K432" s="126">
        <v>3900</v>
      </c>
      <c r="L432" s="126">
        <v>0</v>
      </c>
      <c r="M432" s="126">
        <v>0</v>
      </c>
      <c r="N432" s="126">
        <v>0</v>
      </c>
      <c r="O432" s="126">
        <v>127982.88</v>
      </c>
      <c r="P432" s="126">
        <v>11078.119999999999</v>
      </c>
      <c r="Q432" s="126">
        <v>139061</v>
      </c>
    </row>
    <row r="433" spans="1:17" x14ac:dyDescent="0.25">
      <c r="A433" s="126">
        <v>430</v>
      </c>
      <c r="B433" s="126" t="s">
        <v>130</v>
      </c>
      <c r="C433" s="126" t="s">
        <v>812</v>
      </c>
      <c r="D433" s="126" t="s">
        <v>45</v>
      </c>
      <c r="E433" s="126">
        <v>808</v>
      </c>
      <c r="F433" s="126">
        <v>289045.75</v>
      </c>
      <c r="G433" s="126">
        <v>47951.25</v>
      </c>
      <c r="H433" s="126">
        <v>336997</v>
      </c>
      <c r="I433" s="126">
        <v>7125.54</v>
      </c>
      <c r="J433" s="126">
        <v>3433.46</v>
      </c>
      <c r="K433" s="126">
        <v>10559</v>
      </c>
      <c r="L433" s="126">
        <v>0</v>
      </c>
      <c r="M433" s="126">
        <v>0</v>
      </c>
      <c r="N433" s="126">
        <v>0</v>
      </c>
      <c r="O433" s="126">
        <v>296171.28999999998</v>
      </c>
      <c r="P433" s="126">
        <v>51384.71</v>
      </c>
      <c r="Q433" s="126">
        <v>347556</v>
      </c>
    </row>
    <row r="434" spans="1:17" x14ac:dyDescent="0.25">
      <c r="A434" s="126">
        <v>431</v>
      </c>
      <c r="B434" s="126" t="s">
        <v>187</v>
      </c>
      <c r="C434" s="126" t="s">
        <v>812</v>
      </c>
      <c r="D434" s="126" t="s">
        <v>45</v>
      </c>
      <c r="E434" s="126">
        <v>574</v>
      </c>
      <c r="F434" s="126">
        <v>82855.58</v>
      </c>
      <c r="G434" s="126">
        <v>2385.42</v>
      </c>
      <c r="H434" s="126">
        <v>85241</v>
      </c>
      <c r="I434" s="126">
        <v>6294.63</v>
      </c>
      <c r="J434" s="126">
        <v>1109.3699999999999</v>
      </c>
      <c r="K434" s="126">
        <v>7404</v>
      </c>
      <c r="L434" s="126">
        <v>0</v>
      </c>
      <c r="M434" s="126">
        <v>0</v>
      </c>
      <c r="N434" s="126">
        <v>0</v>
      </c>
      <c r="O434" s="126">
        <v>89150.21</v>
      </c>
      <c r="P434" s="126">
        <v>3494.79</v>
      </c>
      <c r="Q434" s="126">
        <v>92645</v>
      </c>
    </row>
    <row r="435" spans="1:17" x14ac:dyDescent="0.25">
      <c r="A435" s="126">
        <v>432</v>
      </c>
      <c r="B435" s="126" t="s">
        <v>162</v>
      </c>
      <c r="C435" s="126" t="s">
        <v>812</v>
      </c>
      <c r="D435" s="126" t="s">
        <v>45</v>
      </c>
      <c r="E435" s="126">
        <v>2158</v>
      </c>
      <c r="F435" s="126">
        <v>300382.84999999998</v>
      </c>
      <c r="G435" s="126">
        <v>36394.15</v>
      </c>
      <c r="H435" s="126">
        <v>336777</v>
      </c>
      <c r="I435" s="126">
        <v>16988.79</v>
      </c>
      <c r="J435" s="126">
        <v>4110.21</v>
      </c>
      <c r="K435" s="126">
        <v>21099</v>
      </c>
      <c r="L435" s="126">
        <v>0</v>
      </c>
      <c r="M435" s="126">
        <v>0</v>
      </c>
      <c r="N435" s="126">
        <v>0</v>
      </c>
      <c r="O435" s="126">
        <v>317371.64</v>
      </c>
      <c r="P435" s="126">
        <v>40504.36</v>
      </c>
      <c r="Q435" s="126">
        <v>357876</v>
      </c>
    </row>
    <row r="436" spans="1:17" x14ac:dyDescent="0.25">
      <c r="A436" s="126">
        <v>433</v>
      </c>
      <c r="B436" s="126" t="s">
        <v>361</v>
      </c>
      <c r="C436" s="126" t="s">
        <v>812</v>
      </c>
      <c r="D436" s="126" t="s">
        <v>45</v>
      </c>
      <c r="E436" s="126">
        <v>4846</v>
      </c>
      <c r="F436" s="126">
        <v>682705.97</v>
      </c>
      <c r="G436" s="126">
        <v>99782.03</v>
      </c>
      <c r="H436" s="126">
        <v>782488</v>
      </c>
      <c r="I436" s="126">
        <v>35741.199999999997</v>
      </c>
      <c r="J436" s="126">
        <v>9206.7999999999993</v>
      </c>
      <c r="K436" s="126">
        <v>44948</v>
      </c>
      <c r="L436" s="126">
        <v>0</v>
      </c>
      <c r="M436" s="126">
        <v>0</v>
      </c>
      <c r="N436" s="126">
        <v>0</v>
      </c>
      <c r="O436" s="126">
        <v>718447.17</v>
      </c>
      <c r="P436" s="126">
        <v>108988.83</v>
      </c>
      <c r="Q436" s="126">
        <v>827436</v>
      </c>
    </row>
    <row r="437" spans="1:17" x14ac:dyDescent="0.25">
      <c r="A437" s="126">
        <v>434</v>
      </c>
      <c r="B437" s="126" t="s">
        <v>261</v>
      </c>
      <c r="C437" s="126" t="s">
        <v>812</v>
      </c>
      <c r="D437" s="126" t="s">
        <v>45</v>
      </c>
      <c r="E437" s="126">
        <v>1679</v>
      </c>
      <c r="F437" s="126">
        <v>361173.94</v>
      </c>
      <c r="G437" s="126">
        <v>32952.06</v>
      </c>
      <c r="H437" s="126">
        <v>394126</v>
      </c>
      <c r="I437" s="126">
        <v>13562.59</v>
      </c>
      <c r="J437" s="126">
        <v>3423.4100000000003</v>
      </c>
      <c r="K437" s="126">
        <v>16986</v>
      </c>
      <c r="L437" s="126">
        <v>0</v>
      </c>
      <c r="M437" s="126">
        <v>0</v>
      </c>
      <c r="N437" s="126">
        <v>0</v>
      </c>
      <c r="O437" s="126">
        <v>374736.53</v>
      </c>
      <c r="P437" s="126">
        <v>36375.47</v>
      </c>
      <c r="Q437" s="126">
        <v>411112</v>
      </c>
    </row>
    <row r="438" spans="1:17" x14ac:dyDescent="0.25">
      <c r="A438" s="126">
        <v>435</v>
      </c>
      <c r="B438" s="126" t="s">
        <v>89</v>
      </c>
      <c r="C438" s="126" t="s">
        <v>812</v>
      </c>
      <c r="D438" s="126" t="s">
        <v>45</v>
      </c>
      <c r="E438" s="126">
        <v>1360</v>
      </c>
      <c r="F438" s="126">
        <v>438690.84</v>
      </c>
      <c r="G438" s="126">
        <v>76369.16</v>
      </c>
      <c r="H438" s="126">
        <v>515060</v>
      </c>
      <c r="I438" s="126">
        <v>11459.92</v>
      </c>
      <c r="J438" s="126">
        <v>5262.08</v>
      </c>
      <c r="K438" s="126">
        <v>16722</v>
      </c>
      <c r="L438" s="126">
        <v>0</v>
      </c>
      <c r="M438" s="126">
        <v>50000</v>
      </c>
      <c r="N438" s="126">
        <v>50000</v>
      </c>
      <c r="O438" s="126">
        <v>450150.76</v>
      </c>
      <c r="P438" s="126">
        <v>31631.24</v>
      </c>
      <c r="Q438" s="126">
        <v>481782</v>
      </c>
    </row>
    <row r="439" spans="1:17" x14ac:dyDescent="0.25">
      <c r="A439" s="126">
        <v>436</v>
      </c>
      <c r="B439" s="126" t="s">
        <v>90</v>
      </c>
      <c r="C439" s="126" t="s">
        <v>812</v>
      </c>
      <c r="D439" s="126" t="s">
        <v>45</v>
      </c>
      <c r="E439" s="126">
        <v>2453</v>
      </c>
      <c r="F439" s="126">
        <v>735647.22</v>
      </c>
      <c r="G439" s="126">
        <v>126634.78</v>
      </c>
      <c r="H439" s="126">
        <v>862282</v>
      </c>
      <c r="I439" s="126">
        <v>19602.61</v>
      </c>
      <c r="J439" s="126">
        <v>9034.39</v>
      </c>
      <c r="K439" s="126">
        <v>28637</v>
      </c>
      <c r="L439" s="126">
        <v>0</v>
      </c>
      <c r="M439" s="126">
        <v>100000</v>
      </c>
      <c r="N439" s="126">
        <v>100000</v>
      </c>
      <c r="O439" s="126">
        <v>755249.83</v>
      </c>
      <c r="P439" s="126">
        <v>35669.170000000006</v>
      </c>
      <c r="Q439" s="126">
        <v>790919</v>
      </c>
    </row>
    <row r="440" spans="1:17" x14ac:dyDescent="0.25">
      <c r="A440" s="126">
        <v>437</v>
      </c>
      <c r="B440" s="126" t="s">
        <v>91</v>
      </c>
      <c r="C440" s="126" t="s">
        <v>812</v>
      </c>
      <c r="D440" s="126" t="s">
        <v>45</v>
      </c>
      <c r="E440" s="126">
        <v>1435</v>
      </c>
      <c r="F440" s="126">
        <v>215426.1</v>
      </c>
      <c r="G440" s="126">
        <v>35938.9</v>
      </c>
      <c r="H440" s="126">
        <v>251365</v>
      </c>
      <c r="I440" s="126">
        <v>11886.13</v>
      </c>
      <c r="J440" s="126">
        <v>3029.87</v>
      </c>
      <c r="K440" s="126">
        <v>14916</v>
      </c>
      <c r="L440" s="126">
        <v>14061.1</v>
      </c>
      <c r="M440" s="126">
        <v>35938.9</v>
      </c>
      <c r="N440" s="126">
        <v>50000</v>
      </c>
      <c r="O440" s="126">
        <v>213251.13</v>
      </c>
      <c r="P440" s="126">
        <v>3029.87</v>
      </c>
      <c r="Q440" s="126">
        <v>216281</v>
      </c>
    </row>
    <row r="441" spans="1:17" x14ac:dyDescent="0.25">
      <c r="A441" s="126">
        <v>438</v>
      </c>
      <c r="B441" s="126" t="s">
        <v>92</v>
      </c>
      <c r="C441" s="126" t="s">
        <v>812</v>
      </c>
      <c r="D441" s="126" t="s">
        <v>43</v>
      </c>
      <c r="E441" s="126">
        <v>0</v>
      </c>
      <c r="F441" s="126">
        <v>11984.73</v>
      </c>
      <c r="G441" s="126">
        <v>557.27</v>
      </c>
      <c r="H441" s="126">
        <v>12542</v>
      </c>
      <c r="I441" s="126">
        <v>1925.14</v>
      </c>
      <c r="J441" s="126">
        <v>114.86</v>
      </c>
      <c r="K441" s="126">
        <v>2040</v>
      </c>
      <c r="L441" s="126">
        <v>0</v>
      </c>
      <c r="M441" s="126">
        <v>0</v>
      </c>
      <c r="N441" s="126">
        <v>0</v>
      </c>
      <c r="O441" s="126">
        <v>13909.87</v>
      </c>
      <c r="P441" s="126">
        <v>672.13</v>
      </c>
      <c r="Q441" s="126">
        <v>14582</v>
      </c>
    </row>
    <row r="442" spans="1:17" x14ac:dyDescent="0.25">
      <c r="A442" s="126">
        <v>439</v>
      </c>
      <c r="B442" s="126" t="s">
        <v>287</v>
      </c>
      <c r="C442" s="126" t="s">
        <v>812</v>
      </c>
      <c r="D442" s="126" t="s">
        <v>45</v>
      </c>
      <c r="E442" s="126">
        <v>2105</v>
      </c>
      <c r="F442" s="126">
        <v>356555.92</v>
      </c>
      <c r="G442" s="126">
        <v>57141.08</v>
      </c>
      <c r="H442" s="126">
        <v>413697</v>
      </c>
      <c r="I442" s="126">
        <v>16562.810000000001</v>
      </c>
      <c r="J442" s="126">
        <v>4845.1899999999996</v>
      </c>
      <c r="K442" s="126">
        <v>21408</v>
      </c>
      <c r="L442" s="126">
        <v>0</v>
      </c>
      <c r="M442" s="126">
        <v>0</v>
      </c>
      <c r="N442" s="126">
        <v>0</v>
      </c>
      <c r="O442" s="126">
        <v>373118.73</v>
      </c>
      <c r="P442" s="126">
        <v>61986.27</v>
      </c>
      <c r="Q442" s="126">
        <v>435105</v>
      </c>
    </row>
    <row r="443" spans="1:17" x14ac:dyDescent="0.25">
      <c r="A443" s="126">
        <v>440</v>
      </c>
      <c r="B443" s="126" t="s">
        <v>288</v>
      </c>
      <c r="C443" s="126" t="s">
        <v>812</v>
      </c>
      <c r="D443" s="126" t="s">
        <v>45</v>
      </c>
      <c r="E443" s="126">
        <v>1867</v>
      </c>
      <c r="F443" s="126">
        <v>375407.78</v>
      </c>
      <c r="G443" s="126">
        <v>61313.22</v>
      </c>
      <c r="H443" s="126">
        <v>436721</v>
      </c>
      <c r="I443" s="126">
        <v>15238.94</v>
      </c>
      <c r="J443" s="126">
        <v>4909.0599999999995</v>
      </c>
      <c r="K443" s="126">
        <v>20148</v>
      </c>
      <c r="L443" s="126">
        <v>0</v>
      </c>
      <c r="M443" s="126">
        <v>50000</v>
      </c>
      <c r="N443" s="126">
        <v>50000</v>
      </c>
      <c r="O443" s="126">
        <v>390646.72</v>
      </c>
      <c r="P443" s="126">
        <v>16222.28</v>
      </c>
      <c r="Q443" s="126">
        <v>406869</v>
      </c>
    </row>
    <row r="444" spans="1:17" x14ac:dyDescent="0.25">
      <c r="A444" s="126">
        <v>441</v>
      </c>
      <c r="B444" s="126" t="s">
        <v>362</v>
      </c>
      <c r="C444" s="126" t="s">
        <v>812</v>
      </c>
      <c r="D444" s="126" t="s">
        <v>45</v>
      </c>
      <c r="E444" s="126">
        <v>1491</v>
      </c>
      <c r="F444" s="126">
        <v>299721.07</v>
      </c>
      <c r="G444" s="126">
        <v>50376.93</v>
      </c>
      <c r="H444" s="126">
        <v>350098</v>
      </c>
      <c r="I444" s="126">
        <v>12335.65</v>
      </c>
      <c r="J444" s="126">
        <v>3778.3500000000004</v>
      </c>
      <c r="K444" s="126">
        <v>16114</v>
      </c>
      <c r="L444" s="126">
        <v>0</v>
      </c>
      <c r="M444" s="126">
        <v>0</v>
      </c>
      <c r="N444" s="126">
        <v>0</v>
      </c>
      <c r="O444" s="126">
        <v>312056.71999999997</v>
      </c>
      <c r="P444" s="126">
        <v>54155.28</v>
      </c>
      <c r="Q444" s="126">
        <v>366212</v>
      </c>
    </row>
    <row r="445" spans="1:17" x14ac:dyDescent="0.25">
      <c r="A445" s="126">
        <v>442</v>
      </c>
      <c r="B445" s="126" t="s">
        <v>363</v>
      </c>
      <c r="C445" s="126" t="s">
        <v>812</v>
      </c>
      <c r="D445" s="126" t="s">
        <v>45</v>
      </c>
      <c r="E445" s="126">
        <v>1901</v>
      </c>
      <c r="F445" s="126">
        <v>400346.64</v>
      </c>
      <c r="G445" s="126">
        <v>132654.35999999999</v>
      </c>
      <c r="H445" s="126">
        <v>533001</v>
      </c>
      <c r="I445" s="126">
        <v>14931.34</v>
      </c>
      <c r="J445" s="126">
        <v>5143.66</v>
      </c>
      <c r="K445" s="126">
        <v>20075</v>
      </c>
      <c r="L445" s="126">
        <v>0</v>
      </c>
      <c r="M445" s="126">
        <v>0</v>
      </c>
      <c r="N445" s="126">
        <v>0</v>
      </c>
      <c r="O445" s="126">
        <v>415277.98</v>
      </c>
      <c r="P445" s="126">
        <v>137798.01999999999</v>
      </c>
      <c r="Q445" s="126">
        <v>553076</v>
      </c>
    </row>
    <row r="446" spans="1:17" x14ac:dyDescent="0.25">
      <c r="A446" s="126">
        <v>443</v>
      </c>
      <c r="B446" s="126" t="s">
        <v>328</v>
      </c>
      <c r="C446" s="126" t="s">
        <v>812</v>
      </c>
      <c r="D446" s="126" t="s">
        <v>43</v>
      </c>
      <c r="E446" s="126">
        <v>0</v>
      </c>
      <c r="F446" s="126">
        <v>202460.09</v>
      </c>
      <c r="G446" s="126">
        <v>35733.909999999996</v>
      </c>
      <c r="H446" s="126">
        <v>238194</v>
      </c>
      <c r="I446" s="126">
        <v>1312.17</v>
      </c>
      <c r="J446" s="126">
        <v>2101.83</v>
      </c>
      <c r="K446" s="126">
        <v>3414</v>
      </c>
      <c r="L446" s="126">
        <v>0</v>
      </c>
      <c r="M446" s="126">
        <v>0</v>
      </c>
      <c r="N446" s="126">
        <v>0</v>
      </c>
      <c r="O446" s="126">
        <v>203772.26</v>
      </c>
      <c r="P446" s="126">
        <v>37835.74</v>
      </c>
      <c r="Q446" s="126">
        <v>241608</v>
      </c>
    </row>
    <row r="447" spans="1:17" x14ac:dyDescent="0.25">
      <c r="A447" s="126">
        <v>444</v>
      </c>
      <c r="B447" s="126" t="s">
        <v>93</v>
      </c>
      <c r="C447" s="126" t="s">
        <v>812</v>
      </c>
      <c r="D447" s="126" t="s">
        <v>43</v>
      </c>
      <c r="E447" s="126">
        <v>0</v>
      </c>
      <c r="F447" s="126">
        <v>203851.28</v>
      </c>
      <c r="G447" s="126">
        <v>50053.72</v>
      </c>
      <c r="H447" s="126">
        <v>253905</v>
      </c>
      <c r="I447" s="126">
        <v>1312.66</v>
      </c>
      <c r="J447" s="126">
        <v>2100.34</v>
      </c>
      <c r="K447" s="126">
        <v>3413</v>
      </c>
      <c r="L447" s="126">
        <v>0</v>
      </c>
      <c r="M447" s="126">
        <v>0</v>
      </c>
      <c r="N447" s="126">
        <v>0</v>
      </c>
      <c r="O447" s="126">
        <v>205163.94</v>
      </c>
      <c r="P447" s="126">
        <v>52154.06</v>
      </c>
      <c r="Q447" s="126">
        <v>257318</v>
      </c>
    </row>
    <row r="448" spans="1:17" x14ac:dyDescent="0.25">
      <c r="A448" s="126">
        <v>445</v>
      </c>
      <c r="B448" s="126" t="s">
        <v>289</v>
      </c>
      <c r="C448" s="126" t="s">
        <v>812</v>
      </c>
      <c r="D448" s="126" t="s">
        <v>45</v>
      </c>
      <c r="E448" s="126">
        <v>4090</v>
      </c>
      <c r="F448" s="126">
        <v>532685.02</v>
      </c>
      <c r="G448" s="126">
        <v>82757.98</v>
      </c>
      <c r="H448" s="126">
        <v>615443</v>
      </c>
      <c r="I448" s="126">
        <v>29941.11</v>
      </c>
      <c r="J448" s="126">
        <v>7608.89</v>
      </c>
      <c r="K448" s="126">
        <v>37550</v>
      </c>
      <c r="L448" s="126">
        <v>0</v>
      </c>
      <c r="M448" s="126">
        <v>37550</v>
      </c>
      <c r="N448" s="126">
        <v>37550</v>
      </c>
      <c r="O448" s="126">
        <v>562626.13</v>
      </c>
      <c r="P448" s="126">
        <v>52816.87</v>
      </c>
      <c r="Q448" s="126">
        <v>615443</v>
      </c>
    </row>
    <row r="449" spans="1:17" x14ac:dyDescent="0.25">
      <c r="A449" s="126">
        <v>446</v>
      </c>
      <c r="B449" s="126" t="s">
        <v>109</v>
      </c>
      <c r="C449" s="126" t="s">
        <v>812</v>
      </c>
      <c r="D449" s="126" t="s">
        <v>43</v>
      </c>
      <c r="E449" s="126">
        <v>0</v>
      </c>
      <c r="F449" s="126">
        <v>69780.289999999994</v>
      </c>
      <c r="G449" s="126">
        <v>7226.71</v>
      </c>
      <c r="H449" s="126">
        <v>77007</v>
      </c>
      <c r="I449" s="126">
        <v>1793.32</v>
      </c>
      <c r="J449" s="126">
        <v>712.68</v>
      </c>
      <c r="K449" s="126">
        <v>2506</v>
      </c>
      <c r="L449" s="126">
        <v>95962.61</v>
      </c>
      <c r="M449" s="126">
        <v>7939.39</v>
      </c>
      <c r="N449" s="126">
        <v>103902</v>
      </c>
      <c r="O449" s="126">
        <v>-24389</v>
      </c>
      <c r="P449" s="126">
        <v>0</v>
      </c>
      <c r="Q449" s="126">
        <v>-24389</v>
      </c>
    </row>
    <row r="450" spans="1:17" x14ac:dyDescent="0.25">
      <c r="A450" s="126">
        <v>447</v>
      </c>
      <c r="B450" s="126" t="s">
        <v>150</v>
      </c>
      <c r="C450" s="126" t="s">
        <v>812</v>
      </c>
      <c r="D450" s="126" t="s">
        <v>43</v>
      </c>
      <c r="E450" s="126">
        <v>0</v>
      </c>
      <c r="F450" s="126">
        <v>3539.37</v>
      </c>
      <c r="G450" s="126">
        <v>11.63</v>
      </c>
      <c r="H450" s="126">
        <v>3551</v>
      </c>
      <c r="I450" s="126">
        <v>1487.37</v>
      </c>
      <c r="J450" s="126">
        <v>29.63</v>
      </c>
      <c r="K450" s="126">
        <v>1517</v>
      </c>
      <c r="L450" s="126">
        <v>0</v>
      </c>
      <c r="M450" s="126">
        <v>0</v>
      </c>
      <c r="N450" s="126">
        <v>0</v>
      </c>
      <c r="O450" s="126">
        <v>5026.74</v>
      </c>
      <c r="P450" s="126">
        <v>41.26</v>
      </c>
      <c r="Q450" s="126">
        <v>5068</v>
      </c>
    </row>
    <row r="451" spans="1:17" x14ac:dyDescent="0.25">
      <c r="A451" s="126">
        <v>448</v>
      </c>
      <c r="B451" s="126" t="s">
        <v>329</v>
      </c>
      <c r="C451" s="126" t="s">
        <v>812</v>
      </c>
      <c r="D451" s="126" t="s">
        <v>49</v>
      </c>
      <c r="E451" s="126">
        <v>0</v>
      </c>
      <c r="F451" s="126">
        <v>39643.86</v>
      </c>
      <c r="G451" s="126">
        <v>20192.400000000001</v>
      </c>
      <c r="H451" s="126">
        <v>59836.26</v>
      </c>
      <c r="I451" s="126">
        <v>874.67</v>
      </c>
      <c r="J451" s="126">
        <v>66.069999999999993</v>
      </c>
      <c r="K451" s="126">
        <v>940.74</v>
      </c>
      <c r="L451" s="126">
        <v>0</v>
      </c>
      <c r="M451" s="126">
        <v>0</v>
      </c>
      <c r="N451" s="126">
        <v>0</v>
      </c>
      <c r="O451" s="126">
        <v>40518.53</v>
      </c>
      <c r="P451" s="126">
        <v>20258.47</v>
      </c>
      <c r="Q451" s="126">
        <v>60777</v>
      </c>
    </row>
    <row r="452" spans="1:17" x14ac:dyDescent="0.25">
      <c r="A452" s="126">
        <v>449</v>
      </c>
      <c r="B452" s="126" t="s">
        <v>237</v>
      </c>
      <c r="C452" s="126" t="s">
        <v>812</v>
      </c>
      <c r="D452" s="126" t="s">
        <v>43</v>
      </c>
      <c r="E452" s="126">
        <v>0</v>
      </c>
      <c r="F452" s="126">
        <v>3517.5</v>
      </c>
      <c r="G452" s="126">
        <v>11.5</v>
      </c>
      <c r="H452" s="126">
        <v>3529</v>
      </c>
      <c r="I452" s="126">
        <v>1487.59</v>
      </c>
      <c r="J452" s="126">
        <v>29.41</v>
      </c>
      <c r="K452" s="126">
        <v>1517</v>
      </c>
      <c r="L452" s="126">
        <v>0</v>
      </c>
      <c r="M452" s="126">
        <v>0</v>
      </c>
      <c r="N452" s="126">
        <v>0</v>
      </c>
      <c r="O452" s="126">
        <v>5005.09</v>
      </c>
      <c r="P452" s="126">
        <v>40.909999999999997</v>
      </c>
      <c r="Q452" s="126">
        <v>5046</v>
      </c>
    </row>
    <row r="453" spans="1:17" x14ac:dyDescent="0.25">
      <c r="A453" s="126">
        <v>450</v>
      </c>
      <c r="B453" s="126" t="s">
        <v>217</v>
      </c>
      <c r="C453" s="126" t="s">
        <v>812</v>
      </c>
      <c r="D453" s="126" t="s">
        <v>45</v>
      </c>
      <c r="E453" s="126">
        <v>4932</v>
      </c>
      <c r="F453" s="126">
        <v>823365.34</v>
      </c>
      <c r="G453" s="126">
        <v>22934.66</v>
      </c>
      <c r="H453" s="126">
        <v>846300</v>
      </c>
      <c r="I453" s="126">
        <v>36090.370000000003</v>
      </c>
      <c r="J453" s="126">
        <v>12421.630000000001</v>
      </c>
      <c r="K453" s="126">
        <v>48512</v>
      </c>
      <c r="L453" s="126">
        <v>54702.34</v>
      </c>
      <c r="M453" s="126">
        <v>22934.66</v>
      </c>
      <c r="N453" s="126">
        <v>77637</v>
      </c>
      <c r="O453" s="126">
        <v>804753.37</v>
      </c>
      <c r="P453" s="126">
        <v>12421.630000000001</v>
      </c>
      <c r="Q453" s="126">
        <v>817175</v>
      </c>
    </row>
    <row r="454" spans="1:17" x14ac:dyDescent="0.25">
      <c r="A454" s="126">
        <v>451</v>
      </c>
      <c r="B454" s="126" t="s">
        <v>330</v>
      </c>
      <c r="C454" s="126" t="s">
        <v>812</v>
      </c>
      <c r="D454" s="126" t="s">
        <v>45</v>
      </c>
      <c r="E454" s="126">
        <v>755</v>
      </c>
      <c r="F454" s="126">
        <v>141125.01</v>
      </c>
      <c r="G454" s="126">
        <v>5041.99</v>
      </c>
      <c r="H454" s="126">
        <v>146167</v>
      </c>
      <c r="I454" s="126">
        <v>6965.39</v>
      </c>
      <c r="J454" s="126">
        <v>1814.6100000000001</v>
      </c>
      <c r="K454" s="126">
        <v>8780</v>
      </c>
      <c r="L454" s="126">
        <v>0</v>
      </c>
      <c r="M454" s="126">
        <v>0</v>
      </c>
      <c r="N454" s="126">
        <v>0</v>
      </c>
      <c r="O454" s="126">
        <v>148090.4</v>
      </c>
      <c r="P454" s="126">
        <v>6856.6</v>
      </c>
      <c r="Q454" s="126">
        <v>154947</v>
      </c>
    </row>
    <row r="455" spans="1:17" x14ac:dyDescent="0.25">
      <c r="A455" s="126">
        <v>452</v>
      </c>
      <c r="B455" s="126" t="s">
        <v>94</v>
      </c>
      <c r="C455" s="126" t="s">
        <v>812</v>
      </c>
      <c r="D455" s="126" t="s">
        <v>43</v>
      </c>
      <c r="E455" s="126">
        <v>0</v>
      </c>
      <c r="F455" s="126">
        <v>74394.100000000006</v>
      </c>
      <c r="G455" s="126">
        <v>1106.9000000000001</v>
      </c>
      <c r="H455" s="126">
        <v>75501</v>
      </c>
      <c r="I455" s="126">
        <v>1093.3</v>
      </c>
      <c r="J455" s="126">
        <v>763.7</v>
      </c>
      <c r="K455" s="126">
        <v>1857</v>
      </c>
      <c r="L455" s="126">
        <v>0</v>
      </c>
      <c r="M455" s="126">
        <v>0</v>
      </c>
      <c r="N455" s="126">
        <v>0</v>
      </c>
      <c r="O455" s="126">
        <v>75487.399999999994</v>
      </c>
      <c r="P455" s="126">
        <v>1870.6000000000001</v>
      </c>
      <c r="Q455" s="126">
        <v>77358</v>
      </c>
    </row>
    <row r="456" spans="1:17" x14ac:dyDescent="0.25">
      <c r="A456" s="126">
        <v>453</v>
      </c>
      <c r="B456" s="126" t="s">
        <v>238</v>
      </c>
      <c r="C456" s="126" t="s">
        <v>812</v>
      </c>
      <c r="D456" s="126" t="s">
        <v>45</v>
      </c>
      <c r="E456" s="126">
        <v>2823</v>
      </c>
      <c r="F456" s="126">
        <v>233122.98</v>
      </c>
      <c r="G456" s="126">
        <v>34426.020000000004</v>
      </c>
      <c r="H456" s="126">
        <v>267549</v>
      </c>
      <c r="I456" s="126">
        <v>20847.5</v>
      </c>
      <c r="J456" s="126">
        <v>4480.5</v>
      </c>
      <c r="K456" s="126">
        <v>25328</v>
      </c>
      <c r="L456" s="126">
        <v>0</v>
      </c>
      <c r="M456" s="126">
        <v>0</v>
      </c>
      <c r="N456" s="126">
        <v>0</v>
      </c>
      <c r="O456" s="126">
        <v>253970.48</v>
      </c>
      <c r="P456" s="126">
        <v>38906.520000000004</v>
      </c>
      <c r="Q456" s="126">
        <v>292877</v>
      </c>
    </row>
    <row r="457" spans="1:17" x14ac:dyDescent="0.25">
      <c r="A457" s="126">
        <v>454</v>
      </c>
      <c r="B457" s="126" t="s">
        <v>239</v>
      </c>
      <c r="C457" s="126" t="s">
        <v>812</v>
      </c>
      <c r="D457" s="126" t="s">
        <v>43</v>
      </c>
      <c r="E457" s="126">
        <v>0</v>
      </c>
      <c r="F457" s="126">
        <v>20124.84</v>
      </c>
      <c r="G457" s="126">
        <v>3712.16</v>
      </c>
      <c r="H457" s="126">
        <v>23837</v>
      </c>
      <c r="I457" s="126">
        <v>1023.6</v>
      </c>
      <c r="J457" s="126">
        <v>238.4</v>
      </c>
      <c r="K457" s="126">
        <v>1262</v>
      </c>
      <c r="L457" s="126">
        <v>0</v>
      </c>
      <c r="M457" s="126">
        <v>0</v>
      </c>
      <c r="N457" s="126">
        <v>0</v>
      </c>
      <c r="O457" s="126">
        <v>21148.44</v>
      </c>
      <c r="P457" s="126">
        <v>3950.56</v>
      </c>
      <c r="Q457" s="126">
        <v>25099</v>
      </c>
    </row>
    <row r="458" spans="1:17" x14ac:dyDescent="0.25">
      <c r="A458" s="126">
        <v>455</v>
      </c>
      <c r="B458" s="126" t="s">
        <v>188</v>
      </c>
      <c r="C458" s="126" t="s">
        <v>812</v>
      </c>
      <c r="D458" s="126" t="s">
        <v>43</v>
      </c>
      <c r="E458" s="126">
        <v>0</v>
      </c>
      <c r="F458" s="126">
        <v>3196.83</v>
      </c>
      <c r="G458" s="126">
        <v>162.16999999999999</v>
      </c>
      <c r="H458" s="126">
        <v>3359</v>
      </c>
      <c r="I458" s="126">
        <v>1356.29</v>
      </c>
      <c r="J458" s="126">
        <v>26.71</v>
      </c>
      <c r="K458" s="126">
        <v>1383</v>
      </c>
      <c r="L458" s="126">
        <v>0</v>
      </c>
      <c r="M458" s="126">
        <v>0</v>
      </c>
      <c r="N458" s="126">
        <v>0</v>
      </c>
      <c r="O458" s="126">
        <v>4553.12</v>
      </c>
      <c r="P458" s="126">
        <v>188.88</v>
      </c>
      <c r="Q458" s="126">
        <v>4742</v>
      </c>
    </row>
    <row r="459" spans="1:17" x14ac:dyDescent="0.25">
      <c r="A459" s="126">
        <v>456</v>
      </c>
      <c r="B459" s="126" t="s">
        <v>151</v>
      </c>
      <c r="C459" s="126" t="s">
        <v>812</v>
      </c>
      <c r="D459" s="126" t="s">
        <v>45</v>
      </c>
      <c r="E459" s="126">
        <v>504</v>
      </c>
      <c r="F459" s="126">
        <v>3726.37</v>
      </c>
      <c r="G459" s="126">
        <v>130.63</v>
      </c>
      <c r="H459" s="126">
        <v>3857</v>
      </c>
      <c r="I459" s="126">
        <v>4327.04</v>
      </c>
      <c r="J459" s="126">
        <v>276.95999999999998</v>
      </c>
      <c r="K459" s="126">
        <v>4604</v>
      </c>
      <c r="L459" s="126">
        <v>3726.37</v>
      </c>
      <c r="M459" s="126">
        <v>188.63</v>
      </c>
      <c r="N459" s="126">
        <v>3915</v>
      </c>
      <c r="O459" s="126">
        <v>4327.04</v>
      </c>
      <c r="P459" s="126">
        <v>218.95999999999998</v>
      </c>
      <c r="Q459" s="126">
        <v>4546</v>
      </c>
    </row>
    <row r="460" spans="1:17" x14ac:dyDescent="0.25">
      <c r="A460" s="126">
        <v>457</v>
      </c>
      <c r="B460" s="126" t="s">
        <v>331</v>
      </c>
      <c r="C460" s="126" t="s">
        <v>812</v>
      </c>
      <c r="D460" s="126" t="s">
        <v>45</v>
      </c>
      <c r="E460" s="126">
        <v>780</v>
      </c>
      <c r="F460" s="126">
        <v>304989.55</v>
      </c>
      <c r="G460" s="126">
        <v>15244.45</v>
      </c>
      <c r="H460" s="126">
        <v>320234</v>
      </c>
      <c r="I460" s="126">
        <v>6830.49</v>
      </c>
      <c r="J460" s="126">
        <v>3519.5099999999998</v>
      </c>
      <c r="K460" s="126">
        <v>10350</v>
      </c>
      <c r="L460" s="126">
        <v>0</v>
      </c>
      <c r="M460" s="126">
        <v>0</v>
      </c>
      <c r="N460" s="126">
        <v>0</v>
      </c>
      <c r="O460" s="126">
        <v>311820.03999999998</v>
      </c>
      <c r="P460" s="126">
        <v>18763.96</v>
      </c>
      <c r="Q460" s="126">
        <v>330584</v>
      </c>
    </row>
    <row r="461" spans="1:17" x14ac:dyDescent="0.25">
      <c r="A461" s="126">
        <v>458</v>
      </c>
      <c r="B461" s="126" t="s">
        <v>110</v>
      </c>
      <c r="C461" s="126" t="s">
        <v>812</v>
      </c>
      <c r="D461" s="126" t="s">
        <v>49</v>
      </c>
      <c r="E461" s="126">
        <v>0</v>
      </c>
      <c r="F461" s="126">
        <v>78354.91</v>
      </c>
      <c r="G461" s="126">
        <v>26313.09</v>
      </c>
      <c r="H461" s="126">
        <v>104668</v>
      </c>
      <c r="I461" s="126">
        <v>1655.21</v>
      </c>
      <c r="J461" s="126">
        <v>786.79</v>
      </c>
      <c r="K461" s="126">
        <v>2442</v>
      </c>
      <c r="L461" s="126">
        <v>0</v>
      </c>
      <c r="M461" s="126">
        <v>0</v>
      </c>
      <c r="N461" s="126">
        <v>0</v>
      </c>
      <c r="O461" s="126">
        <v>80010.12</v>
      </c>
      <c r="P461" s="126">
        <v>27099.88</v>
      </c>
      <c r="Q461" s="126">
        <v>107110</v>
      </c>
    </row>
    <row r="462" spans="1:17" x14ac:dyDescent="0.25">
      <c r="A462" s="126">
        <v>459</v>
      </c>
      <c r="B462" s="126" t="s">
        <v>111</v>
      </c>
      <c r="C462" s="126" t="s">
        <v>812</v>
      </c>
      <c r="D462" s="126" t="s">
        <v>45</v>
      </c>
      <c r="E462" s="126">
        <v>656</v>
      </c>
      <c r="F462" s="126">
        <v>418116.65</v>
      </c>
      <c r="G462" s="126">
        <v>78658.349999999991</v>
      </c>
      <c r="H462" s="126">
        <v>496775</v>
      </c>
      <c r="I462" s="126">
        <v>7293.47</v>
      </c>
      <c r="J462" s="126">
        <v>4665.5300000000007</v>
      </c>
      <c r="K462" s="126">
        <v>11959</v>
      </c>
      <c r="L462" s="126">
        <v>0</v>
      </c>
      <c r="M462" s="126">
        <v>0</v>
      </c>
      <c r="N462" s="126">
        <v>0</v>
      </c>
      <c r="O462" s="126">
        <v>425410.12</v>
      </c>
      <c r="P462" s="126">
        <v>83323.87999999999</v>
      </c>
      <c r="Q462" s="126">
        <v>508734</v>
      </c>
    </row>
    <row r="463" spans="1:17" x14ac:dyDescent="0.25">
      <c r="A463" s="126">
        <v>460</v>
      </c>
      <c r="B463" s="126" t="s">
        <v>332</v>
      </c>
      <c r="C463" s="126" t="s">
        <v>812</v>
      </c>
      <c r="D463" s="126" t="s">
        <v>45</v>
      </c>
      <c r="E463" s="126">
        <v>1185</v>
      </c>
      <c r="F463" s="126">
        <v>364453.06</v>
      </c>
      <c r="G463" s="126">
        <v>99773.94</v>
      </c>
      <c r="H463" s="126">
        <v>464227</v>
      </c>
      <c r="I463" s="126">
        <v>10136.94</v>
      </c>
      <c r="J463" s="126">
        <v>4593.0599999999995</v>
      </c>
      <c r="K463" s="126">
        <v>14730</v>
      </c>
      <c r="L463" s="126">
        <v>0</v>
      </c>
      <c r="M463" s="126">
        <v>0</v>
      </c>
      <c r="N463" s="126">
        <v>0</v>
      </c>
      <c r="O463" s="126">
        <v>374590</v>
      </c>
      <c r="P463" s="126">
        <v>104366.99999999999</v>
      </c>
      <c r="Q463" s="126">
        <v>478957</v>
      </c>
    </row>
    <row r="464" spans="1:17" x14ac:dyDescent="0.25">
      <c r="A464" s="126">
        <v>461</v>
      </c>
      <c r="B464" s="126" t="s">
        <v>262</v>
      </c>
      <c r="C464" s="126" t="s">
        <v>812</v>
      </c>
      <c r="D464" s="126" t="s">
        <v>45</v>
      </c>
      <c r="E464" s="126">
        <v>983</v>
      </c>
      <c r="F464" s="126">
        <v>192261.03</v>
      </c>
      <c r="G464" s="126">
        <v>53149.97</v>
      </c>
      <c r="H464" s="126">
        <v>245411</v>
      </c>
      <c r="I464" s="126">
        <v>9352.8700000000008</v>
      </c>
      <c r="J464" s="126">
        <v>2922.13</v>
      </c>
      <c r="K464" s="126">
        <v>12275</v>
      </c>
      <c r="L464" s="126">
        <v>0</v>
      </c>
      <c r="M464" s="126">
        <v>0</v>
      </c>
      <c r="N464" s="126">
        <v>0</v>
      </c>
      <c r="O464" s="126">
        <v>201613.9</v>
      </c>
      <c r="P464" s="126">
        <v>56072.1</v>
      </c>
      <c r="Q464" s="126">
        <v>257686</v>
      </c>
    </row>
    <row r="465" spans="1:17" x14ac:dyDescent="0.25">
      <c r="A465" s="126">
        <v>462</v>
      </c>
      <c r="B465" s="126" t="s">
        <v>112</v>
      </c>
      <c r="C465" s="126" t="s">
        <v>812</v>
      </c>
      <c r="D465" s="126" t="s">
        <v>45</v>
      </c>
      <c r="E465" s="126">
        <v>675</v>
      </c>
      <c r="F465" s="126">
        <v>199155.4</v>
      </c>
      <c r="G465" s="126">
        <v>66149.600000000006</v>
      </c>
      <c r="H465" s="126">
        <v>265305</v>
      </c>
      <c r="I465" s="126">
        <v>11905.57</v>
      </c>
      <c r="J465" s="126">
        <v>2471.4300000000003</v>
      </c>
      <c r="K465" s="126">
        <v>14377</v>
      </c>
      <c r="L465" s="126">
        <v>0</v>
      </c>
      <c r="M465" s="126">
        <v>5794</v>
      </c>
      <c r="N465" s="126">
        <v>5794</v>
      </c>
      <c r="O465" s="126">
        <v>211060.97</v>
      </c>
      <c r="P465" s="126">
        <v>62827.03</v>
      </c>
      <c r="Q465" s="126">
        <v>273888</v>
      </c>
    </row>
    <row r="466" spans="1:17" x14ac:dyDescent="0.25">
      <c r="A466" s="126">
        <v>463</v>
      </c>
      <c r="B466" s="126" t="s">
        <v>333</v>
      </c>
      <c r="C466" s="126" t="s">
        <v>812</v>
      </c>
      <c r="D466" s="126" t="s">
        <v>45</v>
      </c>
      <c r="E466" s="126">
        <v>443</v>
      </c>
      <c r="F466" s="126">
        <v>225812.61</v>
      </c>
      <c r="G466" s="126">
        <v>27341.39</v>
      </c>
      <c r="H466" s="126">
        <v>253154</v>
      </c>
      <c r="I466" s="126">
        <v>6036.17</v>
      </c>
      <c r="J466" s="126">
        <v>2557.83</v>
      </c>
      <c r="K466" s="126">
        <v>8594</v>
      </c>
      <c r="L466" s="126">
        <v>0</v>
      </c>
      <c r="M466" s="126">
        <v>0</v>
      </c>
      <c r="N466" s="126">
        <v>0</v>
      </c>
      <c r="O466" s="126">
        <v>231848.78</v>
      </c>
      <c r="P466" s="126">
        <v>29899.22</v>
      </c>
      <c r="Q466" s="126">
        <v>261748</v>
      </c>
    </row>
    <row r="467" spans="1:17" x14ac:dyDescent="0.25">
      <c r="A467" s="126">
        <v>464</v>
      </c>
      <c r="B467" s="126" t="s">
        <v>334</v>
      </c>
      <c r="C467" s="126" t="s">
        <v>812</v>
      </c>
      <c r="D467" s="126" t="s">
        <v>45</v>
      </c>
      <c r="E467" s="126">
        <v>2918</v>
      </c>
      <c r="F467" s="126">
        <v>346987.4</v>
      </c>
      <c r="G467" s="126">
        <v>44709.599999999999</v>
      </c>
      <c r="H467" s="126">
        <v>391697</v>
      </c>
      <c r="I467" s="126">
        <v>105638.23</v>
      </c>
      <c r="J467" s="126">
        <v>5117.7700000000004</v>
      </c>
      <c r="K467" s="126">
        <v>110756</v>
      </c>
      <c r="L467" s="126">
        <v>0</v>
      </c>
      <c r="M467" s="126">
        <v>0</v>
      </c>
      <c r="N467" s="126">
        <v>0</v>
      </c>
      <c r="O467" s="126">
        <v>452625.63</v>
      </c>
      <c r="P467" s="126">
        <v>49827.369999999995</v>
      </c>
      <c r="Q467" s="126">
        <v>502453</v>
      </c>
    </row>
    <row r="468" spans="1:17" x14ac:dyDescent="0.25">
      <c r="A468" s="126">
        <v>465</v>
      </c>
      <c r="B468" s="126" t="s">
        <v>335</v>
      </c>
      <c r="C468" s="126" t="s">
        <v>812</v>
      </c>
      <c r="D468" s="126" t="s">
        <v>45</v>
      </c>
      <c r="E468" s="126">
        <v>847</v>
      </c>
      <c r="F468" s="126">
        <v>184773.18</v>
      </c>
      <c r="G468" s="126">
        <v>33364.82</v>
      </c>
      <c r="H468" s="126">
        <v>218138</v>
      </c>
      <c r="I468" s="126">
        <v>8169.21</v>
      </c>
      <c r="J468" s="126">
        <v>2359.79</v>
      </c>
      <c r="K468" s="126">
        <v>10529</v>
      </c>
      <c r="L468" s="126">
        <v>0</v>
      </c>
      <c r="M468" s="126">
        <v>0</v>
      </c>
      <c r="N468" s="126">
        <v>0</v>
      </c>
      <c r="O468" s="126">
        <v>192942.39</v>
      </c>
      <c r="P468" s="126">
        <v>35724.61</v>
      </c>
      <c r="Q468" s="126">
        <v>228667</v>
      </c>
    </row>
    <row r="469" spans="1:17" x14ac:dyDescent="0.25">
      <c r="A469" s="126">
        <v>466</v>
      </c>
      <c r="B469" s="126" t="s">
        <v>336</v>
      </c>
      <c r="C469" s="126" t="s">
        <v>812</v>
      </c>
      <c r="D469" s="126" t="s">
        <v>45</v>
      </c>
      <c r="E469" s="126">
        <v>1436</v>
      </c>
      <c r="F469" s="126">
        <v>223760.67</v>
      </c>
      <c r="G469" s="126">
        <v>41173.33</v>
      </c>
      <c r="H469" s="126">
        <v>264934</v>
      </c>
      <c r="I469" s="126">
        <v>16943.25</v>
      </c>
      <c r="J469" s="126">
        <v>3081.75</v>
      </c>
      <c r="K469" s="126">
        <v>20025</v>
      </c>
      <c r="L469" s="126">
        <v>0</v>
      </c>
      <c r="M469" s="126">
        <v>5575</v>
      </c>
      <c r="N469" s="126">
        <v>5575</v>
      </c>
      <c r="O469" s="126">
        <v>240703.92</v>
      </c>
      <c r="P469" s="126">
        <v>38680.080000000002</v>
      </c>
      <c r="Q469" s="126">
        <v>279384</v>
      </c>
    </row>
    <row r="470" spans="1:17" x14ac:dyDescent="0.25">
      <c r="A470" s="126">
        <v>467</v>
      </c>
      <c r="B470" s="126" t="s">
        <v>337</v>
      </c>
      <c r="C470" s="126" t="s">
        <v>812</v>
      </c>
      <c r="D470" s="126" t="s">
        <v>45</v>
      </c>
      <c r="E470" s="126">
        <v>298</v>
      </c>
      <c r="F470" s="126">
        <v>120584.48</v>
      </c>
      <c r="G470" s="126">
        <v>22989.52</v>
      </c>
      <c r="H470" s="126">
        <v>143574</v>
      </c>
      <c r="I470" s="126">
        <v>3178.93</v>
      </c>
      <c r="J470" s="126">
        <v>1412.07</v>
      </c>
      <c r="K470" s="126">
        <v>4591</v>
      </c>
      <c r="L470" s="126">
        <v>0</v>
      </c>
      <c r="M470" s="126">
        <v>0</v>
      </c>
      <c r="N470" s="126">
        <v>0</v>
      </c>
      <c r="O470" s="126">
        <v>123763.41</v>
      </c>
      <c r="P470" s="126">
        <v>24401.59</v>
      </c>
      <c r="Q470" s="126">
        <v>148165</v>
      </c>
    </row>
    <row r="471" spans="1:17" x14ac:dyDescent="0.25">
      <c r="A471" s="126">
        <v>468</v>
      </c>
      <c r="B471" s="126" t="s">
        <v>338</v>
      </c>
      <c r="C471" s="126" t="s">
        <v>812</v>
      </c>
      <c r="D471" s="126" t="s">
        <v>45</v>
      </c>
      <c r="E471" s="126">
        <v>847</v>
      </c>
      <c r="F471" s="126">
        <v>22741.95</v>
      </c>
      <c r="G471" s="126">
        <v>1324.0500000000002</v>
      </c>
      <c r="H471" s="126">
        <v>24066</v>
      </c>
      <c r="I471" s="126">
        <v>8339.2900000000009</v>
      </c>
      <c r="J471" s="126">
        <v>597.71</v>
      </c>
      <c r="K471" s="126">
        <v>8937</v>
      </c>
      <c r="L471" s="126">
        <v>58912.24</v>
      </c>
      <c r="M471" s="126">
        <v>1921.76</v>
      </c>
      <c r="N471" s="126">
        <v>60834</v>
      </c>
      <c r="O471" s="126">
        <v>-27831</v>
      </c>
      <c r="P471" s="126">
        <v>0</v>
      </c>
      <c r="Q471" s="126">
        <v>-27831</v>
      </c>
    </row>
    <row r="472" spans="1:17" x14ac:dyDescent="0.25">
      <c r="A472" s="126">
        <v>469</v>
      </c>
      <c r="B472" s="126" t="s">
        <v>152</v>
      </c>
      <c r="C472" s="126" t="s">
        <v>812</v>
      </c>
      <c r="D472" s="126" t="s">
        <v>43</v>
      </c>
      <c r="E472" s="126">
        <v>0</v>
      </c>
      <c r="F472" s="126">
        <v>2096.08</v>
      </c>
      <c r="G472" s="126">
        <v>6.92</v>
      </c>
      <c r="H472" s="126">
        <v>2103</v>
      </c>
      <c r="I472" s="126">
        <v>875.42</v>
      </c>
      <c r="J472" s="126">
        <v>17.579999999999998</v>
      </c>
      <c r="K472" s="126">
        <v>893</v>
      </c>
      <c r="L472" s="126">
        <v>2096.08</v>
      </c>
      <c r="M472" s="126">
        <v>6.92</v>
      </c>
      <c r="N472" s="126">
        <v>2103</v>
      </c>
      <c r="O472" s="126">
        <v>875.42</v>
      </c>
      <c r="P472" s="126">
        <v>17.579999999999998</v>
      </c>
      <c r="Q472" s="126">
        <v>893</v>
      </c>
    </row>
    <row r="473" spans="1:17" x14ac:dyDescent="0.25">
      <c r="A473" s="126">
        <v>470</v>
      </c>
      <c r="B473" s="126" t="s">
        <v>201</v>
      </c>
      <c r="C473" s="126" t="s">
        <v>812</v>
      </c>
      <c r="D473" s="126" t="s">
        <v>45</v>
      </c>
      <c r="E473" s="126">
        <v>372</v>
      </c>
      <c r="F473" s="126">
        <v>69909.59</v>
      </c>
      <c r="G473" s="126">
        <v>2209.41</v>
      </c>
      <c r="H473" s="126">
        <v>72119</v>
      </c>
      <c r="I473" s="126">
        <v>3423.28</v>
      </c>
      <c r="J473" s="126">
        <v>893.72</v>
      </c>
      <c r="K473" s="126">
        <v>4317</v>
      </c>
      <c r="L473" s="126">
        <v>37790.589999999997</v>
      </c>
      <c r="M473" s="126">
        <v>2209.41</v>
      </c>
      <c r="N473" s="126">
        <v>40000</v>
      </c>
      <c r="O473" s="126">
        <v>35542.28</v>
      </c>
      <c r="P473" s="126">
        <v>893.72</v>
      </c>
      <c r="Q473" s="126">
        <v>36436</v>
      </c>
    </row>
    <row r="474" spans="1:17" x14ac:dyDescent="0.25">
      <c r="A474" s="126">
        <v>471</v>
      </c>
      <c r="B474" s="126" t="s">
        <v>202</v>
      </c>
      <c r="C474" s="126" t="s">
        <v>812</v>
      </c>
      <c r="D474" s="126" t="s">
        <v>45</v>
      </c>
      <c r="E474" s="126">
        <v>1705</v>
      </c>
      <c r="F474" s="126">
        <v>186988.65</v>
      </c>
      <c r="G474" s="126">
        <v>6777.35</v>
      </c>
      <c r="H474" s="126">
        <v>193766</v>
      </c>
      <c r="I474" s="126">
        <v>13297.96</v>
      </c>
      <c r="J474" s="126">
        <v>2739.04</v>
      </c>
      <c r="K474" s="126">
        <v>16037</v>
      </c>
      <c r="L474" s="126">
        <v>0</v>
      </c>
      <c r="M474" s="126">
        <v>0</v>
      </c>
      <c r="N474" s="126">
        <v>0</v>
      </c>
      <c r="O474" s="126">
        <v>200286.61</v>
      </c>
      <c r="P474" s="126">
        <v>9516.39</v>
      </c>
      <c r="Q474" s="126">
        <v>209803</v>
      </c>
    </row>
    <row r="475" spans="1:17" x14ac:dyDescent="0.25">
      <c r="A475" s="126">
        <v>472</v>
      </c>
      <c r="B475" s="126" t="s">
        <v>263</v>
      </c>
      <c r="C475" s="126" t="s">
        <v>812</v>
      </c>
      <c r="D475" s="126" t="s">
        <v>43</v>
      </c>
      <c r="E475" s="126">
        <v>0</v>
      </c>
      <c r="F475" s="126">
        <v>6627.15</v>
      </c>
      <c r="G475" s="126">
        <v>648.85</v>
      </c>
      <c r="H475" s="126">
        <v>7276</v>
      </c>
      <c r="I475" s="126">
        <v>1023.56</v>
      </c>
      <c r="J475" s="126">
        <v>75.44</v>
      </c>
      <c r="K475" s="126">
        <v>1099</v>
      </c>
      <c r="L475" s="126">
        <v>0</v>
      </c>
      <c r="M475" s="126">
        <v>0</v>
      </c>
      <c r="N475" s="126">
        <v>0</v>
      </c>
      <c r="O475" s="126">
        <v>7650.71</v>
      </c>
      <c r="P475" s="126">
        <v>724.29</v>
      </c>
      <c r="Q475" s="126">
        <v>8375</v>
      </c>
    </row>
    <row r="476" spans="1:17" x14ac:dyDescent="0.25">
      <c r="A476" s="126">
        <v>473</v>
      </c>
      <c r="B476" s="126" t="s">
        <v>95</v>
      </c>
      <c r="C476" s="126" t="s">
        <v>812</v>
      </c>
      <c r="D476" s="126" t="s">
        <v>45</v>
      </c>
      <c r="E476" s="126">
        <v>4675</v>
      </c>
      <c r="F476" s="126">
        <v>1369148.35</v>
      </c>
      <c r="G476" s="126">
        <v>256050.65</v>
      </c>
      <c r="H476" s="126">
        <v>1625199</v>
      </c>
      <c r="I476" s="126">
        <v>35304.769999999997</v>
      </c>
      <c r="J476" s="126">
        <v>16613.23</v>
      </c>
      <c r="K476" s="126">
        <v>51918</v>
      </c>
      <c r="L476" s="126">
        <v>0</v>
      </c>
      <c r="M476" s="126">
        <v>0</v>
      </c>
      <c r="N476" s="126">
        <v>0</v>
      </c>
      <c r="O476" s="126">
        <v>1404453.12</v>
      </c>
      <c r="P476" s="126">
        <v>272663.88</v>
      </c>
      <c r="Q476" s="126">
        <v>1677117</v>
      </c>
    </row>
    <row r="477" spans="1:17" x14ac:dyDescent="0.25">
      <c r="A477" s="126">
        <v>474</v>
      </c>
      <c r="B477" s="126" t="s">
        <v>131</v>
      </c>
      <c r="C477" s="126" t="s">
        <v>812</v>
      </c>
      <c r="D477" s="126" t="s">
        <v>49</v>
      </c>
      <c r="E477" s="126">
        <v>0</v>
      </c>
      <c r="F477" s="126">
        <v>76596.27</v>
      </c>
      <c r="G477" s="126">
        <v>22724.73</v>
      </c>
      <c r="H477" s="126">
        <v>99321</v>
      </c>
      <c r="I477" s="126">
        <v>874.59</v>
      </c>
      <c r="J477" s="126">
        <v>787.41</v>
      </c>
      <c r="K477" s="126">
        <v>1662</v>
      </c>
      <c r="L477" s="126">
        <v>77470.86</v>
      </c>
      <c r="M477" s="126">
        <v>23512.14</v>
      </c>
      <c r="N477" s="126">
        <v>100983</v>
      </c>
      <c r="O477" s="126">
        <v>0</v>
      </c>
      <c r="P477" s="126">
        <v>0</v>
      </c>
      <c r="Q477" s="126">
        <v>0</v>
      </c>
    </row>
    <row r="478" spans="1:17" x14ac:dyDescent="0.25">
      <c r="A478" s="126">
        <v>475</v>
      </c>
      <c r="B478" s="126" t="s">
        <v>189</v>
      </c>
      <c r="C478" s="126" t="s">
        <v>812</v>
      </c>
      <c r="D478" s="126" t="s">
        <v>43</v>
      </c>
      <c r="E478" s="126">
        <v>0</v>
      </c>
      <c r="F478" s="126">
        <v>5096.88</v>
      </c>
      <c r="G478" s="126">
        <v>148.12</v>
      </c>
      <c r="H478" s="126">
        <v>5245</v>
      </c>
      <c r="I478" s="126">
        <v>2143.33</v>
      </c>
      <c r="J478" s="126">
        <v>42.67</v>
      </c>
      <c r="K478" s="126">
        <v>2186</v>
      </c>
      <c r="L478" s="126">
        <v>0</v>
      </c>
      <c r="M478" s="126">
        <v>0</v>
      </c>
      <c r="N478" s="126">
        <v>0</v>
      </c>
      <c r="O478" s="126">
        <v>7240.21</v>
      </c>
      <c r="P478" s="126">
        <v>190.79</v>
      </c>
      <c r="Q478" s="126">
        <v>7431</v>
      </c>
    </row>
    <row r="479" spans="1:17" x14ac:dyDescent="0.25">
      <c r="A479" s="126">
        <v>476</v>
      </c>
      <c r="B479" s="126" t="s">
        <v>339</v>
      </c>
      <c r="C479" s="126" t="s">
        <v>812</v>
      </c>
      <c r="D479" s="126" t="s">
        <v>45</v>
      </c>
      <c r="E479" s="126">
        <v>208</v>
      </c>
      <c r="F479" s="126">
        <v>99340.88</v>
      </c>
      <c r="G479" s="126">
        <v>16567.12</v>
      </c>
      <c r="H479" s="126">
        <v>115908</v>
      </c>
      <c r="I479" s="126">
        <v>2825.19</v>
      </c>
      <c r="J479" s="126">
        <v>1125.81</v>
      </c>
      <c r="K479" s="126">
        <v>3951</v>
      </c>
      <c r="L479" s="126">
        <v>0</v>
      </c>
      <c r="M479" s="126">
        <v>0</v>
      </c>
      <c r="N479" s="126">
        <v>0</v>
      </c>
      <c r="O479" s="126">
        <v>102166.07</v>
      </c>
      <c r="P479" s="126">
        <v>17692.93</v>
      </c>
      <c r="Q479" s="126">
        <v>119859</v>
      </c>
    </row>
    <row r="480" spans="1:17" x14ac:dyDescent="0.25">
      <c r="A480" s="126">
        <v>477</v>
      </c>
      <c r="B480" s="126" t="s">
        <v>203</v>
      </c>
      <c r="C480" s="126" t="s">
        <v>812</v>
      </c>
      <c r="D480" s="126" t="s">
        <v>45</v>
      </c>
      <c r="E480" s="126">
        <v>141</v>
      </c>
      <c r="F480" s="126">
        <v>4008.34</v>
      </c>
      <c r="G480" s="126">
        <v>1753.6599999999999</v>
      </c>
      <c r="H480" s="126">
        <v>5762</v>
      </c>
      <c r="I480" s="126">
        <v>3512.22</v>
      </c>
      <c r="J480" s="126">
        <v>110.78</v>
      </c>
      <c r="K480" s="126">
        <v>3623</v>
      </c>
      <c r="L480" s="126">
        <v>0</v>
      </c>
      <c r="M480" s="126">
        <v>0</v>
      </c>
      <c r="N480" s="126">
        <v>0</v>
      </c>
      <c r="O480" s="126">
        <v>7520.56</v>
      </c>
      <c r="P480" s="126">
        <v>1864.44</v>
      </c>
      <c r="Q480" s="126">
        <v>9385</v>
      </c>
    </row>
    <row r="481" spans="1:17" x14ac:dyDescent="0.25">
      <c r="A481" s="126">
        <v>478</v>
      </c>
      <c r="B481" s="126" t="s">
        <v>340</v>
      </c>
      <c r="C481" s="126" t="s">
        <v>812</v>
      </c>
      <c r="D481" s="126" t="s">
        <v>45</v>
      </c>
      <c r="E481" s="126">
        <v>47</v>
      </c>
      <c r="F481" s="126">
        <v>106033.85</v>
      </c>
      <c r="G481" s="126">
        <v>33410.15</v>
      </c>
      <c r="H481" s="126">
        <v>139444</v>
      </c>
      <c r="I481" s="126">
        <v>2596.81</v>
      </c>
      <c r="J481" s="126">
        <v>1123.19</v>
      </c>
      <c r="K481" s="126">
        <v>3720</v>
      </c>
      <c r="L481" s="126">
        <v>0</v>
      </c>
      <c r="M481" s="126">
        <v>0</v>
      </c>
      <c r="N481" s="126">
        <v>0</v>
      </c>
      <c r="O481" s="126">
        <v>108630.66</v>
      </c>
      <c r="P481" s="126">
        <v>34533.340000000004</v>
      </c>
      <c r="Q481" s="126">
        <v>143164</v>
      </c>
    </row>
    <row r="482" spans="1:17" x14ac:dyDescent="0.25">
      <c r="A482" s="126">
        <v>479</v>
      </c>
      <c r="B482" s="126" t="s">
        <v>240</v>
      </c>
      <c r="C482" s="126" t="s">
        <v>812</v>
      </c>
      <c r="D482" s="126" t="s">
        <v>45</v>
      </c>
      <c r="E482" s="126">
        <v>979</v>
      </c>
      <c r="F482" s="126">
        <v>277376.09000000003</v>
      </c>
      <c r="G482" s="126">
        <v>15175.91</v>
      </c>
      <c r="H482" s="126">
        <v>292552</v>
      </c>
      <c r="I482" s="126">
        <v>9243.69</v>
      </c>
      <c r="J482" s="126">
        <v>3351.31</v>
      </c>
      <c r="K482" s="126">
        <v>12595</v>
      </c>
      <c r="L482" s="126">
        <v>4824.09</v>
      </c>
      <c r="M482" s="126">
        <v>15175.91</v>
      </c>
      <c r="N482" s="126">
        <v>20000</v>
      </c>
      <c r="O482" s="126">
        <v>281795.69</v>
      </c>
      <c r="P482" s="126">
        <v>3351.31</v>
      </c>
      <c r="Q482" s="126">
        <v>285147</v>
      </c>
    </row>
    <row r="483" spans="1:17" x14ac:dyDescent="0.25">
      <c r="A483" s="126">
        <v>480</v>
      </c>
      <c r="B483" s="126" t="s">
        <v>341</v>
      </c>
      <c r="C483" s="126" t="s">
        <v>812</v>
      </c>
      <c r="D483" s="126" t="s">
        <v>193</v>
      </c>
      <c r="E483" s="126">
        <v>2024</v>
      </c>
      <c r="F483" s="126">
        <v>563838.66</v>
      </c>
      <c r="G483" s="126">
        <v>165163.34</v>
      </c>
      <c r="H483" s="126">
        <v>729002</v>
      </c>
      <c r="I483" s="126">
        <v>14739.57</v>
      </c>
      <c r="J483" s="126">
        <v>7227.43</v>
      </c>
      <c r="K483" s="126">
        <v>21967</v>
      </c>
      <c r="L483" s="126">
        <v>0</v>
      </c>
      <c r="M483" s="126">
        <v>0</v>
      </c>
      <c r="N483" s="126">
        <v>0</v>
      </c>
      <c r="O483" s="126">
        <v>578578.23</v>
      </c>
      <c r="P483" s="126">
        <v>172390.77</v>
      </c>
      <c r="Q483" s="126">
        <v>750969</v>
      </c>
    </row>
    <row r="484" spans="1:17" x14ac:dyDescent="0.25">
      <c r="A484" s="126">
        <v>481</v>
      </c>
      <c r="B484" s="126" t="s">
        <v>96</v>
      </c>
      <c r="C484" s="126" t="s">
        <v>812</v>
      </c>
      <c r="D484" s="126" t="s">
        <v>45</v>
      </c>
      <c r="E484" s="126">
        <v>1453</v>
      </c>
      <c r="F484" s="126">
        <v>445997.62</v>
      </c>
      <c r="G484" s="126">
        <v>62494.380000000005</v>
      </c>
      <c r="H484" s="126">
        <v>508492</v>
      </c>
      <c r="I484" s="126">
        <v>12753.44</v>
      </c>
      <c r="J484" s="126">
        <v>5288.5599999999995</v>
      </c>
      <c r="K484" s="126">
        <v>18042</v>
      </c>
      <c r="L484" s="126">
        <v>0</v>
      </c>
      <c r="M484" s="126">
        <v>0</v>
      </c>
      <c r="N484" s="126">
        <v>0</v>
      </c>
      <c r="O484" s="126">
        <v>458751.06</v>
      </c>
      <c r="P484" s="126">
        <v>67782.94</v>
      </c>
      <c r="Q484" s="126">
        <v>526534</v>
      </c>
    </row>
    <row r="485" spans="1:17" x14ac:dyDescent="0.25">
      <c r="A485" s="126">
        <v>482</v>
      </c>
      <c r="B485" s="126" t="s">
        <v>241</v>
      </c>
      <c r="C485" s="126" t="s">
        <v>812</v>
      </c>
      <c r="D485" s="126" t="s">
        <v>45</v>
      </c>
      <c r="E485" s="126">
        <v>722</v>
      </c>
      <c r="F485" s="126">
        <v>710284.12</v>
      </c>
      <c r="G485" s="126">
        <v>60767.88</v>
      </c>
      <c r="H485" s="126">
        <v>771052</v>
      </c>
      <c r="I485" s="126">
        <v>7920.72</v>
      </c>
      <c r="J485" s="126">
        <v>7830.2800000000007</v>
      </c>
      <c r="K485" s="126">
        <v>15751</v>
      </c>
      <c r="L485" s="126">
        <v>0</v>
      </c>
      <c r="M485" s="126">
        <v>25000</v>
      </c>
      <c r="N485" s="126">
        <v>25000</v>
      </c>
      <c r="O485" s="126">
        <v>718204.84</v>
      </c>
      <c r="P485" s="126">
        <v>43598.159999999996</v>
      </c>
      <c r="Q485" s="126">
        <v>761803</v>
      </c>
    </row>
    <row r="486" spans="1:17" x14ac:dyDescent="0.25">
      <c r="A486" s="126">
        <v>483</v>
      </c>
      <c r="B486" s="126" t="s">
        <v>113</v>
      </c>
      <c r="C486" s="126" t="s">
        <v>812</v>
      </c>
      <c r="D486" s="126" t="s">
        <v>45</v>
      </c>
      <c r="E486" s="126">
        <v>1531</v>
      </c>
      <c r="F486" s="126">
        <v>344389.74</v>
      </c>
      <c r="G486" s="126">
        <v>67832.259999999995</v>
      </c>
      <c r="H486" s="126">
        <v>412222</v>
      </c>
      <c r="I486" s="126">
        <v>13462.59</v>
      </c>
      <c r="J486" s="126">
        <v>4415.41</v>
      </c>
      <c r="K486" s="126">
        <v>17878</v>
      </c>
      <c r="L486" s="126">
        <v>0</v>
      </c>
      <c r="M486" s="126">
        <v>0</v>
      </c>
      <c r="N486" s="126">
        <v>0</v>
      </c>
      <c r="O486" s="126">
        <v>357852.33</v>
      </c>
      <c r="P486" s="126">
        <v>72247.67</v>
      </c>
      <c r="Q486" s="126">
        <v>430100</v>
      </c>
    </row>
    <row r="487" spans="1:17" x14ac:dyDescent="0.25">
      <c r="A487" s="126">
        <v>484</v>
      </c>
      <c r="B487" s="126" t="s">
        <v>153</v>
      </c>
      <c r="C487" s="126" t="s">
        <v>812</v>
      </c>
      <c r="D487" s="126" t="s">
        <v>45</v>
      </c>
      <c r="E487" s="126">
        <v>0</v>
      </c>
      <c r="F487" s="126">
        <v>12564.29</v>
      </c>
      <c r="G487" s="126">
        <v>335.71</v>
      </c>
      <c r="H487" s="126">
        <v>12900</v>
      </c>
      <c r="I487" s="126">
        <v>3587.25</v>
      </c>
      <c r="J487" s="126">
        <v>104.75</v>
      </c>
      <c r="K487" s="126">
        <v>3692</v>
      </c>
      <c r="L487" s="126">
        <v>0</v>
      </c>
      <c r="M487" s="126">
        <v>0</v>
      </c>
      <c r="N487" s="126">
        <v>0</v>
      </c>
      <c r="O487" s="126">
        <v>16151.54</v>
      </c>
      <c r="P487" s="126">
        <v>440.46</v>
      </c>
      <c r="Q487" s="126">
        <v>16592</v>
      </c>
    </row>
    <row r="488" spans="1:17" x14ac:dyDescent="0.25">
      <c r="A488" s="126">
        <v>485</v>
      </c>
      <c r="B488" s="126" t="s">
        <v>364</v>
      </c>
      <c r="C488" s="126" t="s">
        <v>812</v>
      </c>
      <c r="D488" s="126" t="s">
        <v>45</v>
      </c>
      <c r="E488" s="126">
        <v>344</v>
      </c>
      <c r="F488" s="126">
        <v>135416.9</v>
      </c>
      <c r="G488" s="126">
        <v>63601.1</v>
      </c>
      <c r="H488" s="126">
        <v>199018</v>
      </c>
      <c r="I488" s="126">
        <v>3629.51</v>
      </c>
      <c r="J488" s="126">
        <v>1522.49</v>
      </c>
      <c r="K488" s="126">
        <v>5152</v>
      </c>
      <c r="L488" s="126">
        <v>0</v>
      </c>
      <c r="M488" s="126">
        <v>0</v>
      </c>
      <c r="N488" s="126">
        <v>0</v>
      </c>
      <c r="O488" s="126">
        <v>139046.41</v>
      </c>
      <c r="P488" s="126">
        <v>65123.590000000004</v>
      </c>
      <c r="Q488" s="126">
        <v>204170</v>
      </c>
    </row>
    <row r="489" spans="1:17" x14ac:dyDescent="0.25">
      <c r="A489" s="126">
        <v>486</v>
      </c>
      <c r="B489" s="126" t="s">
        <v>264</v>
      </c>
      <c r="C489" s="126" t="s">
        <v>812</v>
      </c>
      <c r="D489" s="126" t="s">
        <v>45</v>
      </c>
      <c r="E489" s="126">
        <v>193</v>
      </c>
      <c r="F489" s="126">
        <v>97487.74</v>
      </c>
      <c r="G489" s="126">
        <v>29302.26</v>
      </c>
      <c r="H489" s="126">
        <v>126790</v>
      </c>
      <c r="I489" s="126">
        <v>2848.9</v>
      </c>
      <c r="J489" s="126">
        <v>1283.0999999999999</v>
      </c>
      <c r="K489" s="126">
        <v>4132</v>
      </c>
      <c r="L489" s="126">
        <v>0</v>
      </c>
      <c r="M489" s="126">
        <v>28128</v>
      </c>
      <c r="N489" s="126">
        <v>28128</v>
      </c>
      <c r="O489" s="126">
        <v>100336.64</v>
      </c>
      <c r="P489" s="126">
        <v>2457.36</v>
      </c>
      <c r="Q489" s="126">
        <v>102794</v>
      </c>
    </row>
    <row r="490" spans="1:17" x14ac:dyDescent="0.25">
      <c r="A490" s="126">
        <v>487</v>
      </c>
      <c r="B490" s="126" t="s">
        <v>365</v>
      </c>
      <c r="C490" s="126" t="s">
        <v>812</v>
      </c>
      <c r="D490" s="126" t="s">
        <v>45</v>
      </c>
      <c r="E490" s="126">
        <v>4020</v>
      </c>
      <c r="F490" s="126">
        <v>838212.37</v>
      </c>
      <c r="G490" s="126">
        <v>236300.63</v>
      </c>
      <c r="H490" s="126">
        <v>1074513</v>
      </c>
      <c r="I490" s="126">
        <v>29246.21</v>
      </c>
      <c r="J490" s="126">
        <v>10355.789999999999</v>
      </c>
      <c r="K490" s="126">
        <v>39602</v>
      </c>
      <c r="L490" s="126">
        <v>0</v>
      </c>
      <c r="M490" s="126">
        <v>0</v>
      </c>
      <c r="N490" s="126">
        <v>0</v>
      </c>
      <c r="O490" s="126">
        <v>867458.58</v>
      </c>
      <c r="P490" s="126">
        <v>246656.42</v>
      </c>
      <c r="Q490" s="126">
        <v>1114115</v>
      </c>
    </row>
    <row r="491" spans="1:17" x14ac:dyDescent="0.25">
      <c r="A491" s="126">
        <v>488</v>
      </c>
      <c r="B491" s="126" t="s">
        <v>265</v>
      </c>
      <c r="C491" s="126" t="s">
        <v>812</v>
      </c>
      <c r="D491" s="126" t="s">
        <v>43</v>
      </c>
      <c r="E491" s="126">
        <v>0</v>
      </c>
      <c r="F491" s="126">
        <v>6040.79</v>
      </c>
      <c r="G491" s="126">
        <v>74.209999999999994</v>
      </c>
      <c r="H491" s="126">
        <v>6115</v>
      </c>
      <c r="I491" s="126">
        <v>1535.64</v>
      </c>
      <c r="J491" s="126">
        <v>66.36</v>
      </c>
      <c r="K491" s="126">
        <v>1602</v>
      </c>
      <c r="L491" s="126">
        <v>7576.43</v>
      </c>
      <c r="M491" s="126">
        <v>140.57</v>
      </c>
      <c r="N491" s="126">
        <v>7717</v>
      </c>
      <c r="O491" s="126">
        <v>0</v>
      </c>
      <c r="P491" s="126">
        <v>0</v>
      </c>
      <c r="Q491" s="126">
        <v>0</v>
      </c>
    </row>
    <row r="492" spans="1:17" x14ac:dyDescent="0.25">
      <c r="A492" s="126">
        <v>489</v>
      </c>
      <c r="B492" s="126" t="s">
        <v>266</v>
      </c>
      <c r="C492" s="126" t="s">
        <v>812</v>
      </c>
      <c r="D492" s="126" t="s">
        <v>45</v>
      </c>
      <c r="E492" s="126">
        <v>612</v>
      </c>
      <c r="F492" s="126">
        <v>0</v>
      </c>
      <c r="G492" s="126">
        <v>0</v>
      </c>
      <c r="H492" s="126">
        <v>0</v>
      </c>
      <c r="I492" s="126">
        <v>7237.06</v>
      </c>
      <c r="J492" s="126">
        <v>302.94</v>
      </c>
      <c r="K492" s="126">
        <v>7540</v>
      </c>
      <c r="L492" s="126">
        <v>7237.06</v>
      </c>
      <c r="M492" s="126">
        <v>302.94</v>
      </c>
      <c r="N492" s="126">
        <v>7540</v>
      </c>
      <c r="O492" s="126">
        <v>0</v>
      </c>
      <c r="P492" s="126">
        <v>0</v>
      </c>
      <c r="Q492" s="126">
        <v>0</v>
      </c>
    </row>
    <row r="493" spans="1:17" x14ac:dyDescent="0.25">
      <c r="A493" s="126">
        <v>490</v>
      </c>
      <c r="B493" s="126" t="s">
        <v>114</v>
      </c>
      <c r="C493" s="126" t="s">
        <v>812</v>
      </c>
      <c r="D493" s="126" t="s">
        <v>45</v>
      </c>
      <c r="E493" s="126">
        <v>3285</v>
      </c>
      <c r="F493" s="126">
        <v>790607.89</v>
      </c>
      <c r="G493" s="126">
        <v>220068.11</v>
      </c>
      <c r="H493" s="126">
        <v>1010676</v>
      </c>
      <c r="I493" s="126">
        <v>24602.13</v>
      </c>
      <c r="J493" s="126">
        <v>10137.870000000001</v>
      </c>
      <c r="K493" s="126">
        <v>34740</v>
      </c>
      <c r="L493" s="126">
        <v>0</v>
      </c>
      <c r="M493" s="126">
        <v>0</v>
      </c>
      <c r="N493" s="126">
        <v>0</v>
      </c>
      <c r="O493" s="126">
        <v>815210.02</v>
      </c>
      <c r="P493" s="126">
        <v>230205.97999999998</v>
      </c>
      <c r="Q493" s="126">
        <v>1045416</v>
      </c>
    </row>
    <row r="494" spans="1:17" x14ac:dyDescent="0.25">
      <c r="A494" s="126">
        <v>491</v>
      </c>
      <c r="B494" s="126" t="s">
        <v>42</v>
      </c>
      <c r="C494" s="126" t="s">
        <v>812</v>
      </c>
      <c r="D494" s="126" t="s">
        <v>49</v>
      </c>
      <c r="E494" s="126">
        <v>0</v>
      </c>
      <c r="F494" s="126">
        <v>12453.4</v>
      </c>
      <c r="G494" s="126">
        <v>2993.6</v>
      </c>
      <c r="H494" s="126">
        <v>15447</v>
      </c>
      <c r="I494" s="126">
        <v>848.55</v>
      </c>
      <c r="J494" s="126">
        <v>120.45</v>
      </c>
      <c r="K494" s="126">
        <v>969</v>
      </c>
      <c r="L494" s="126">
        <v>13301.95</v>
      </c>
      <c r="M494" s="126">
        <v>3114.05</v>
      </c>
      <c r="N494" s="126">
        <v>16416</v>
      </c>
      <c r="O494" s="126">
        <v>0</v>
      </c>
      <c r="P494" s="126">
        <v>0</v>
      </c>
      <c r="Q494" s="126">
        <v>0</v>
      </c>
    </row>
    <row r="495" spans="1:17" x14ac:dyDescent="0.25">
      <c r="A495" s="126">
        <v>492</v>
      </c>
      <c r="B495" s="126" t="s">
        <v>44</v>
      </c>
      <c r="C495" s="126" t="s">
        <v>812</v>
      </c>
      <c r="D495" s="126" t="s">
        <v>45</v>
      </c>
      <c r="E495" s="126">
        <v>1551</v>
      </c>
      <c r="F495" s="126">
        <v>210120.14</v>
      </c>
      <c r="G495" s="126">
        <v>6334.86</v>
      </c>
      <c r="H495" s="126">
        <v>216455</v>
      </c>
      <c r="I495" s="126">
        <v>13340.33</v>
      </c>
      <c r="J495" s="126">
        <v>2841.67</v>
      </c>
      <c r="K495" s="126">
        <v>16182</v>
      </c>
      <c r="L495" s="126">
        <v>33665.14</v>
      </c>
      <c r="M495" s="126">
        <v>6334.86</v>
      </c>
      <c r="N495" s="126">
        <v>40000</v>
      </c>
      <c r="O495" s="126">
        <v>189795.33</v>
      </c>
      <c r="P495" s="126">
        <v>2841.67</v>
      </c>
      <c r="Q495" s="126">
        <v>192637</v>
      </c>
    </row>
    <row r="496" spans="1:17" x14ac:dyDescent="0.25">
      <c r="A496" s="126">
        <v>493</v>
      </c>
      <c r="B496" s="126" t="s">
        <v>298</v>
      </c>
      <c r="C496" s="126" t="s">
        <v>812</v>
      </c>
      <c r="D496" s="126" t="s">
        <v>45</v>
      </c>
      <c r="E496" s="126">
        <v>2901</v>
      </c>
      <c r="F496" s="126">
        <v>488322.28</v>
      </c>
      <c r="G496" s="126">
        <v>67471.72</v>
      </c>
      <c r="H496" s="126">
        <v>555794</v>
      </c>
      <c r="I496" s="126">
        <v>21796.82</v>
      </c>
      <c r="J496" s="126">
        <v>6450.18</v>
      </c>
      <c r="K496" s="126">
        <v>28247</v>
      </c>
      <c r="L496" s="126">
        <v>0</v>
      </c>
      <c r="M496" s="126">
        <v>0</v>
      </c>
      <c r="N496" s="126">
        <v>0</v>
      </c>
      <c r="O496" s="126">
        <v>510119.1</v>
      </c>
      <c r="P496" s="126">
        <v>73921.899999999994</v>
      </c>
      <c r="Q496" s="126">
        <v>584041</v>
      </c>
    </row>
    <row r="497" spans="1:17" x14ac:dyDescent="0.25">
      <c r="A497" s="126">
        <v>494</v>
      </c>
      <c r="B497" s="126" t="s">
        <v>299</v>
      </c>
      <c r="C497" s="126" t="s">
        <v>812</v>
      </c>
      <c r="D497" s="126" t="s">
        <v>45</v>
      </c>
      <c r="E497" s="126">
        <v>3410</v>
      </c>
      <c r="F497" s="126">
        <v>911060.99</v>
      </c>
      <c r="G497" s="126">
        <v>128568.01</v>
      </c>
      <c r="H497" s="126">
        <v>1039629</v>
      </c>
      <c r="I497" s="126">
        <v>87483.24</v>
      </c>
      <c r="J497" s="126">
        <v>11093.76</v>
      </c>
      <c r="K497" s="126">
        <v>98577</v>
      </c>
      <c r="L497" s="126">
        <v>0</v>
      </c>
      <c r="M497" s="126">
        <v>0</v>
      </c>
      <c r="N497" s="126">
        <v>0</v>
      </c>
      <c r="O497" s="126">
        <v>998544.23</v>
      </c>
      <c r="P497" s="126">
        <v>139661.76999999999</v>
      </c>
      <c r="Q497" s="126">
        <v>1138206</v>
      </c>
    </row>
    <row r="498" spans="1:17" x14ac:dyDescent="0.25">
      <c r="A498" s="126">
        <v>495</v>
      </c>
      <c r="B498" s="126" t="s">
        <v>115</v>
      </c>
      <c r="C498" s="126" t="s">
        <v>812</v>
      </c>
      <c r="D498" s="126" t="s">
        <v>45</v>
      </c>
      <c r="E498" s="126">
        <v>2080</v>
      </c>
      <c r="F498" s="126">
        <v>410076.27</v>
      </c>
      <c r="G498" s="126">
        <v>58730.73</v>
      </c>
      <c r="H498" s="126">
        <v>468807</v>
      </c>
      <c r="I498" s="126">
        <v>16260.76</v>
      </c>
      <c r="J498" s="126">
        <v>5316.24</v>
      </c>
      <c r="K498" s="126">
        <v>21577</v>
      </c>
      <c r="L498" s="126">
        <v>0</v>
      </c>
      <c r="M498" s="126">
        <v>0</v>
      </c>
      <c r="N498" s="126">
        <v>0</v>
      </c>
      <c r="O498" s="126">
        <v>426337.03</v>
      </c>
      <c r="P498" s="126">
        <v>64046.97</v>
      </c>
      <c r="Q498" s="126">
        <v>490384</v>
      </c>
    </row>
    <row r="499" spans="1:17" x14ac:dyDescent="0.25">
      <c r="A499" s="126">
        <v>496</v>
      </c>
      <c r="B499" s="126" t="s">
        <v>342</v>
      </c>
      <c r="C499" s="126" t="s">
        <v>812</v>
      </c>
      <c r="D499" s="126" t="s">
        <v>45</v>
      </c>
      <c r="E499" s="126">
        <v>1340</v>
      </c>
      <c r="F499" s="126">
        <v>396714.63</v>
      </c>
      <c r="G499" s="126">
        <v>84116.37</v>
      </c>
      <c r="H499" s="126">
        <v>480831</v>
      </c>
      <c r="I499" s="126">
        <v>11634.88</v>
      </c>
      <c r="J499" s="126">
        <v>4898.12</v>
      </c>
      <c r="K499" s="126">
        <v>16533</v>
      </c>
      <c r="L499" s="126">
        <v>0</v>
      </c>
      <c r="M499" s="126">
        <v>0</v>
      </c>
      <c r="N499" s="126">
        <v>0</v>
      </c>
      <c r="O499" s="126">
        <v>408349.51</v>
      </c>
      <c r="P499" s="126">
        <v>89014.489999999991</v>
      </c>
      <c r="Q499" s="126">
        <v>497364</v>
      </c>
    </row>
    <row r="500" spans="1:17" x14ac:dyDescent="0.25">
      <c r="A500" s="126">
        <v>497</v>
      </c>
      <c r="B500" s="126" t="s">
        <v>116</v>
      </c>
      <c r="C500" s="126" t="s">
        <v>812</v>
      </c>
      <c r="D500" s="126" t="s">
        <v>45</v>
      </c>
      <c r="E500" s="126">
        <v>1923</v>
      </c>
      <c r="F500" s="126">
        <v>442550.31</v>
      </c>
      <c r="G500" s="126">
        <v>114013.69</v>
      </c>
      <c r="H500" s="126">
        <v>556564</v>
      </c>
      <c r="I500" s="126">
        <v>14747.92</v>
      </c>
      <c r="J500" s="126">
        <v>5622.08</v>
      </c>
      <c r="K500" s="126">
        <v>20370</v>
      </c>
      <c r="L500" s="126">
        <v>0</v>
      </c>
      <c r="M500" s="126">
        <v>0</v>
      </c>
      <c r="N500" s="126">
        <v>0</v>
      </c>
      <c r="O500" s="126">
        <v>457298.23</v>
      </c>
      <c r="P500" s="126">
        <v>119635.77</v>
      </c>
      <c r="Q500" s="126">
        <v>576934</v>
      </c>
    </row>
    <row r="501" spans="1:17" x14ac:dyDescent="0.25">
      <c r="A501" s="126">
        <v>498</v>
      </c>
      <c r="B501" s="126" t="s">
        <v>117</v>
      </c>
      <c r="C501" s="126" t="s">
        <v>812</v>
      </c>
      <c r="D501" s="126" t="s">
        <v>45</v>
      </c>
      <c r="E501" s="126">
        <v>965</v>
      </c>
      <c r="F501" s="126">
        <v>251197.25</v>
      </c>
      <c r="G501" s="126">
        <v>55494.75</v>
      </c>
      <c r="H501" s="126">
        <v>306692</v>
      </c>
      <c r="I501" s="126">
        <v>9935.69</v>
      </c>
      <c r="J501" s="126">
        <v>3121.31</v>
      </c>
      <c r="K501" s="126">
        <v>13057</v>
      </c>
      <c r="L501" s="126">
        <v>0</v>
      </c>
      <c r="M501" s="126">
        <v>0</v>
      </c>
      <c r="N501" s="126">
        <v>0</v>
      </c>
      <c r="O501" s="126">
        <v>261132.94</v>
      </c>
      <c r="P501" s="126">
        <v>58616.06</v>
      </c>
      <c r="Q501" s="126">
        <v>319749</v>
      </c>
    </row>
    <row r="502" spans="1:17" x14ac:dyDescent="0.25">
      <c r="A502" s="126">
        <v>499</v>
      </c>
      <c r="B502" s="126" t="s">
        <v>46</v>
      </c>
      <c r="C502" s="126" t="s">
        <v>812</v>
      </c>
      <c r="D502" s="126" t="s">
        <v>43</v>
      </c>
      <c r="E502" s="126">
        <v>0</v>
      </c>
      <c r="F502" s="126">
        <v>190888.38</v>
      </c>
      <c r="G502" s="126">
        <v>11360.619999999999</v>
      </c>
      <c r="H502" s="126">
        <v>202249</v>
      </c>
      <c r="I502" s="126">
        <v>1188.49</v>
      </c>
      <c r="J502" s="126">
        <v>1899.51</v>
      </c>
      <c r="K502" s="126">
        <v>3088</v>
      </c>
      <c r="L502" s="126">
        <v>28639.38</v>
      </c>
      <c r="M502" s="126">
        <v>11360.619999999999</v>
      </c>
      <c r="N502" s="126">
        <v>40000</v>
      </c>
      <c r="O502" s="126">
        <v>163437.49</v>
      </c>
      <c r="P502" s="126">
        <v>1899.51</v>
      </c>
      <c r="Q502" s="126">
        <v>165337</v>
      </c>
    </row>
    <row r="503" spans="1:17" x14ac:dyDescent="0.25">
      <c r="A503" s="126">
        <v>500</v>
      </c>
      <c r="B503" s="126" t="s">
        <v>47</v>
      </c>
      <c r="C503" s="126" t="s">
        <v>812</v>
      </c>
      <c r="D503" s="126" t="s">
        <v>45</v>
      </c>
      <c r="E503" s="126">
        <v>71</v>
      </c>
      <c r="F503" s="126">
        <v>74984.490000000005</v>
      </c>
      <c r="G503" s="126">
        <v>14042.51</v>
      </c>
      <c r="H503" s="126">
        <v>89027</v>
      </c>
      <c r="I503" s="126">
        <v>2013.67</v>
      </c>
      <c r="J503" s="126">
        <v>780.33</v>
      </c>
      <c r="K503" s="126">
        <v>2794</v>
      </c>
      <c r="L503" s="126">
        <v>0</v>
      </c>
      <c r="M503" s="126">
        <v>0</v>
      </c>
      <c r="N503" s="126">
        <v>0</v>
      </c>
      <c r="O503" s="126">
        <v>76998.16</v>
      </c>
      <c r="P503" s="126">
        <v>14822.84</v>
      </c>
      <c r="Q503" s="126">
        <v>91821</v>
      </c>
    </row>
    <row r="504" spans="1:17" x14ac:dyDescent="0.25">
      <c r="A504" s="126">
        <v>501</v>
      </c>
      <c r="B504" s="126" t="s">
        <v>300</v>
      </c>
      <c r="C504" s="126" t="s">
        <v>812</v>
      </c>
      <c r="D504" s="126" t="s">
        <v>43</v>
      </c>
      <c r="E504" s="126">
        <v>0</v>
      </c>
      <c r="F504" s="126">
        <v>146890.76</v>
      </c>
      <c r="G504" s="126">
        <v>30614.240000000002</v>
      </c>
      <c r="H504" s="126">
        <v>177505</v>
      </c>
      <c r="I504" s="126">
        <v>1924.57</v>
      </c>
      <c r="J504" s="126">
        <v>1514.43</v>
      </c>
      <c r="K504" s="126">
        <v>3439</v>
      </c>
      <c r="L504" s="126">
        <v>0</v>
      </c>
      <c r="M504" s="126">
        <v>0</v>
      </c>
      <c r="N504" s="126">
        <v>0</v>
      </c>
      <c r="O504" s="126">
        <v>148815.32999999999</v>
      </c>
      <c r="P504" s="126">
        <v>32128.670000000002</v>
      </c>
      <c r="Q504" s="126">
        <v>180944</v>
      </c>
    </row>
    <row r="505" spans="1:17" x14ac:dyDescent="0.25">
      <c r="A505" s="126">
        <v>502</v>
      </c>
      <c r="B505" s="126" t="s">
        <v>163</v>
      </c>
      <c r="C505" s="126" t="s">
        <v>812</v>
      </c>
      <c r="D505" s="126" t="s">
        <v>45</v>
      </c>
      <c r="E505" s="126">
        <v>1633</v>
      </c>
      <c r="F505" s="126">
        <v>239118.43</v>
      </c>
      <c r="G505" s="126">
        <v>7906.57</v>
      </c>
      <c r="H505" s="126">
        <v>247025</v>
      </c>
      <c r="I505" s="126">
        <v>12840.71</v>
      </c>
      <c r="J505" s="126">
        <v>3164.29</v>
      </c>
      <c r="K505" s="126">
        <v>16005</v>
      </c>
      <c r="L505" s="126">
        <v>0</v>
      </c>
      <c r="M505" s="126">
        <v>0</v>
      </c>
      <c r="N505" s="126">
        <v>0</v>
      </c>
      <c r="O505" s="126">
        <v>251959.14</v>
      </c>
      <c r="P505" s="126">
        <v>11070.86</v>
      </c>
      <c r="Q505" s="126">
        <v>263030</v>
      </c>
    </row>
    <row r="506" spans="1:17" x14ac:dyDescent="0.25">
      <c r="A506" s="126">
        <v>503</v>
      </c>
      <c r="B506" s="126" t="s">
        <v>301</v>
      </c>
      <c r="C506" s="126" t="s">
        <v>812</v>
      </c>
      <c r="D506" s="126" t="s">
        <v>43</v>
      </c>
      <c r="E506" s="126">
        <v>0</v>
      </c>
      <c r="F506" s="126">
        <v>105382.36</v>
      </c>
      <c r="G506" s="126">
        <v>51077.64</v>
      </c>
      <c r="H506" s="126">
        <v>156460</v>
      </c>
      <c r="I506" s="126">
        <v>1574.73</v>
      </c>
      <c r="J506" s="126">
        <v>1143.27</v>
      </c>
      <c r="K506" s="126">
        <v>2718</v>
      </c>
      <c r="L506" s="126">
        <v>0</v>
      </c>
      <c r="M506" s="126">
        <v>0</v>
      </c>
      <c r="N506" s="126">
        <v>0</v>
      </c>
      <c r="O506" s="126">
        <v>106957.09</v>
      </c>
      <c r="P506" s="126">
        <v>52220.909999999996</v>
      </c>
      <c r="Q506" s="126">
        <v>159178</v>
      </c>
    </row>
    <row r="507" spans="1:17" x14ac:dyDescent="0.25">
      <c r="A507" s="126">
        <v>504</v>
      </c>
      <c r="B507" s="126" t="s">
        <v>48</v>
      </c>
      <c r="C507" s="126" t="s">
        <v>812</v>
      </c>
      <c r="D507" s="126" t="s">
        <v>49</v>
      </c>
      <c r="E507" s="126">
        <v>0</v>
      </c>
      <c r="F507" s="126">
        <v>100174.19</v>
      </c>
      <c r="G507" s="126">
        <v>8385.81</v>
      </c>
      <c r="H507" s="126">
        <v>108560</v>
      </c>
      <c r="I507" s="126">
        <v>1018.15</v>
      </c>
      <c r="J507" s="126">
        <v>996.85</v>
      </c>
      <c r="K507" s="126">
        <v>2015</v>
      </c>
      <c r="L507" s="126">
        <v>0</v>
      </c>
      <c r="M507" s="126">
        <v>0</v>
      </c>
      <c r="N507" s="126">
        <v>0</v>
      </c>
      <c r="O507" s="126">
        <v>101192.34</v>
      </c>
      <c r="P507" s="126">
        <v>9382.66</v>
      </c>
      <c r="Q507" s="126">
        <v>110575</v>
      </c>
    </row>
    <row r="508" spans="1:17" x14ac:dyDescent="0.25">
      <c r="A508" s="126">
        <v>505</v>
      </c>
      <c r="B508" s="126" t="s">
        <v>302</v>
      </c>
      <c r="C508" s="126" t="s">
        <v>812</v>
      </c>
      <c r="D508" s="126" t="s">
        <v>45</v>
      </c>
      <c r="E508" s="126">
        <v>1436</v>
      </c>
      <c r="F508" s="126">
        <v>413646.95</v>
      </c>
      <c r="G508" s="126">
        <v>115912.04999999999</v>
      </c>
      <c r="H508" s="126">
        <v>529559</v>
      </c>
      <c r="I508" s="126">
        <v>11586.99</v>
      </c>
      <c r="J508" s="126">
        <v>5106.0099999999993</v>
      </c>
      <c r="K508" s="126">
        <v>16693</v>
      </c>
      <c r="L508" s="126">
        <v>0</v>
      </c>
      <c r="M508" s="126">
        <v>0</v>
      </c>
      <c r="N508" s="126">
        <v>0</v>
      </c>
      <c r="O508" s="126">
        <v>425233.94</v>
      </c>
      <c r="P508" s="126">
        <v>121018.06</v>
      </c>
      <c r="Q508" s="126">
        <v>546252</v>
      </c>
    </row>
    <row r="509" spans="1:17" x14ac:dyDescent="0.25">
      <c r="A509" s="126">
        <v>506</v>
      </c>
      <c r="B509" s="126" t="s">
        <v>164</v>
      </c>
      <c r="C509" s="126" t="s">
        <v>812</v>
      </c>
      <c r="D509" s="126" t="s">
        <v>45</v>
      </c>
      <c r="E509" s="126">
        <v>15163</v>
      </c>
      <c r="F509" s="126">
        <v>490906.77</v>
      </c>
      <c r="G509" s="126">
        <v>27063.23</v>
      </c>
      <c r="H509" s="126">
        <v>517970</v>
      </c>
      <c r="I509" s="126">
        <v>112439.21</v>
      </c>
      <c r="J509" s="126">
        <v>12117.79</v>
      </c>
      <c r="K509" s="126">
        <v>124557</v>
      </c>
      <c r="L509" s="126">
        <v>0</v>
      </c>
      <c r="M509" s="126">
        <v>0</v>
      </c>
      <c r="N509" s="126">
        <v>0</v>
      </c>
      <c r="O509" s="126">
        <v>603345.98</v>
      </c>
      <c r="P509" s="126">
        <v>39181.020000000004</v>
      </c>
      <c r="Q509" s="126">
        <v>642527</v>
      </c>
    </row>
    <row r="510" spans="1:17" x14ac:dyDescent="0.25">
      <c r="A510" s="126">
        <v>507</v>
      </c>
      <c r="B510" s="126" t="s">
        <v>50</v>
      </c>
      <c r="C510" s="126" t="s">
        <v>812</v>
      </c>
      <c r="D510" s="126" t="s">
        <v>45</v>
      </c>
      <c r="E510" s="126">
        <v>535</v>
      </c>
      <c r="F510" s="126">
        <v>136444.72</v>
      </c>
      <c r="G510" s="126">
        <v>21059.279999999999</v>
      </c>
      <c r="H510" s="126">
        <v>157504</v>
      </c>
      <c r="I510" s="126">
        <v>4598.3100000000004</v>
      </c>
      <c r="J510" s="126">
        <v>1650.6899999999998</v>
      </c>
      <c r="K510" s="126">
        <v>6249</v>
      </c>
      <c r="L510" s="126">
        <v>0</v>
      </c>
      <c r="M510" s="126">
        <v>0</v>
      </c>
      <c r="N510" s="126">
        <v>0</v>
      </c>
      <c r="O510" s="126">
        <v>141043.03</v>
      </c>
      <c r="P510" s="126">
        <v>22709.97</v>
      </c>
      <c r="Q510" s="126">
        <v>163753</v>
      </c>
    </row>
    <row r="511" spans="1:17" x14ac:dyDescent="0.25">
      <c r="A511" s="126">
        <v>508</v>
      </c>
      <c r="B511" s="126" t="s">
        <v>51</v>
      </c>
      <c r="C511" s="126" t="s">
        <v>812</v>
      </c>
      <c r="D511" s="126" t="s">
        <v>43</v>
      </c>
      <c r="E511" s="126">
        <v>0</v>
      </c>
      <c r="F511" s="126">
        <v>87855.44</v>
      </c>
      <c r="G511" s="126">
        <v>9422.5600000000013</v>
      </c>
      <c r="H511" s="126">
        <v>97278</v>
      </c>
      <c r="I511" s="126">
        <v>1273.43</v>
      </c>
      <c r="J511" s="126">
        <v>876.57</v>
      </c>
      <c r="K511" s="126">
        <v>2150</v>
      </c>
      <c r="L511" s="126">
        <v>0</v>
      </c>
      <c r="M511" s="126">
        <v>0</v>
      </c>
      <c r="N511" s="126">
        <v>0</v>
      </c>
      <c r="O511" s="126">
        <v>89128.87</v>
      </c>
      <c r="P511" s="126">
        <v>10299.130000000001</v>
      </c>
      <c r="Q511" s="126">
        <v>99428</v>
      </c>
    </row>
    <row r="512" spans="1:17" x14ac:dyDescent="0.25">
      <c r="A512" s="126">
        <v>509</v>
      </c>
      <c r="B512" s="126" t="s">
        <v>303</v>
      </c>
      <c r="C512" s="126" t="s">
        <v>812</v>
      </c>
      <c r="D512" s="126" t="s">
        <v>45</v>
      </c>
      <c r="E512" s="126">
        <v>2159</v>
      </c>
      <c r="F512" s="126">
        <v>509482.98</v>
      </c>
      <c r="G512" s="126">
        <v>36635.020000000004</v>
      </c>
      <c r="H512" s="126">
        <v>546118</v>
      </c>
      <c r="I512" s="126">
        <v>26109.16</v>
      </c>
      <c r="J512" s="126">
        <v>6298.84</v>
      </c>
      <c r="K512" s="126">
        <v>32408</v>
      </c>
      <c r="L512" s="126">
        <v>0</v>
      </c>
      <c r="M512" s="126">
        <v>9351</v>
      </c>
      <c r="N512" s="126">
        <v>9351</v>
      </c>
      <c r="O512" s="126">
        <v>535592.14</v>
      </c>
      <c r="P512" s="126">
        <v>33582.86</v>
      </c>
      <c r="Q512" s="126">
        <v>569175</v>
      </c>
    </row>
    <row r="513" spans="1:17" x14ac:dyDescent="0.25">
      <c r="A513" s="126">
        <v>510</v>
      </c>
      <c r="B513" s="126" t="s">
        <v>165</v>
      </c>
      <c r="C513" s="126" t="s">
        <v>812</v>
      </c>
      <c r="D513" s="126" t="s">
        <v>45</v>
      </c>
      <c r="E513" s="126">
        <v>364</v>
      </c>
      <c r="F513" s="126">
        <v>92937.04</v>
      </c>
      <c r="G513" s="126">
        <v>24174.959999999999</v>
      </c>
      <c r="H513" s="126">
        <v>117112</v>
      </c>
      <c r="I513" s="126">
        <v>3766.11</v>
      </c>
      <c r="J513" s="126">
        <v>1148.8900000000001</v>
      </c>
      <c r="K513" s="126">
        <v>4915</v>
      </c>
      <c r="L513" s="126">
        <v>0</v>
      </c>
      <c r="M513" s="126">
        <v>0</v>
      </c>
      <c r="N513" s="126">
        <v>0</v>
      </c>
      <c r="O513" s="126">
        <v>96703.15</v>
      </c>
      <c r="P513" s="126">
        <v>25323.85</v>
      </c>
      <c r="Q513" s="126">
        <v>122027</v>
      </c>
    </row>
    <row r="514" spans="1:17" x14ac:dyDescent="0.25">
      <c r="A514" s="126">
        <v>511</v>
      </c>
      <c r="B514" s="126" t="s">
        <v>52</v>
      </c>
      <c r="C514" s="126" t="s">
        <v>812</v>
      </c>
      <c r="D514" s="126" t="s">
        <v>45</v>
      </c>
      <c r="E514" s="126">
        <v>2027</v>
      </c>
      <c r="F514" s="126">
        <v>511919.39</v>
      </c>
      <c r="G514" s="126">
        <v>102845.61</v>
      </c>
      <c r="H514" s="126">
        <v>614765</v>
      </c>
      <c r="I514" s="126">
        <v>16516.580000000002</v>
      </c>
      <c r="J514" s="126">
        <v>6156.42</v>
      </c>
      <c r="K514" s="126">
        <v>22673</v>
      </c>
      <c r="L514" s="126">
        <v>0</v>
      </c>
      <c r="M514" s="126">
        <v>0</v>
      </c>
      <c r="N514" s="126">
        <v>0</v>
      </c>
      <c r="O514" s="126">
        <v>528435.97</v>
      </c>
      <c r="P514" s="126">
        <v>109002.03</v>
      </c>
      <c r="Q514" s="126">
        <v>637438</v>
      </c>
    </row>
    <row r="515" spans="1:17" x14ac:dyDescent="0.25">
      <c r="A515" s="126">
        <v>512</v>
      </c>
      <c r="B515" s="126" t="s">
        <v>53</v>
      </c>
      <c r="C515" s="126" t="s">
        <v>812</v>
      </c>
      <c r="D515" s="126" t="s">
        <v>49</v>
      </c>
      <c r="E515" s="126">
        <v>0</v>
      </c>
      <c r="F515" s="126">
        <v>12744.52</v>
      </c>
      <c r="G515" s="126">
        <v>1123.48</v>
      </c>
      <c r="H515" s="126">
        <v>13868</v>
      </c>
      <c r="I515" s="126">
        <v>848.64</v>
      </c>
      <c r="J515" s="126">
        <v>123.36</v>
      </c>
      <c r="K515" s="126">
        <v>972</v>
      </c>
      <c r="L515" s="126">
        <v>0</v>
      </c>
      <c r="M515" s="126">
        <v>0</v>
      </c>
      <c r="N515" s="126">
        <v>0</v>
      </c>
      <c r="O515" s="126">
        <v>13593.16</v>
      </c>
      <c r="P515" s="126">
        <v>1246.8399999999999</v>
      </c>
      <c r="Q515" s="126">
        <v>14840</v>
      </c>
    </row>
    <row r="516" spans="1:17" x14ac:dyDescent="0.25">
      <c r="A516" s="126">
        <v>513</v>
      </c>
      <c r="B516" s="126" t="s">
        <v>54</v>
      </c>
      <c r="C516" s="126" t="s">
        <v>812</v>
      </c>
      <c r="D516" s="126" t="s">
        <v>43</v>
      </c>
      <c r="E516" s="126">
        <v>0</v>
      </c>
      <c r="F516" s="126">
        <v>220189.24</v>
      </c>
      <c r="G516" s="126">
        <v>40483.760000000002</v>
      </c>
      <c r="H516" s="126">
        <v>260673</v>
      </c>
      <c r="I516" s="126">
        <v>1443.05</v>
      </c>
      <c r="J516" s="126">
        <v>2194.9499999999998</v>
      </c>
      <c r="K516" s="126">
        <v>3638</v>
      </c>
      <c r="L516" s="126">
        <v>0</v>
      </c>
      <c r="M516" s="126">
        <v>0</v>
      </c>
      <c r="N516" s="126">
        <v>0</v>
      </c>
      <c r="O516" s="126">
        <v>221632.29</v>
      </c>
      <c r="P516" s="126">
        <v>42678.71</v>
      </c>
      <c r="Q516" s="126">
        <v>264311</v>
      </c>
    </row>
    <row r="517" spans="1:17" x14ac:dyDescent="0.25">
      <c r="A517" s="126">
        <v>514</v>
      </c>
      <c r="B517" s="126" t="s">
        <v>55</v>
      </c>
      <c r="C517" s="126" t="s">
        <v>812</v>
      </c>
      <c r="D517" s="126" t="s">
        <v>49</v>
      </c>
      <c r="E517" s="126">
        <v>0</v>
      </c>
      <c r="F517" s="126">
        <v>12063.27</v>
      </c>
      <c r="G517" s="126">
        <v>1071.73</v>
      </c>
      <c r="H517" s="126">
        <v>13135</v>
      </c>
      <c r="I517" s="126">
        <v>848.45</v>
      </c>
      <c r="J517" s="126">
        <v>116.55</v>
      </c>
      <c r="K517" s="126">
        <v>965</v>
      </c>
      <c r="L517" s="126">
        <v>3299.27</v>
      </c>
      <c r="M517" s="126">
        <v>1071.73</v>
      </c>
      <c r="N517" s="126">
        <v>4371</v>
      </c>
      <c r="O517" s="126">
        <v>9612.4500000000007</v>
      </c>
      <c r="P517" s="126">
        <v>116.55</v>
      </c>
      <c r="Q517" s="126">
        <v>9729</v>
      </c>
    </row>
    <row r="518" spans="1:17" x14ac:dyDescent="0.25">
      <c r="A518" s="126">
        <v>515</v>
      </c>
      <c r="B518" s="126" t="s">
        <v>304</v>
      </c>
      <c r="C518" s="126" t="s">
        <v>812</v>
      </c>
      <c r="D518" s="126" t="s">
        <v>49</v>
      </c>
      <c r="E518" s="126">
        <v>0</v>
      </c>
      <c r="F518" s="126">
        <v>166681.78</v>
      </c>
      <c r="G518" s="126">
        <v>27577.22</v>
      </c>
      <c r="H518" s="126">
        <v>194259</v>
      </c>
      <c r="I518" s="126">
        <v>1225.3399999999999</v>
      </c>
      <c r="J518" s="126">
        <v>1716.66</v>
      </c>
      <c r="K518" s="126">
        <v>2942</v>
      </c>
      <c r="L518" s="126">
        <v>0</v>
      </c>
      <c r="M518" s="126">
        <v>0</v>
      </c>
      <c r="N518" s="126">
        <v>0</v>
      </c>
      <c r="O518" s="126">
        <v>167907.12</v>
      </c>
      <c r="P518" s="126">
        <v>29293.88</v>
      </c>
      <c r="Q518" s="126">
        <v>197201</v>
      </c>
    </row>
    <row r="519" spans="1:17" x14ac:dyDescent="0.25">
      <c r="A519" s="126">
        <v>516</v>
      </c>
      <c r="B519" s="126" t="s">
        <v>305</v>
      </c>
      <c r="C519" s="126" t="s">
        <v>812</v>
      </c>
      <c r="D519" s="126" t="s">
        <v>45</v>
      </c>
      <c r="E519" s="126">
        <v>402</v>
      </c>
      <c r="F519" s="126">
        <v>98218.880000000005</v>
      </c>
      <c r="G519" s="126">
        <v>2629.12</v>
      </c>
      <c r="H519" s="126">
        <v>100848</v>
      </c>
      <c r="I519" s="126">
        <v>6079.1</v>
      </c>
      <c r="J519" s="126">
        <v>1195.9000000000001</v>
      </c>
      <c r="K519" s="126">
        <v>7275</v>
      </c>
      <c r="L519" s="126">
        <v>0</v>
      </c>
      <c r="M519" s="126">
        <v>0</v>
      </c>
      <c r="N519" s="126">
        <v>0</v>
      </c>
      <c r="O519" s="126">
        <v>104297.98</v>
      </c>
      <c r="P519" s="126">
        <v>3825.02</v>
      </c>
      <c r="Q519" s="126">
        <v>108123</v>
      </c>
    </row>
    <row r="520" spans="1:17" x14ac:dyDescent="0.25">
      <c r="A520" s="126">
        <v>517</v>
      </c>
      <c r="B520" s="126" t="s">
        <v>379</v>
      </c>
      <c r="C520" s="126" t="s">
        <v>812</v>
      </c>
      <c r="D520" s="126" t="s">
        <v>45</v>
      </c>
      <c r="E520" s="126">
        <v>1004</v>
      </c>
      <c r="F520" s="126">
        <v>42892.71</v>
      </c>
      <c r="G520" s="126">
        <v>519.29</v>
      </c>
      <c r="H520" s="126">
        <v>43412</v>
      </c>
      <c r="I520" s="126">
        <v>8405.1299999999992</v>
      </c>
      <c r="J520" s="126">
        <v>747.87</v>
      </c>
      <c r="K520" s="126">
        <v>9153</v>
      </c>
      <c r="L520" s="126">
        <v>0</v>
      </c>
      <c r="M520" s="126">
        <v>0</v>
      </c>
      <c r="N520" s="126">
        <v>0</v>
      </c>
      <c r="O520" s="126">
        <v>51297.84</v>
      </c>
      <c r="P520" s="126">
        <v>1267.1599999999999</v>
      </c>
      <c r="Q520" s="126">
        <v>52565</v>
      </c>
    </row>
    <row r="521" spans="1:17" x14ac:dyDescent="0.25">
      <c r="A521" s="126">
        <v>518</v>
      </c>
      <c r="B521" s="126" t="s">
        <v>56</v>
      </c>
      <c r="C521" s="126" t="s">
        <v>812</v>
      </c>
      <c r="D521" s="126" t="s">
        <v>45</v>
      </c>
      <c r="E521" s="126">
        <v>3184</v>
      </c>
      <c r="F521" s="126">
        <v>532531</v>
      </c>
      <c r="G521" s="126">
        <v>22893</v>
      </c>
      <c r="H521" s="126">
        <v>555424</v>
      </c>
      <c r="I521" s="126">
        <v>24568.6</v>
      </c>
      <c r="J521" s="126">
        <v>6846.4</v>
      </c>
      <c r="K521" s="126">
        <v>31415</v>
      </c>
      <c r="L521" s="126">
        <v>0</v>
      </c>
      <c r="M521" s="126">
        <v>8204</v>
      </c>
      <c r="N521" s="126">
        <v>8204</v>
      </c>
      <c r="O521" s="126">
        <v>557099.6</v>
      </c>
      <c r="P521" s="126">
        <v>21535.4</v>
      </c>
      <c r="Q521" s="126">
        <v>578635</v>
      </c>
    </row>
    <row r="522" spans="1:17" x14ac:dyDescent="0.25">
      <c r="A522" s="126">
        <v>519</v>
      </c>
      <c r="B522" s="126" t="s">
        <v>57</v>
      </c>
      <c r="C522" s="126" t="s">
        <v>812</v>
      </c>
      <c r="D522" s="126" t="s">
        <v>45</v>
      </c>
      <c r="E522" s="126">
        <v>1074</v>
      </c>
      <c r="F522" s="126">
        <v>358340.78</v>
      </c>
      <c r="G522" s="126">
        <v>48870.22</v>
      </c>
      <c r="H522" s="126">
        <v>407211</v>
      </c>
      <c r="I522" s="126">
        <v>10158.24</v>
      </c>
      <c r="J522" s="126">
        <v>4133.76</v>
      </c>
      <c r="K522" s="126">
        <v>14292</v>
      </c>
      <c r="L522" s="126">
        <v>0</v>
      </c>
      <c r="M522" s="126">
        <v>0</v>
      </c>
      <c r="N522" s="126">
        <v>0</v>
      </c>
      <c r="O522" s="126">
        <v>368499.02</v>
      </c>
      <c r="P522" s="126">
        <v>53003.979999999996</v>
      </c>
      <c r="Q522" s="126">
        <v>421503</v>
      </c>
    </row>
    <row r="523" spans="1:17" x14ac:dyDescent="0.25">
      <c r="A523" s="126">
        <v>520</v>
      </c>
      <c r="B523" s="126" t="s">
        <v>306</v>
      </c>
      <c r="C523" s="126" t="s">
        <v>812</v>
      </c>
      <c r="D523" s="126" t="s">
        <v>43</v>
      </c>
      <c r="E523" s="126">
        <v>0</v>
      </c>
      <c r="F523" s="126">
        <v>157010.6</v>
      </c>
      <c r="G523" s="126">
        <v>81522.399999999994</v>
      </c>
      <c r="H523" s="126">
        <v>238533</v>
      </c>
      <c r="I523" s="126">
        <v>1399.55</v>
      </c>
      <c r="J523" s="126">
        <v>1716.45</v>
      </c>
      <c r="K523" s="126">
        <v>3116</v>
      </c>
      <c r="L523" s="126">
        <v>0</v>
      </c>
      <c r="M523" s="126">
        <v>0</v>
      </c>
      <c r="N523" s="126">
        <v>0</v>
      </c>
      <c r="O523" s="126">
        <v>158410.15</v>
      </c>
      <c r="P523" s="126">
        <v>83238.849999999991</v>
      </c>
      <c r="Q523" s="126">
        <v>241649</v>
      </c>
    </row>
    <row r="524" spans="1:17" x14ac:dyDescent="0.25">
      <c r="A524" s="126">
        <v>521</v>
      </c>
      <c r="B524" s="126" t="s">
        <v>307</v>
      </c>
      <c r="C524" s="126" t="s">
        <v>812</v>
      </c>
      <c r="D524" s="126" t="s">
        <v>45</v>
      </c>
      <c r="E524" s="126">
        <v>1818</v>
      </c>
      <c r="F524" s="126">
        <v>487386.44</v>
      </c>
      <c r="G524" s="126">
        <v>99991.56</v>
      </c>
      <c r="H524" s="126">
        <v>587378</v>
      </c>
      <c r="I524" s="126">
        <v>14640.99</v>
      </c>
      <c r="J524" s="126">
        <v>5997.01</v>
      </c>
      <c r="K524" s="126">
        <v>20638</v>
      </c>
      <c r="L524" s="126">
        <v>0</v>
      </c>
      <c r="M524" s="126">
        <v>0</v>
      </c>
      <c r="N524" s="126">
        <v>0</v>
      </c>
      <c r="O524" s="126">
        <v>502027.43</v>
      </c>
      <c r="P524" s="126">
        <v>105988.57</v>
      </c>
      <c r="Q524" s="126">
        <v>608016</v>
      </c>
    </row>
    <row r="525" spans="1:17" x14ac:dyDescent="0.25">
      <c r="A525" s="126">
        <v>522</v>
      </c>
      <c r="B525" s="126" t="s">
        <v>308</v>
      </c>
      <c r="C525" s="126" t="s">
        <v>812</v>
      </c>
      <c r="D525" s="126" t="s">
        <v>45</v>
      </c>
      <c r="E525" s="126">
        <v>1291</v>
      </c>
      <c r="F525" s="126">
        <v>443585.81</v>
      </c>
      <c r="G525" s="126">
        <v>76030.19</v>
      </c>
      <c r="H525" s="126">
        <v>519616</v>
      </c>
      <c r="I525" s="126">
        <v>13481.17</v>
      </c>
      <c r="J525" s="126">
        <v>5234.83</v>
      </c>
      <c r="K525" s="126">
        <v>18716</v>
      </c>
      <c r="L525" s="126">
        <v>0</v>
      </c>
      <c r="M525" s="126">
        <v>0</v>
      </c>
      <c r="N525" s="126">
        <v>0</v>
      </c>
      <c r="O525" s="126">
        <v>457066.98</v>
      </c>
      <c r="P525" s="126">
        <v>81265.02</v>
      </c>
      <c r="Q525" s="126">
        <v>538332</v>
      </c>
    </row>
    <row r="526" spans="1:17" x14ac:dyDescent="0.25">
      <c r="A526" s="126">
        <v>523</v>
      </c>
      <c r="B526" s="126" t="s">
        <v>166</v>
      </c>
      <c r="C526" s="126" t="s">
        <v>812</v>
      </c>
      <c r="D526" s="126" t="s">
        <v>45</v>
      </c>
      <c r="E526" s="126">
        <v>4317</v>
      </c>
      <c r="F526" s="126">
        <v>399992.76</v>
      </c>
      <c r="G526" s="126">
        <v>60537.240000000005</v>
      </c>
      <c r="H526" s="126">
        <v>460530</v>
      </c>
      <c r="I526" s="126">
        <v>32202.61</v>
      </c>
      <c r="J526" s="126">
        <v>6213.3899999999994</v>
      </c>
      <c r="K526" s="126">
        <v>38416</v>
      </c>
      <c r="L526" s="126">
        <v>0</v>
      </c>
      <c r="M526" s="126">
        <v>0</v>
      </c>
      <c r="N526" s="126">
        <v>0</v>
      </c>
      <c r="O526" s="126">
        <v>432195.37</v>
      </c>
      <c r="P526" s="126">
        <v>66750.63</v>
      </c>
      <c r="Q526" s="126">
        <v>498946</v>
      </c>
    </row>
    <row r="527" spans="1:17" x14ac:dyDescent="0.25">
      <c r="A527" s="126">
        <v>524</v>
      </c>
      <c r="B527" s="126" t="s">
        <v>380</v>
      </c>
      <c r="C527" s="126" t="s">
        <v>812</v>
      </c>
      <c r="D527" s="126" t="s">
        <v>45</v>
      </c>
      <c r="E527" s="126">
        <v>1188</v>
      </c>
      <c r="F527" s="126">
        <v>33447.57</v>
      </c>
      <c r="G527" s="126">
        <v>2571.4299999999998</v>
      </c>
      <c r="H527" s="126">
        <v>36019</v>
      </c>
      <c r="I527" s="126">
        <v>9707.9500000000007</v>
      </c>
      <c r="J527" s="126">
        <v>885.05</v>
      </c>
      <c r="K527" s="126">
        <v>10593</v>
      </c>
      <c r="L527" s="126">
        <v>0</v>
      </c>
      <c r="M527" s="126">
        <v>0</v>
      </c>
      <c r="N527" s="126">
        <v>0</v>
      </c>
      <c r="O527" s="126">
        <v>43155.519999999997</v>
      </c>
      <c r="P527" s="126">
        <v>3456.48</v>
      </c>
      <c r="Q527" s="126">
        <v>46612</v>
      </c>
    </row>
    <row r="528" spans="1:17" x14ac:dyDescent="0.25">
      <c r="A528" s="126">
        <v>525</v>
      </c>
      <c r="B528" s="126" t="s">
        <v>167</v>
      </c>
      <c r="C528" s="126" t="s">
        <v>812</v>
      </c>
      <c r="D528" s="126" t="s">
        <v>45</v>
      </c>
      <c r="E528" s="126">
        <v>2195</v>
      </c>
      <c r="F528" s="126">
        <v>283796.46999999997</v>
      </c>
      <c r="G528" s="126">
        <v>60283.53</v>
      </c>
      <c r="H528" s="126">
        <v>344080</v>
      </c>
      <c r="I528" s="126">
        <v>18260.57</v>
      </c>
      <c r="J528" s="126">
        <v>4053.43</v>
      </c>
      <c r="K528" s="126">
        <v>22314</v>
      </c>
      <c r="L528" s="126">
        <v>0</v>
      </c>
      <c r="M528" s="126">
        <v>0</v>
      </c>
      <c r="N528" s="126">
        <v>0</v>
      </c>
      <c r="O528" s="126">
        <v>302057.03999999998</v>
      </c>
      <c r="P528" s="126">
        <v>64336.960000000006</v>
      </c>
      <c r="Q528" s="126">
        <v>366394</v>
      </c>
    </row>
    <row r="529" spans="1:17" x14ac:dyDescent="0.25">
      <c r="A529" s="126">
        <v>526</v>
      </c>
      <c r="B529" s="126" t="s">
        <v>58</v>
      </c>
      <c r="C529" s="126" t="s">
        <v>812</v>
      </c>
      <c r="D529" s="126" t="s">
        <v>43</v>
      </c>
      <c r="E529" s="126">
        <v>0</v>
      </c>
      <c r="F529" s="126">
        <v>271290.5</v>
      </c>
      <c r="G529" s="126">
        <v>88271.500000000015</v>
      </c>
      <c r="H529" s="126">
        <v>359562</v>
      </c>
      <c r="I529" s="126">
        <v>1612.48</v>
      </c>
      <c r="J529" s="126">
        <v>2745.52</v>
      </c>
      <c r="K529" s="126">
        <v>4358</v>
      </c>
      <c r="L529" s="126">
        <v>0</v>
      </c>
      <c r="M529" s="126">
        <v>0</v>
      </c>
      <c r="N529" s="126">
        <v>0</v>
      </c>
      <c r="O529" s="126">
        <v>272902.98</v>
      </c>
      <c r="P529" s="126">
        <v>91017.02</v>
      </c>
      <c r="Q529" s="126">
        <v>363920</v>
      </c>
    </row>
    <row r="530" spans="1:17" x14ac:dyDescent="0.25">
      <c r="A530" s="126">
        <v>527</v>
      </c>
      <c r="B530" s="126" t="s">
        <v>59</v>
      </c>
      <c r="C530" s="126" t="s">
        <v>812</v>
      </c>
      <c r="D530" s="126" t="s">
        <v>49</v>
      </c>
      <c r="E530" s="126">
        <v>0</v>
      </c>
      <c r="F530" s="126">
        <v>124872</v>
      </c>
      <c r="G530" s="126">
        <v>59596</v>
      </c>
      <c r="H530" s="126">
        <v>184468</v>
      </c>
      <c r="I530" s="126">
        <v>1273.05</v>
      </c>
      <c r="J530" s="126">
        <v>1319.95</v>
      </c>
      <c r="K530" s="126">
        <v>2593</v>
      </c>
      <c r="L530" s="126">
        <v>0</v>
      </c>
      <c r="M530" s="126">
        <v>0</v>
      </c>
      <c r="N530" s="126">
        <v>0</v>
      </c>
      <c r="O530" s="126">
        <v>126145.05</v>
      </c>
      <c r="P530" s="126">
        <v>60915.950000000004</v>
      </c>
      <c r="Q530" s="126">
        <v>187061</v>
      </c>
    </row>
    <row r="531" spans="1:17" x14ac:dyDescent="0.25">
      <c r="A531" s="126">
        <v>528</v>
      </c>
      <c r="B531" s="126" t="s">
        <v>168</v>
      </c>
      <c r="C531" s="126" t="s">
        <v>812</v>
      </c>
      <c r="D531" s="126" t="s">
        <v>45</v>
      </c>
      <c r="E531" s="126">
        <v>1370</v>
      </c>
      <c r="F531" s="126">
        <v>244896.73</v>
      </c>
      <c r="G531" s="126">
        <v>48010.27</v>
      </c>
      <c r="H531" s="126">
        <v>292907</v>
      </c>
      <c r="I531" s="126">
        <v>10954.4</v>
      </c>
      <c r="J531" s="126">
        <v>3239.6</v>
      </c>
      <c r="K531" s="126">
        <v>14194</v>
      </c>
      <c r="L531" s="126">
        <v>0</v>
      </c>
      <c r="M531" s="126">
        <v>0</v>
      </c>
      <c r="N531" s="126">
        <v>0</v>
      </c>
      <c r="O531" s="126">
        <v>255851.13</v>
      </c>
      <c r="P531" s="126">
        <v>51249.87</v>
      </c>
      <c r="Q531" s="126">
        <v>307101</v>
      </c>
    </row>
    <row r="532" spans="1:17" x14ac:dyDescent="0.25">
      <c r="A532" s="126">
        <v>529</v>
      </c>
      <c r="B532" s="126" t="s">
        <v>60</v>
      </c>
      <c r="C532" s="126" t="s">
        <v>812</v>
      </c>
      <c r="D532" s="126" t="s">
        <v>45</v>
      </c>
      <c r="E532" s="126">
        <v>591</v>
      </c>
      <c r="F532" s="126">
        <v>218981.45</v>
      </c>
      <c r="G532" s="126">
        <v>73191.55</v>
      </c>
      <c r="H532" s="126">
        <v>292173</v>
      </c>
      <c r="I532" s="126">
        <v>5406.44</v>
      </c>
      <c r="J532" s="126">
        <v>2482.5600000000004</v>
      </c>
      <c r="K532" s="126">
        <v>7889</v>
      </c>
      <c r="L532" s="126">
        <v>0</v>
      </c>
      <c r="M532" s="126">
        <v>0</v>
      </c>
      <c r="N532" s="126">
        <v>0</v>
      </c>
      <c r="O532" s="126">
        <v>224387.89</v>
      </c>
      <c r="P532" s="126">
        <v>75674.11</v>
      </c>
      <c r="Q532" s="126">
        <v>300062</v>
      </c>
    </row>
    <row r="533" spans="1:17" x14ac:dyDescent="0.25">
      <c r="A533" s="126">
        <v>530</v>
      </c>
      <c r="B533" s="126" t="s">
        <v>61</v>
      </c>
      <c r="C533" s="126" t="s">
        <v>812</v>
      </c>
      <c r="D533" s="126" t="s">
        <v>45</v>
      </c>
      <c r="E533" s="126">
        <v>1216</v>
      </c>
      <c r="F533" s="126">
        <v>397846.48</v>
      </c>
      <c r="G533" s="126">
        <v>49655.520000000004</v>
      </c>
      <c r="H533" s="126">
        <v>447502</v>
      </c>
      <c r="I533" s="126">
        <v>11384.7</v>
      </c>
      <c r="J533" s="126">
        <v>4608.3</v>
      </c>
      <c r="K533" s="126">
        <v>15993</v>
      </c>
      <c r="L533" s="126">
        <v>0</v>
      </c>
      <c r="M533" s="126">
        <v>0</v>
      </c>
      <c r="N533" s="126">
        <v>0</v>
      </c>
      <c r="O533" s="126">
        <v>409231.18</v>
      </c>
      <c r="P533" s="126">
        <v>54263.82</v>
      </c>
      <c r="Q533" s="126">
        <v>463495</v>
      </c>
    </row>
    <row r="534" spans="1:17" x14ac:dyDescent="0.25">
      <c r="A534" s="126">
        <v>531</v>
      </c>
      <c r="B534" s="126" t="s">
        <v>190</v>
      </c>
      <c r="C534" s="126" t="s">
        <v>812</v>
      </c>
      <c r="D534" s="126" t="s">
        <v>45</v>
      </c>
      <c r="E534" s="126">
        <v>1235</v>
      </c>
      <c r="F534" s="126">
        <v>155771.94</v>
      </c>
      <c r="G534" s="126">
        <v>9061.06</v>
      </c>
      <c r="H534" s="126">
        <v>164833</v>
      </c>
      <c r="I534" s="126">
        <v>11435.24</v>
      </c>
      <c r="J534" s="126">
        <v>2200.7600000000002</v>
      </c>
      <c r="K534" s="126">
        <v>13636</v>
      </c>
      <c r="L534" s="126">
        <v>0</v>
      </c>
      <c r="M534" s="126">
        <v>0</v>
      </c>
      <c r="N534" s="126">
        <v>0</v>
      </c>
      <c r="O534" s="126">
        <v>167207.18</v>
      </c>
      <c r="P534" s="126">
        <v>11261.82</v>
      </c>
      <c r="Q534" s="126">
        <v>178469</v>
      </c>
    </row>
    <row r="535" spans="1:17" x14ac:dyDescent="0.25">
      <c r="A535" s="126">
        <v>532</v>
      </c>
      <c r="B535" s="126" t="s">
        <v>267</v>
      </c>
      <c r="C535" s="126" t="s">
        <v>812</v>
      </c>
      <c r="D535" s="126" t="s">
        <v>45</v>
      </c>
      <c r="E535" s="126">
        <v>531</v>
      </c>
      <c r="F535" s="126">
        <v>17213.97</v>
      </c>
      <c r="G535" s="126">
        <v>662.03</v>
      </c>
      <c r="H535" s="126">
        <v>17876</v>
      </c>
      <c r="I535" s="126">
        <v>5149.55</v>
      </c>
      <c r="J535" s="126">
        <v>344.45</v>
      </c>
      <c r="K535" s="126">
        <v>5494</v>
      </c>
      <c r="L535" s="126">
        <v>22363.52</v>
      </c>
      <c r="M535" s="126">
        <v>1006.48</v>
      </c>
      <c r="N535" s="126">
        <v>23370</v>
      </c>
      <c r="O535" s="126">
        <v>0</v>
      </c>
      <c r="P535" s="126">
        <v>0</v>
      </c>
      <c r="Q535" s="126">
        <v>0</v>
      </c>
    </row>
    <row r="536" spans="1:17" x14ac:dyDescent="0.25">
      <c r="A536" s="126">
        <v>533</v>
      </c>
      <c r="B536" s="126" t="s">
        <v>62</v>
      </c>
      <c r="C536" s="126" t="s">
        <v>812</v>
      </c>
      <c r="D536" s="126" t="s">
        <v>45</v>
      </c>
      <c r="E536" s="126">
        <v>55</v>
      </c>
      <c r="F536" s="126">
        <v>310295.65999999997</v>
      </c>
      <c r="G536" s="126">
        <v>49399.340000000004</v>
      </c>
      <c r="H536" s="126">
        <v>359695</v>
      </c>
      <c r="I536" s="126">
        <v>1649.84</v>
      </c>
      <c r="J536" s="126">
        <v>3168.16</v>
      </c>
      <c r="K536" s="126">
        <v>4818</v>
      </c>
      <c r="L536" s="126">
        <v>0</v>
      </c>
      <c r="M536" s="126">
        <v>0</v>
      </c>
      <c r="N536" s="126">
        <v>0</v>
      </c>
      <c r="O536" s="126">
        <v>311945.5</v>
      </c>
      <c r="P536" s="126">
        <v>52567.5</v>
      </c>
      <c r="Q536" s="126">
        <v>364513</v>
      </c>
    </row>
    <row r="537" spans="1:17" x14ac:dyDescent="0.25">
      <c r="A537" s="126">
        <v>534</v>
      </c>
      <c r="B537" s="126" t="s">
        <v>97</v>
      </c>
      <c r="C537" s="126" t="s">
        <v>812</v>
      </c>
      <c r="D537" s="126" t="s">
        <v>45</v>
      </c>
      <c r="E537" s="126">
        <v>6008</v>
      </c>
      <c r="F537" s="126">
        <v>641945.36</v>
      </c>
      <c r="G537" s="126">
        <v>127488.64</v>
      </c>
      <c r="H537" s="126">
        <v>769434</v>
      </c>
      <c r="I537" s="126">
        <v>48067.25</v>
      </c>
      <c r="J537" s="126">
        <v>9378.75</v>
      </c>
      <c r="K537" s="126">
        <v>57446</v>
      </c>
      <c r="L537" s="126">
        <v>0</v>
      </c>
      <c r="M537" s="126">
        <v>0</v>
      </c>
      <c r="N537" s="126">
        <v>0</v>
      </c>
      <c r="O537" s="126">
        <v>690012.61</v>
      </c>
      <c r="P537" s="126">
        <v>136867.38999999998</v>
      </c>
      <c r="Q537" s="126">
        <v>826880</v>
      </c>
    </row>
    <row r="538" spans="1:17" x14ac:dyDescent="0.25">
      <c r="A538" s="126">
        <v>535</v>
      </c>
      <c r="B538" s="126" t="s">
        <v>63</v>
      </c>
      <c r="C538" s="126" t="s">
        <v>812</v>
      </c>
      <c r="D538" s="126" t="s">
        <v>45</v>
      </c>
      <c r="E538" s="126">
        <v>1526</v>
      </c>
      <c r="F538" s="126">
        <v>523920.68</v>
      </c>
      <c r="G538" s="126">
        <v>178720.32</v>
      </c>
      <c r="H538" s="126">
        <v>702641</v>
      </c>
      <c r="I538" s="126">
        <v>11896</v>
      </c>
      <c r="J538" s="126">
        <v>6077</v>
      </c>
      <c r="K538" s="126">
        <v>17973</v>
      </c>
      <c r="L538" s="126">
        <v>0</v>
      </c>
      <c r="M538" s="126">
        <v>0</v>
      </c>
      <c r="N538" s="126">
        <v>0</v>
      </c>
      <c r="O538" s="126">
        <v>535816.68000000005</v>
      </c>
      <c r="P538" s="126">
        <v>184797.32</v>
      </c>
      <c r="Q538" s="126">
        <v>720614</v>
      </c>
    </row>
    <row r="539" spans="1:17" x14ac:dyDescent="0.25">
      <c r="A539" s="126">
        <v>536</v>
      </c>
      <c r="B539" s="126" t="s">
        <v>204</v>
      </c>
      <c r="C539" s="126" t="s">
        <v>812</v>
      </c>
      <c r="D539" s="126" t="s">
        <v>45</v>
      </c>
      <c r="E539" s="126">
        <v>57</v>
      </c>
      <c r="F539" s="126">
        <v>8216.94</v>
      </c>
      <c r="G539" s="126">
        <v>292.06</v>
      </c>
      <c r="H539" s="126">
        <v>8509</v>
      </c>
      <c r="I539" s="126">
        <v>1703.27</v>
      </c>
      <c r="J539" s="126">
        <v>106.73</v>
      </c>
      <c r="K539" s="126">
        <v>1810</v>
      </c>
      <c r="L539" s="126">
        <v>0</v>
      </c>
      <c r="M539" s="126">
        <v>0</v>
      </c>
      <c r="N539" s="126">
        <v>0</v>
      </c>
      <c r="O539" s="126">
        <v>9920.2099999999991</v>
      </c>
      <c r="P539" s="126">
        <v>398.78999999999996</v>
      </c>
      <c r="Q539" s="126">
        <v>10319</v>
      </c>
    </row>
    <row r="540" spans="1:17" x14ac:dyDescent="0.25">
      <c r="A540" s="126">
        <v>537</v>
      </c>
      <c r="B540" s="126" t="s">
        <v>309</v>
      </c>
      <c r="C540" s="126" t="s">
        <v>812</v>
      </c>
      <c r="D540" s="126" t="s">
        <v>43</v>
      </c>
      <c r="E540" s="126">
        <v>0</v>
      </c>
      <c r="F540" s="126">
        <v>96194.13</v>
      </c>
      <c r="G540" s="126">
        <v>45470.869999999995</v>
      </c>
      <c r="H540" s="126">
        <v>141665</v>
      </c>
      <c r="I540" s="126">
        <v>1312.02</v>
      </c>
      <c r="J540" s="126">
        <v>1053.98</v>
      </c>
      <c r="K540" s="126">
        <v>2366</v>
      </c>
      <c r="L540" s="126">
        <v>0</v>
      </c>
      <c r="M540" s="126">
        <v>0</v>
      </c>
      <c r="N540" s="126">
        <v>0</v>
      </c>
      <c r="O540" s="126">
        <v>97506.15</v>
      </c>
      <c r="P540" s="126">
        <v>46524.85</v>
      </c>
      <c r="Q540" s="126">
        <v>144031</v>
      </c>
    </row>
    <row r="541" spans="1:17" x14ac:dyDescent="0.25">
      <c r="A541" s="126">
        <v>538</v>
      </c>
      <c r="B541" s="126" t="s">
        <v>64</v>
      </c>
      <c r="C541" s="126" t="s">
        <v>812</v>
      </c>
      <c r="D541" s="126" t="s">
        <v>43</v>
      </c>
      <c r="E541" s="126">
        <v>0</v>
      </c>
      <c r="F541" s="126">
        <v>235920.63</v>
      </c>
      <c r="G541" s="126">
        <v>116024.37000000001</v>
      </c>
      <c r="H541" s="126">
        <v>351945</v>
      </c>
      <c r="I541" s="126">
        <v>1272.8399999999999</v>
      </c>
      <c r="J541" s="126">
        <v>2483.16</v>
      </c>
      <c r="K541" s="126">
        <v>3756</v>
      </c>
      <c r="L541" s="126">
        <v>0</v>
      </c>
      <c r="M541" s="126">
        <v>0</v>
      </c>
      <c r="N541" s="126">
        <v>0</v>
      </c>
      <c r="O541" s="126">
        <v>237193.47</v>
      </c>
      <c r="P541" s="126">
        <v>118507.53</v>
      </c>
      <c r="Q541" s="126">
        <v>355701</v>
      </c>
    </row>
    <row r="542" spans="1:17" x14ac:dyDescent="0.25">
      <c r="A542" s="126">
        <v>539</v>
      </c>
      <c r="B542" s="126" t="s">
        <v>98</v>
      </c>
      <c r="C542" s="126" t="s">
        <v>812</v>
      </c>
      <c r="D542" s="126" t="s">
        <v>43</v>
      </c>
      <c r="E542" s="126">
        <v>0</v>
      </c>
      <c r="F542" s="126">
        <v>73514.39</v>
      </c>
      <c r="G542" s="126">
        <v>24984.61</v>
      </c>
      <c r="H542" s="126">
        <v>98499</v>
      </c>
      <c r="I542" s="126">
        <v>1312.47</v>
      </c>
      <c r="J542" s="126">
        <v>753.53</v>
      </c>
      <c r="K542" s="126">
        <v>2066</v>
      </c>
      <c r="L542" s="126">
        <v>25015.39</v>
      </c>
      <c r="M542" s="126">
        <v>24984.61</v>
      </c>
      <c r="N542" s="126">
        <v>50000</v>
      </c>
      <c r="O542" s="126">
        <v>49811.47</v>
      </c>
      <c r="P542" s="126">
        <v>753.53</v>
      </c>
      <c r="Q542" s="126">
        <v>50565</v>
      </c>
    </row>
    <row r="543" spans="1:17" x14ac:dyDescent="0.25">
      <c r="A543" s="126">
        <v>540</v>
      </c>
      <c r="B543" s="126" t="s">
        <v>65</v>
      </c>
      <c r="C543" s="126" t="s">
        <v>812</v>
      </c>
      <c r="D543" s="126" t="s">
        <v>45</v>
      </c>
      <c r="E543" s="126">
        <v>625</v>
      </c>
      <c r="F543" s="126">
        <v>329678.93</v>
      </c>
      <c r="G543" s="126">
        <v>78823.069999999992</v>
      </c>
      <c r="H543" s="126">
        <v>408502</v>
      </c>
      <c r="I543" s="126">
        <v>6063.63</v>
      </c>
      <c r="J543" s="126">
        <v>3595.37</v>
      </c>
      <c r="K543" s="126">
        <v>9659</v>
      </c>
      <c r="L543" s="126">
        <v>0</v>
      </c>
      <c r="M543" s="126">
        <v>0</v>
      </c>
      <c r="N543" s="126">
        <v>0</v>
      </c>
      <c r="O543" s="126">
        <v>335742.56</v>
      </c>
      <c r="P543" s="126">
        <v>82418.44</v>
      </c>
      <c r="Q543" s="126">
        <v>418161</v>
      </c>
    </row>
    <row r="544" spans="1:17" x14ac:dyDescent="0.25">
      <c r="A544" s="126">
        <v>541</v>
      </c>
      <c r="B544" s="126" t="s">
        <v>169</v>
      </c>
      <c r="C544" s="126" t="s">
        <v>812</v>
      </c>
      <c r="D544" s="126" t="s">
        <v>45</v>
      </c>
      <c r="E544" s="126">
        <v>184</v>
      </c>
      <c r="F544" s="126">
        <v>-2387.17</v>
      </c>
      <c r="G544" s="126">
        <v>662.17000000000007</v>
      </c>
      <c r="H544" s="126">
        <v>-1725</v>
      </c>
      <c r="I544" s="126">
        <v>3127.92</v>
      </c>
      <c r="J544" s="126">
        <v>91.08</v>
      </c>
      <c r="K544" s="126">
        <v>3219</v>
      </c>
      <c r="L544" s="126">
        <v>0</v>
      </c>
      <c r="M544" s="126">
        <v>0</v>
      </c>
      <c r="N544" s="126">
        <v>0</v>
      </c>
      <c r="O544" s="126">
        <v>740.75</v>
      </c>
      <c r="P544" s="126">
        <v>753.25</v>
      </c>
      <c r="Q544" s="126">
        <v>1494</v>
      </c>
    </row>
    <row r="545" spans="1:17" x14ac:dyDescent="0.25">
      <c r="A545" s="126">
        <v>542</v>
      </c>
      <c r="B545" s="126" t="s">
        <v>310</v>
      </c>
      <c r="C545" s="126" t="s">
        <v>812</v>
      </c>
      <c r="D545" s="126" t="s">
        <v>45</v>
      </c>
      <c r="E545" s="126">
        <v>729</v>
      </c>
      <c r="F545" s="126">
        <v>260507.63</v>
      </c>
      <c r="G545" s="126">
        <v>72916.37</v>
      </c>
      <c r="H545" s="126">
        <v>333424</v>
      </c>
      <c r="I545" s="126">
        <v>6743.43</v>
      </c>
      <c r="J545" s="126">
        <v>3073.5699999999997</v>
      </c>
      <c r="K545" s="126">
        <v>9817</v>
      </c>
      <c r="L545" s="126">
        <v>0</v>
      </c>
      <c r="M545" s="126">
        <v>0</v>
      </c>
      <c r="N545" s="126">
        <v>0</v>
      </c>
      <c r="O545" s="126">
        <v>267251.06</v>
      </c>
      <c r="P545" s="126">
        <v>75989.94</v>
      </c>
      <c r="Q545" s="126">
        <v>343241</v>
      </c>
    </row>
    <row r="546" spans="1:17" x14ac:dyDescent="0.25">
      <c r="A546" s="126">
        <v>543</v>
      </c>
      <c r="B546" s="126" t="s">
        <v>311</v>
      </c>
      <c r="C546" s="126" t="s">
        <v>812</v>
      </c>
      <c r="D546" s="126" t="s">
        <v>43</v>
      </c>
      <c r="E546" s="126">
        <v>0</v>
      </c>
      <c r="F546" s="126">
        <v>59486.51</v>
      </c>
      <c r="G546" s="126">
        <v>14932.490000000002</v>
      </c>
      <c r="H546" s="126">
        <v>74419</v>
      </c>
      <c r="I546" s="126">
        <v>1312.42</v>
      </c>
      <c r="J546" s="126">
        <v>608.58000000000004</v>
      </c>
      <c r="K546" s="126">
        <v>1921</v>
      </c>
      <c r="L546" s="126">
        <v>0</v>
      </c>
      <c r="M546" s="126">
        <v>0</v>
      </c>
      <c r="N546" s="126">
        <v>0</v>
      </c>
      <c r="O546" s="126">
        <v>60798.93</v>
      </c>
      <c r="P546" s="126">
        <v>15541.070000000002</v>
      </c>
      <c r="Q546" s="126">
        <v>76340</v>
      </c>
    </row>
    <row r="547" spans="1:17" x14ac:dyDescent="0.25">
      <c r="A547" s="126">
        <v>544</v>
      </c>
      <c r="B547" s="126" t="s">
        <v>132</v>
      </c>
      <c r="C547" s="126" t="s">
        <v>812</v>
      </c>
      <c r="D547" s="126" t="s">
        <v>45</v>
      </c>
      <c r="E547" s="126">
        <v>10</v>
      </c>
      <c r="F547" s="126">
        <v>107107.08</v>
      </c>
      <c r="G547" s="126">
        <v>7610.92</v>
      </c>
      <c r="H547" s="126">
        <v>114718</v>
      </c>
      <c r="I547" s="126">
        <v>1380.66</v>
      </c>
      <c r="J547" s="126">
        <v>1133.3400000000001</v>
      </c>
      <c r="K547" s="126">
        <v>2514</v>
      </c>
      <c r="L547" s="126">
        <v>0</v>
      </c>
      <c r="M547" s="126">
        <v>0</v>
      </c>
      <c r="N547" s="126">
        <v>0</v>
      </c>
      <c r="O547" s="126">
        <v>108487.74</v>
      </c>
      <c r="P547" s="126">
        <v>8744.26</v>
      </c>
      <c r="Q547" s="126">
        <v>117232</v>
      </c>
    </row>
    <row r="548" spans="1:17" x14ac:dyDescent="0.25">
      <c r="A548" s="126">
        <v>545</v>
      </c>
      <c r="B548" s="126" t="s">
        <v>312</v>
      </c>
      <c r="C548" s="126" t="s">
        <v>812</v>
      </c>
      <c r="D548" s="126" t="s">
        <v>45</v>
      </c>
      <c r="E548" s="126">
        <v>921</v>
      </c>
      <c r="F548" s="126">
        <v>255150.09</v>
      </c>
      <c r="G548" s="126">
        <v>39811.910000000003</v>
      </c>
      <c r="H548" s="126">
        <v>294962</v>
      </c>
      <c r="I548" s="126">
        <v>7621.32</v>
      </c>
      <c r="J548" s="126">
        <v>3098.6800000000003</v>
      </c>
      <c r="K548" s="126">
        <v>10720</v>
      </c>
      <c r="L548" s="126">
        <v>0</v>
      </c>
      <c r="M548" s="126">
        <v>0</v>
      </c>
      <c r="N548" s="126">
        <v>0</v>
      </c>
      <c r="O548" s="126">
        <v>262771.40999999997</v>
      </c>
      <c r="P548" s="126">
        <v>42910.59</v>
      </c>
      <c r="Q548" s="126">
        <v>305682</v>
      </c>
    </row>
    <row r="549" spans="1:17" x14ac:dyDescent="0.25">
      <c r="A549" s="126">
        <v>546</v>
      </c>
      <c r="B549" s="126" t="s">
        <v>268</v>
      </c>
      <c r="C549" s="126" t="s">
        <v>812</v>
      </c>
      <c r="D549" s="126" t="s">
        <v>45</v>
      </c>
      <c r="E549" s="126">
        <v>2168</v>
      </c>
      <c r="F549" s="126">
        <v>343967.8</v>
      </c>
      <c r="G549" s="126">
        <v>25124.2</v>
      </c>
      <c r="H549" s="126">
        <v>369092</v>
      </c>
      <c r="I549" s="126">
        <v>16905.759999999998</v>
      </c>
      <c r="J549" s="126">
        <v>2741.24</v>
      </c>
      <c r="K549" s="126">
        <v>19647</v>
      </c>
      <c r="L549" s="126">
        <v>0</v>
      </c>
      <c r="M549" s="126">
        <v>0</v>
      </c>
      <c r="N549" s="126">
        <v>0</v>
      </c>
      <c r="O549" s="126">
        <v>360873.56</v>
      </c>
      <c r="P549" s="126">
        <v>27865.440000000002</v>
      </c>
      <c r="Q549" s="126">
        <v>388739</v>
      </c>
    </row>
    <row r="550" spans="1:17" x14ac:dyDescent="0.25">
      <c r="A550" s="126">
        <v>547</v>
      </c>
      <c r="B550" s="126" t="s">
        <v>170</v>
      </c>
      <c r="C550" s="126" t="s">
        <v>812</v>
      </c>
      <c r="D550" s="126" t="s">
        <v>45</v>
      </c>
      <c r="E550" s="126">
        <v>2856</v>
      </c>
      <c r="F550" s="126">
        <v>370451.91</v>
      </c>
      <c r="G550" s="126">
        <v>62044.09</v>
      </c>
      <c r="H550" s="126">
        <v>432496</v>
      </c>
      <c r="I550" s="126">
        <v>21728.04</v>
      </c>
      <c r="J550" s="126">
        <v>5243.96</v>
      </c>
      <c r="K550" s="126">
        <v>26972</v>
      </c>
      <c r="L550" s="126">
        <v>0</v>
      </c>
      <c r="M550" s="126">
        <v>0</v>
      </c>
      <c r="N550" s="126">
        <v>0</v>
      </c>
      <c r="O550" s="126">
        <v>392179.95</v>
      </c>
      <c r="P550" s="126">
        <v>67288.05</v>
      </c>
      <c r="Q550" s="126">
        <v>459468</v>
      </c>
    </row>
    <row r="551" spans="1:17" x14ac:dyDescent="0.25">
      <c r="A551" s="126">
        <v>548</v>
      </c>
      <c r="B551" s="126" t="s">
        <v>66</v>
      </c>
      <c r="C551" s="126" t="s">
        <v>812</v>
      </c>
      <c r="D551" s="126" t="s">
        <v>45</v>
      </c>
      <c r="E551" s="126">
        <v>2087</v>
      </c>
      <c r="F551" s="126">
        <v>219549.78</v>
      </c>
      <c r="G551" s="126">
        <v>18461.22</v>
      </c>
      <c r="H551" s="126">
        <v>238011</v>
      </c>
      <c r="I551" s="126">
        <v>17520.72</v>
      </c>
      <c r="J551" s="126">
        <v>3231.2799999999997</v>
      </c>
      <c r="K551" s="126">
        <v>20752</v>
      </c>
      <c r="L551" s="126">
        <v>252916.5</v>
      </c>
      <c r="M551" s="126">
        <v>21692.5</v>
      </c>
      <c r="N551" s="126">
        <v>274609</v>
      </c>
      <c r="O551" s="126">
        <v>-15846</v>
      </c>
      <c r="P551" s="126">
        <v>0</v>
      </c>
      <c r="Q551" s="126">
        <v>-15846</v>
      </c>
    </row>
    <row r="552" spans="1:17" x14ac:dyDescent="0.25">
      <c r="A552" s="126">
        <v>549</v>
      </c>
      <c r="B552" s="126" t="s">
        <v>118</v>
      </c>
      <c r="C552" s="126" t="s">
        <v>812</v>
      </c>
      <c r="D552" s="126" t="s">
        <v>45</v>
      </c>
      <c r="E552" s="126">
        <v>5044</v>
      </c>
      <c r="F552" s="126">
        <v>561700.69999999995</v>
      </c>
      <c r="G552" s="126">
        <v>106578.3</v>
      </c>
      <c r="H552" s="126">
        <v>668279</v>
      </c>
      <c r="I552" s="126">
        <v>37351.89</v>
      </c>
      <c r="J552" s="126">
        <v>8456.11</v>
      </c>
      <c r="K552" s="126">
        <v>45808</v>
      </c>
      <c r="L552" s="126">
        <v>0</v>
      </c>
      <c r="M552" s="126">
        <v>0</v>
      </c>
      <c r="N552" s="126">
        <v>0</v>
      </c>
      <c r="O552" s="126">
        <v>599052.59</v>
      </c>
      <c r="P552" s="126">
        <v>115034.41</v>
      </c>
      <c r="Q552" s="126">
        <v>714087</v>
      </c>
    </row>
    <row r="553" spans="1:17" x14ac:dyDescent="0.25">
      <c r="A553" s="126">
        <v>550</v>
      </c>
      <c r="B553" s="126" t="s">
        <v>191</v>
      </c>
      <c r="C553" s="126" t="s">
        <v>812</v>
      </c>
      <c r="D553" s="126" t="s">
        <v>45</v>
      </c>
      <c r="E553" s="126">
        <v>0</v>
      </c>
      <c r="F553" s="126">
        <v>220617.49</v>
      </c>
      <c r="G553" s="126">
        <v>4170.51</v>
      </c>
      <c r="H553" s="126">
        <v>224788</v>
      </c>
      <c r="I553" s="126">
        <v>2187.5</v>
      </c>
      <c r="J553" s="126">
        <v>2215.5</v>
      </c>
      <c r="K553" s="126">
        <v>4403</v>
      </c>
      <c r="L553" s="126">
        <v>0</v>
      </c>
      <c r="M553" s="126">
        <v>0</v>
      </c>
      <c r="N553" s="126">
        <v>0</v>
      </c>
      <c r="O553" s="126">
        <v>222804.99</v>
      </c>
      <c r="P553" s="126">
        <v>6386.01</v>
      </c>
      <c r="Q553" s="126">
        <v>229191</v>
      </c>
    </row>
    <row r="554" spans="1:17" x14ac:dyDescent="0.25">
      <c r="A554" s="126">
        <v>551</v>
      </c>
      <c r="B554" s="126" t="s">
        <v>218</v>
      </c>
      <c r="C554" s="126" t="s">
        <v>812</v>
      </c>
      <c r="D554" s="126" t="s">
        <v>45</v>
      </c>
      <c r="E554" s="126">
        <v>3063</v>
      </c>
      <c r="F554" s="126">
        <v>17857.71</v>
      </c>
      <c r="G554" s="126">
        <v>1081.29</v>
      </c>
      <c r="H554" s="126">
        <v>18939</v>
      </c>
      <c r="I554" s="126">
        <v>23284.87</v>
      </c>
      <c r="J554" s="126">
        <v>1744.13</v>
      </c>
      <c r="K554" s="126">
        <v>25029</v>
      </c>
      <c r="L554" s="126">
        <v>0</v>
      </c>
      <c r="M554" s="126">
        <v>0</v>
      </c>
      <c r="N554" s="126">
        <v>0</v>
      </c>
      <c r="O554" s="126">
        <v>41142.58</v>
      </c>
      <c r="P554" s="126">
        <v>2825.42</v>
      </c>
      <c r="Q554" s="126">
        <v>43968</v>
      </c>
    </row>
    <row r="555" spans="1:17" x14ac:dyDescent="0.25">
      <c r="A555" s="126">
        <v>552</v>
      </c>
      <c r="B555" s="126" t="s">
        <v>313</v>
      </c>
      <c r="C555" s="126" t="s">
        <v>812</v>
      </c>
      <c r="D555" s="126" t="s">
        <v>45</v>
      </c>
      <c r="E555" s="126">
        <v>875</v>
      </c>
      <c r="F555" s="126">
        <v>434092.59</v>
      </c>
      <c r="G555" s="126">
        <v>95208.41</v>
      </c>
      <c r="H555" s="126">
        <v>529301</v>
      </c>
      <c r="I555" s="126">
        <v>7306.54</v>
      </c>
      <c r="J555" s="126">
        <v>4897.46</v>
      </c>
      <c r="K555" s="126">
        <v>12204</v>
      </c>
      <c r="L555" s="126">
        <v>0</v>
      </c>
      <c r="M555" s="126">
        <v>0</v>
      </c>
      <c r="N555" s="126">
        <v>0</v>
      </c>
      <c r="O555" s="126">
        <v>441399.13</v>
      </c>
      <c r="P555" s="126">
        <v>100105.87</v>
      </c>
      <c r="Q555" s="126">
        <v>541505</v>
      </c>
    </row>
    <row r="556" spans="1:17" x14ac:dyDescent="0.25">
      <c r="A556" s="126">
        <v>553</v>
      </c>
      <c r="B556" s="126" t="s">
        <v>314</v>
      </c>
      <c r="C556" s="126" t="s">
        <v>812</v>
      </c>
      <c r="D556" s="126" t="s">
        <v>43</v>
      </c>
      <c r="E556" s="126">
        <v>0</v>
      </c>
      <c r="F556" s="126">
        <v>92963.64</v>
      </c>
      <c r="G556" s="126">
        <v>4663.3599999999997</v>
      </c>
      <c r="H556" s="126">
        <v>97627</v>
      </c>
      <c r="I556" s="126">
        <v>875.46</v>
      </c>
      <c r="J556" s="126">
        <v>956.54</v>
      </c>
      <c r="K556" s="126">
        <v>1832</v>
      </c>
      <c r="L556" s="126">
        <v>0</v>
      </c>
      <c r="M556" s="126">
        <v>0</v>
      </c>
      <c r="N556" s="126">
        <v>0</v>
      </c>
      <c r="O556" s="126">
        <v>93839.1</v>
      </c>
      <c r="P556" s="126">
        <v>5619.9</v>
      </c>
      <c r="Q556" s="126">
        <v>99459</v>
      </c>
    </row>
    <row r="557" spans="1:17" x14ac:dyDescent="0.25">
      <c r="A557" s="126">
        <v>554</v>
      </c>
      <c r="B557" s="126" t="s">
        <v>366</v>
      </c>
      <c r="C557" s="126" t="s">
        <v>812</v>
      </c>
      <c r="D557" s="126" t="s">
        <v>43</v>
      </c>
      <c r="E557" s="126">
        <v>0</v>
      </c>
      <c r="F557" s="126">
        <v>156272.49</v>
      </c>
      <c r="G557" s="126">
        <v>61734.51</v>
      </c>
      <c r="H557" s="126">
        <v>218007</v>
      </c>
      <c r="I557" s="126">
        <v>1273.4000000000001</v>
      </c>
      <c r="J557" s="126">
        <v>1556.6</v>
      </c>
      <c r="K557" s="126">
        <v>2830</v>
      </c>
      <c r="L557" s="126">
        <v>0</v>
      </c>
      <c r="M557" s="126">
        <v>0</v>
      </c>
      <c r="N557" s="126">
        <v>0</v>
      </c>
      <c r="O557" s="126">
        <v>157545.89000000001</v>
      </c>
      <c r="P557" s="126">
        <v>63291.11</v>
      </c>
      <c r="Q557" s="126">
        <v>220837</v>
      </c>
    </row>
    <row r="558" spans="1:17" x14ac:dyDescent="0.25">
      <c r="A558" s="126">
        <v>555</v>
      </c>
      <c r="B558" s="126" t="s">
        <v>315</v>
      </c>
      <c r="C558" s="126" t="s">
        <v>812</v>
      </c>
      <c r="D558" s="126" t="s">
        <v>43</v>
      </c>
      <c r="E558" s="126">
        <v>0</v>
      </c>
      <c r="F558" s="126">
        <v>107566.46</v>
      </c>
      <c r="G558" s="126">
        <v>51645.54</v>
      </c>
      <c r="H558" s="126">
        <v>159212</v>
      </c>
      <c r="I558" s="126">
        <v>1312.21</v>
      </c>
      <c r="J558" s="126">
        <v>1177.79</v>
      </c>
      <c r="K558" s="126">
        <v>2490</v>
      </c>
      <c r="L558" s="126">
        <v>0</v>
      </c>
      <c r="M558" s="126">
        <v>0</v>
      </c>
      <c r="N558" s="126">
        <v>0</v>
      </c>
      <c r="O558" s="126">
        <v>108878.67</v>
      </c>
      <c r="P558" s="126">
        <v>52823.33</v>
      </c>
      <c r="Q558" s="126">
        <v>161702</v>
      </c>
    </row>
    <row r="559" spans="1:17" x14ac:dyDescent="0.25">
      <c r="A559" s="126">
        <v>556</v>
      </c>
      <c r="B559" s="126" t="s">
        <v>316</v>
      </c>
      <c r="C559" s="126" t="s">
        <v>812</v>
      </c>
      <c r="D559" s="126" t="s">
        <v>45</v>
      </c>
      <c r="E559" s="126">
        <v>1327</v>
      </c>
      <c r="F559" s="126">
        <v>764617.21</v>
      </c>
      <c r="G559" s="126">
        <v>154508.78999999998</v>
      </c>
      <c r="H559" s="126">
        <v>919126</v>
      </c>
      <c r="I559" s="126">
        <v>12152.27</v>
      </c>
      <c r="J559" s="126">
        <v>8616.73</v>
      </c>
      <c r="K559" s="126">
        <v>20769</v>
      </c>
      <c r="L559" s="126">
        <v>0</v>
      </c>
      <c r="M559" s="126">
        <v>0</v>
      </c>
      <c r="N559" s="126">
        <v>0</v>
      </c>
      <c r="O559" s="126">
        <v>776769.48</v>
      </c>
      <c r="P559" s="126">
        <v>163125.52000000002</v>
      </c>
      <c r="Q559" s="126">
        <v>939895</v>
      </c>
    </row>
    <row r="560" spans="1:17" x14ac:dyDescent="0.25">
      <c r="A560" s="126">
        <v>557</v>
      </c>
      <c r="B560" s="126" t="s">
        <v>171</v>
      </c>
      <c r="C560" s="126" t="s">
        <v>812</v>
      </c>
      <c r="D560" s="126" t="s">
        <v>45</v>
      </c>
      <c r="E560" s="126">
        <v>333</v>
      </c>
      <c r="F560" s="126">
        <v>7353.72</v>
      </c>
      <c r="G560" s="126">
        <v>314.27999999999997</v>
      </c>
      <c r="H560" s="126">
        <v>7668</v>
      </c>
      <c r="I560" s="126">
        <v>3808.87</v>
      </c>
      <c r="J560" s="126">
        <v>225.13</v>
      </c>
      <c r="K560" s="126">
        <v>4034</v>
      </c>
      <c r="L560" s="126">
        <v>0</v>
      </c>
      <c r="M560" s="126">
        <v>0</v>
      </c>
      <c r="N560" s="126">
        <v>0</v>
      </c>
      <c r="O560" s="126">
        <v>11162.59</v>
      </c>
      <c r="P560" s="126">
        <v>539.41000000000008</v>
      </c>
      <c r="Q560" s="126">
        <v>11702</v>
      </c>
    </row>
    <row r="561" spans="1:17" x14ac:dyDescent="0.25">
      <c r="A561" s="126">
        <v>558</v>
      </c>
      <c r="B561" s="126" t="s">
        <v>133</v>
      </c>
      <c r="C561" s="126" t="s">
        <v>812</v>
      </c>
      <c r="D561" s="126" t="s">
        <v>45</v>
      </c>
      <c r="E561" s="126">
        <v>610</v>
      </c>
      <c r="F561" s="126">
        <v>385102.88</v>
      </c>
      <c r="G561" s="126">
        <v>47684.12</v>
      </c>
      <c r="H561" s="126">
        <v>432787</v>
      </c>
      <c r="I561" s="126">
        <v>5490.7</v>
      </c>
      <c r="J561" s="126">
        <v>4316.3</v>
      </c>
      <c r="K561" s="126">
        <v>9807</v>
      </c>
      <c r="L561" s="126">
        <v>0</v>
      </c>
      <c r="M561" s="126">
        <v>0</v>
      </c>
      <c r="N561" s="126">
        <v>0</v>
      </c>
      <c r="O561" s="126">
        <v>390593.58</v>
      </c>
      <c r="P561" s="126">
        <v>52000.42</v>
      </c>
      <c r="Q561" s="126">
        <v>442594</v>
      </c>
    </row>
    <row r="562" spans="1:17" x14ac:dyDescent="0.25">
      <c r="A562" s="126">
        <v>559</v>
      </c>
      <c r="B562" s="126" t="s">
        <v>786</v>
      </c>
      <c r="C562" s="126" t="s">
        <v>812</v>
      </c>
      <c r="D562" s="126" t="s">
        <v>49</v>
      </c>
      <c r="E562" s="126">
        <v>0</v>
      </c>
      <c r="F562" s="126">
        <v>5957.53</v>
      </c>
      <c r="G562" s="126">
        <v>77.47</v>
      </c>
      <c r="H562" s="126">
        <v>6035</v>
      </c>
      <c r="I562" s="126">
        <v>1312.56</v>
      </c>
      <c r="J562" s="126">
        <v>55.44</v>
      </c>
      <c r="K562" s="126">
        <v>1368</v>
      </c>
      <c r="L562" s="126">
        <v>0</v>
      </c>
      <c r="M562" s="126">
        <v>0</v>
      </c>
      <c r="N562" s="126">
        <v>0</v>
      </c>
      <c r="O562" s="126">
        <v>7270.09</v>
      </c>
      <c r="P562" s="126">
        <v>132.91</v>
      </c>
      <c r="Q562" s="126">
        <v>7403</v>
      </c>
    </row>
    <row r="563" spans="1:17" x14ac:dyDescent="0.25">
      <c r="A563" s="126">
        <v>560</v>
      </c>
      <c r="B563" s="126" t="s">
        <v>219</v>
      </c>
      <c r="C563" s="126" t="s">
        <v>812</v>
      </c>
      <c r="D563" s="126" t="s">
        <v>43</v>
      </c>
      <c r="E563" s="126">
        <v>0</v>
      </c>
      <c r="F563" s="126">
        <v>22047.95</v>
      </c>
      <c r="G563" s="126">
        <v>2572.0500000000002</v>
      </c>
      <c r="H563" s="126">
        <v>24620</v>
      </c>
      <c r="I563" s="126">
        <v>1614.85</v>
      </c>
      <c r="J563" s="126">
        <v>273.14999999999998</v>
      </c>
      <c r="K563" s="126">
        <v>1888</v>
      </c>
      <c r="L563" s="126">
        <v>0</v>
      </c>
      <c r="M563" s="126">
        <v>0</v>
      </c>
      <c r="N563" s="126">
        <v>0</v>
      </c>
      <c r="O563" s="126">
        <v>23662.799999999999</v>
      </c>
      <c r="P563" s="126">
        <v>2845.2</v>
      </c>
      <c r="Q563" s="126">
        <v>26508</v>
      </c>
    </row>
    <row r="564" spans="1:17" x14ac:dyDescent="0.25">
      <c r="A564" s="126">
        <v>561</v>
      </c>
      <c r="B564" s="126" t="s">
        <v>154</v>
      </c>
      <c r="C564" s="126" t="s">
        <v>812</v>
      </c>
      <c r="D564" s="126" t="s">
        <v>45</v>
      </c>
      <c r="E564" s="126">
        <v>123</v>
      </c>
      <c r="F564" s="126">
        <v>39960.86</v>
      </c>
      <c r="G564" s="126">
        <v>1121.1399999999999</v>
      </c>
      <c r="H564" s="126">
        <v>41082</v>
      </c>
      <c r="I564" s="126">
        <v>3554.78</v>
      </c>
      <c r="J564" s="126">
        <v>460.21999999999997</v>
      </c>
      <c r="K564" s="126">
        <v>4015</v>
      </c>
      <c r="L564" s="126">
        <v>0</v>
      </c>
      <c r="M564" s="126">
        <v>0</v>
      </c>
      <c r="N564" s="126">
        <v>0</v>
      </c>
      <c r="O564" s="126">
        <v>43515.64</v>
      </c>
      <c r="P564" s="126">
        <v>1581.3600000000001</v>
      </c>
      <c r="Q564" s="126">
        <v>45097</v>
      </c>
    </row>
    <row r="565" spans="1:17" x14ac:dyDescent="0.25">
      <c r="A565" s="126">
        <v>562</v>
      </c>
      <c r="B565" s="126" t="s">
        <v>172</v>
      </c>
      <c r="C565" s="126" t="s">
        <v>812</v>
      </c>
      <c r="D565" s="126" t="s">
        <v>45</v>
      </c>
      <c r="E565" s="126">
        <v>676</v>
      </c>
      <c r="F565" s="126">
        <v>174572.06</v>
      </c>
      <c r="G565" s="126">
        <v>4245.9400000000005</v>
      </c>
      <c r="H565" s="126">
        <v>178818</v>
      </c>
      <c r="I565" s="126">
        <v>5904.12</v>
      </c>
      <c r="J565" s="126">
        <v>1812.88</v>
      </c>
      <c r="K565" s="126">
        <v>7717</v>
      </c>
      <c r="L565" s="126">
        <v>48905.06</v>
      </c>
      <c r="M565" s="126">
        <v>4245.9400000000005</v>
      </c>
      <c r="N565" s="126">
        <v>53151</v>
      </c>
      <c r="O565" s="126">
        <v>131571.12</v>
      </c>
      <c r="P565" s="126">
        <v>1812.88</v>
      </c>
      <c r="Q565" s="126">
        <v>133384</v>
      </c>
    </row>
    <row r="566" spans="1:17" x14ac:dyDescent="0.25">
      <c r="A566" s="126">
        <v>563</v>
      </c>
      <c r="B566" s="126" t="s">
        <v>269</v>
      </c>
      <c r="C566" s="126" t="s">
        <v>812</v>
      </c>
      <c r="D566" s="126" t="s">
        <v>45</v>
      </c>
      <c r="E566" s="126">
        <v>603</v>
      </c>
      <c r="F566" s="126">
        <v>195659.23</v>
      </c>
      <c r="G566" s="126">
        <v>2515.77</v>
      </c>
      <c r="H566" s="126">
        <v>198175</v>
      </c>
      <c r="I566" s="126">
        <v>5530.76</v>
      </c>
      <c r="J566" s="126">
        <v>1026.24</v>
      </c>
      <c r="K566" s="126">
        <v>6557</v>
      </c>
      <c r="L566" s="126">
        <v>0</v>
      </c>
      <c r="M566" s="126">
        <v>0</v>
      </c>
      <c r="N566" s="126">
        <v>0</v>
      </c>
      <c r="O566" s="126">
        <v>201189.99</v>
      </c>
      <c r="P566" s="126">
        <v>3542.0099999999998</v>
      </c>
      <c r="Q566" s="126">
        <v>204732</v>
      </c>
    </row>
    <row r="567" spans="1:17" x14ac:dyDescent="0.25">
      <c r="A567" s="126">
        <v>564</v>
      </c>
      <c r="B567" s="126" t="s">
        <v>242</v>
      </c>
      <c r="C567" s="126" t="s">
        <v>812</v>
      </c>
      <c r="D567" s="126" t="s">
        <v>45</v>
      </c>
      <c r="E567" s="126">
        <v>501</v>
      </c>
      <c r="F567" s="126">
        <v>72805.850000000006</v>
      </c>
      <c r="G567" s="126">
        <v>3691.1499999999996</v>
      </c>
      <c r="H567" s="126">
        <v>76497</v>
      </c>
      <c r="I567" s="126">
        <v>5531.56</v>
      </c>
      <c r="J567" s="126">
        <v>960.44</v>
      </c>
      <c r="K567" s="126">
        <v>6492</v>
      </c>
      <c r="L567" s="126">
        <v>22179.85</v>
      </c>
      <c r="M567" s="126">
        <v>3691.1499999999996</v>
      </c>
      <c r="N567" s="126">
        <v>25871</v>
      </c>
      <c r="O567" s="126">
        <v>56157.56</v>
      </c>
      <c r="P567" s="126">
        <v>960.44</v>
      </c>
      <c r="Q567" s="126">
        <v>57118</v>
      </c>
    </row>
    <row r="568" spans="1:17" x14ac:dyDescent="0.25">
      <c r="A568" s="126">
        <v>565</v>
      </c>
      <c r="B568" s="126" t="s">
        <v>119</v>
      </c>
      <c r="C568" s="126" t="s">
        <v>812</v>
      </c>
      <c r="D568" s="126" t="s">
        <v>45</v>
      </c>
      <c r="E568" s="126">
        <v>1089</v>
      </c>
      <c r="F568" s="126">
        <v>258426.78</v>
      </c>
      <c r="G568" s="126">
        <v>69243.22</v>
      </c>
      <c r="H568" s="126">
        <v>327670</v>
      </c>
      <c r="I568" s="126">
        <v>8771.74</v>
      </c>
      <c r="J568" s="126">
        <v>3343.26</v>
      </c>
      <c r="K568" s="126">
        <v>12115</v>
      </c>
      <c r="L568" s="126">
        <v>0</v>
      </c>
      <c r="M568" s="126">
        <v>0</v>
      </c>
      <c r="N568" s="126">
        <v>0</v>
      </c>
      <c r="O568" s="126">
        <v>267198.52</v>
      </c>
      <c r="P568" s="126">
        <v>72586.48</v>
      </c>
      <c r="Q568" s="126">
        <v>339785</v>
      </c>
    </row>
    <row r="569" spans="1:17" x14ac:dyDescent="0.25">
      <c r="A569" s="126">
        <v>566</v>
      </c>
      <c r="B569" s="126" t="s">
        <v>367</v>
      </c>
      <c r="C569" s="126" t="s">
        <v>812</v>
      </c>
      <c r="D569" s="126" t="s">
        <v>45</v>
      </c>
      <c r="E569" s="126">
        <v>921</v>
      </c>
      <c r="F569" s="126">
        <v>56682.63</v>
      </c>
      <c r="G569" s="126">
        <v>14194.37</v>
      </c>
      <c r="H569" s="126">
        <v>70877</v>
      </c>
      <c r="I569" s="126">
        <v>7582.4</v>
      </c>
      <c r="J569" s="126">
        <v>1016.6</v>
      </c>
      <c r="K569" s="126">
        <v>8599</v>
      </c>
      <c r="L569" s="126">
        <v>0</v>
      </c>
      <c r="M569" s="126">
        <v>0</v>
      </c>
      <c r="N569" s="126">
        <v>0</v>
      </c>
      <c r="O569" s="126">
        <v>64265.03</v>
      </c>
      <c r="P569" s="126">
        <v>15210.97</v>
      </c>
      <c r="Q569" s="126">
        <v>79476</v>
      </c>
    </row>
    <row r="570" spans="1:17" x14ac:dyDescent="0.25">
      <c r="A570" s="126">
        <v>567</v>
      </c>
      <c r="B570" s="126" t="s">
        <v>368</v>
      </c>
      <c r="C570" s="126" t="s">
        <v>812</v>
      </c>
      <c r="D570" s="126" t="s">
        <v>45</v>
      </c>
      <c r="E570" s="126">
        <v>1483</v>
      </c>
      <c r="F570" s="126">
        <v>370795.35</v>
      </c>
      <c r="G570" s="126">
        <v>21528.65</v>
      </c>
      <c r="H570" s="126">
        <v>392324</v>
      </c>
      <c r="I570" s="126">
        <v>11685.84</v>
      </c>
      <c r="J570" s="126">
        <v>4420.16</v>
      </c>
      <c r="K570" s="126">
        <v>16106</v>
      </c>
      <c r="L570" s="126">
        <v>0</v>
      </c>
      <c r="M570" s="126">
        <v>0</v>
      </c>
      <c r="N570" s="126">
        <v>0</v>
      </c>
      <c r="O570" s="126">
        <v>382481.19</v>
      </c>
      <c r="P570" s="126">
        <v>25948.809999999998</v>
      </c>
      <c r="Q570" s="126">
        <v>408430</v>
      </c>
    </row>
    <row r="571" spans="1:17" x14ac:dyDescent="0.25">
      <c r="A571" s="126">
        <v>568</v>
      </c>
      <c r="B571" s="126" t="s">
        <v>243</v>
      </c>
      <c r="C571" s="126" t="s">
        <v>812</v>
      </c>
      <c r="D571" s="126" t="s">
        <v>45</v>
      </c>
      <c r="E571" s="126">
        <v>1690</v>
      </c>
      <c r="F571" s="126">
        <v>361788.47</v>
      </c>
      <c r="G571" s="126">
        <v>26576.53</v>
      </c>
      <c r="H571" s="126">
        <v>388365</v>
      </c>
      <c r="I571" s="126">
        <v>14280.05</v>
      </c>
      <c r="J571" s="126">
        <v>5425.95</v>
      </c>
      <c r="K571" s="126">
        <v>19706</v>
      </c>
      <c r="L571" s="126">
        <v>0</v>
      </c>
      <c r="M571" s="126">
        <v>20000</v>
      </c>
      <c r="N571" s="126">
        <v>20000</v>
      </c>
      <c r="O571" s="126">
        <v>376068.52</v>
      </c>
      <c r="P571" s="126">
        <v>12002.48</v>
      </c>
      <c r="Q571" s="126">
        <v>388071</v>
      </c>
    </row>
    <row r="572" spans="1:17" x14ac:dyDescent="0.25">
      <c r="A572" s="126">
        <v>569</v>
      </c>
      <c r="B572" s="126" t="s">
        <v>220</v>
      </c>
      <c r="C572" s="126" t="s">
        <v>812</v>
      </c>
      <c r="D572" s="126" t="s">
        <v>45</v>
      </c>
      <c r="E572" s="126">
        <v>1360</v>
      </c>
      <c r="F572" s="126">
        <v>214842.64</v>
      </c>
      <c r="G572" s="126">
        <v>28499.360000000001</v>
      </c>
      <c r="H572" s="126">
        <v>243342</v>
      </c>
      <c r="I572" s="126">
        <v>10853.81</v>
      </c>
      <c r="J572" s="126">
        <v>3402.1899999999996</v>
      </c>
      <c r="K572" s="126">
        <v>14256</v>
      </c>
      <c r="L572" s="126">
        <v>0</v>
      </c>
      <c r="M572" s="126">
        <v>0</v>
      </c>
      <c r="N572" s="126">
        <v>0</v>
      </c>
      <c r="O572" s="126">
        <v>225696.45</v>
      </c>
      <c r="P572" s="126">
        <v>31901.550000000003</v>
      </c>
      <c r="Q572" s="126">
        <v>257598</v>
      </c>
    </row>
    <row r="573" spans="1:17" x14ac:dyDescent="0.25">
      <c r="A573" s="126">
        <v>570</v>
      </c>
      <c r="B573" s="126" t="s">
        <v>317</v>
      </c>
      <c r="C573" s="126" t="s">
        <v>812</v>
      </c>
      <c r="D573" s="126" t="s">
        <v>45</v>
      </c>
      <c r="E573" s="126">
        <v>1155</v>
      </c>
      <c r="F573" s="126">
        <v>595515.23</v>
      </c>
      <c r="G573" s="126">
        <v>85371.76999999999</v>
      </c>
      <c r="H573" s="126">
        <v>680887</v>
      </c>
      <c r="I573" s="126">
        <v>10274.73</v>
      </c>
      <c r="J573" s="126">
        <v>6762.27</v>
      </c>
      <c r="K573" s="126">
        <v>17037</v>
      </c>
      <c r="L573" s="126">
        <v>0</v>
      </c>
      <c r="M573" s="126">
        <v>0</v>
      </c>
      <c r="N573" s="126">
        <v>0</v>
      </c>
      <c r="O573" s="126">
        <v>605789.96</v>
      </c>
      <c r="P573" s="126">
        <v>92134.040000000008</v>
      </c>
      <c r="Q573" s="126">
        <v>697924</v>
      </c>
    </row>
    <row r="574" spans="1:17" x14ac:dyDescent="0.25">
      <c r="A574" s="126">
        <v>571</v>
      </c>
      <c r="B574" s="126" t="s">
        <v>221</v>
      </c>
      <c r="C574" s="126" t="s">
        <v>812</v>
      </c>
      <c r="D574" s="126" t="s">
        <v>43</v>
      </c>
      <c r="E574" s="126">
        <v>0</v>
      </c>
      <c r="F574" s="126">
        <v>14709.46</v>
      </c>
      <c r="G574" s="126">
        <v>561.54</v>
      </c>
      <c r="H574" s="126">
        <v>15271</v>
      </c>
      <c r="I574" s="126">
        <v>1666.91</v>
      </c>
      <c r="J574" s="126">
        <v>185.09</v>
      </c>
      <c r="K574" s="126">
        <v>1852</v>
      </c>
      <c r="L574" s="126">
        <v>0</v>
      </c>
      <c r="M574" s="126">
        <v>0</v>
      </c>
      <c r="N574" s="126">
        <v>0</v>
      </c>
      <c r="O574" s="126">
        <v>16376.37</v>
      </c>
      <c r="P574" s="126">
        <v>746.63</v>
      </c>
      <c r="Q574" s="126">
        <v>17123</v>
      </c>
    </row>
    <row r="575" spans="1:17" x14ac:dyDescent="0.25">
      <c r="A575" s="126">
        <v>572</v>
      </c>
      <c r="B575" s="126" t="s">
        <v>67</v>
      </c>
      <c r="C575" s="126" t="s">
        <v>812</v>
      </c>
      <c r="D575" s="126" t="s">
        <v>45</v>
      </c>
      <c r="E575" s="126">
        <v>2437</v>
      </c>
      <c r="F575" s="126">
        <v>551573.09</v>
      </c>
      <c r="G575" s="126">
        <v>129858.91</v>
      </c>
      <c r="H575" s="126">
        <v>681432</v>
      </c>
      <c r="I575" s="126">
        <v>21022.33</v>
      </c>
      <c r="J575" s="126">
        <v>6957.67</v>
      </c>
      <c r="K575" s="126">
        <v>27980</v>
      </c>
      <c r="L575" s="126">
        <v>0</v>
      </c>
      <c r="M575" s="126">
        <v>0</v>
      </c>
      <c r="N575" s="126">
        <v>0</v>
      </c>
      <c r="O575" s="126">
        <v>572595.42000000004</v>
      </c>
      <c r="P575" s="126">
        <v>136816.58000000002</v>
      </c>
      <c r="Q575" s="126">
        <v>709412</v>
      </c>
    </row>
    <row r="576" spans="1:17" x14ac:dyDescent="0.25">
      <c r="A576" s="126">
        <v>573</v>
      </c>
      <c r="B576" s="126" t="s">
        <v>205</v>
      </c>
      <c r="C576" s="126" t="s">
        <v>812</v>
      </c>
      <c r="D576" s="126" t="s">
        <v>43</v>
      </c>
      <c r="E576" s="126">
        <v>0</v>
      </c>
      <c r="F576" s="126">
        <v>5727.8</v>
      </c>
      <c r="G576" s="126">
        <v>69.2</v>
      </c>
      <c r="H576" s="126">
        <v>5797</v>
      </c>
      <c r="I576" s="126">
        <v>1312.94</v>
      </c>
      <c r="J576" s="126">
        <v>53.06</v>
      </c>
      <c r="K576" s="126">
        <v>1366</v>
      </c>
      <c r="L576" s="126">
        <v>0</v>
      </c>
      <c r="M576" s="126">
        <v>0</v>
      </c>
      <c r="N576" s="126">
        <v>0</v>
      </c>
      <c r="O576" s="126">
        <v>7040.74</v>
      </c>
      <c r="P576" s="126">
        <v>122.26</v>
      </c>
      <c r="Q576" s="126">
        <v>7163</v>
      </c>
    </row>
    <row r="577" spans="1:17" x14ac:dyDescent="0.25">
      <c r="A577" s="126">
        <v>574</v>
      </c>
      <c r="B577" s="126" t="s">
        <v>155</v>
      </c>
      <c r="C577" s="126" t="s">
        <v>812</v>
      </c>
      <c r="D577" s="126" t="s">
        <v>43</v>
      </c>
      <c r="E577" s="126">
        <v>0</v>
      </c>
      <c r="F577" s="126">
        <v>3112.8</v>
      </c>
      <c r="G577" s="126">
        <v>10.199999999999999</v>
      </c>
      <c r="H577" s="126">
        <v>3123</v>
      </c>
      <c r="I577" s="126">
        <v>1312.96</v>
      </c>
      <c r="J577" s="126">
        <v>26.04</v>
      </c>
      <c r="K577" s="126">
        <v>1339</v>
      </c>
      <c r="L577" s="126">
        <v>0</v>
      </c>
      <c r="M577" s="126">
        <v>0</v>
      </c>
      <c r="N577" s="126">
        <v>0</v>
      </c>
      <c r="O577" s="126">
        <v>4425.76</v>
      </c>
      <c r="P577" s="126">
        <v>36.24</v>
      </c>
      <c r="Q577" s="126">
        <v>4462</v>
      </c>
    </row>
    <row r="578" spans="1:17" x14ac:dyDescent="0.25">
      <c r="A578" s="126">
        <v>575</v>
      </c>
      <c r="B578" s="126" t="s">
        <v>120</v>
      </c>
      <c r="C578" s="126" t="s">
        <v>812</v>
      </c>
      <c r="D578" s="126" t="s">
        <v>45</v>
      </c>
      <c r="E578" s="126">
        <v>662</v>
      </c>
      <c r="F578" s="126">
        <v>18910.34</v>
      </c>
      <c r="G578" s="126">
        <v>1237.6600000000001</v>
      </c>
      <c r="H578" s="126">
        <v>20148</v>
      </c>
      <c r="I578" s="126">
        <v>5934.5</v>
      </c>
      <c r="J578" s="126">
        <v>507.5</v>
      </c>
      <c r="K578" s="126">
        <v>6442</v>
      </c>
      <c r="L578" s="126">
        <v>0</v>
      </c>
      <c r="M578" s="126">
        <v>0</v>
      </c>
      <c r="N578" s="126">
        <v>0</v>
      </c>
      <c r="O578" s="126">
        <v>24844.84</v>
      </c>
      <c r="P578" s="126">
        <v>1745.1599999999999</v>
      </c>
      <c r="Q578" s="126">
        <v>26590</v>
      </c>
    </row>
    <row r="579" spans="1:17" x14ac:dyDescent="0.25">
      <c r="A579" s="126">
        <v>576</v>
      </c>
      <c r="B579" s="126" t="s">
        <v>318</v>
      </c>
      <c r="C579" s="126" t="s">
        <v>812</v>
      </c>
      <c r="D579" s="126" t="s">
        <v>45</v>
      </c>
      <c r="E579" s="126">
        <v>283</v>
      </c>
      <c r="F579" s="126">
        <v>126917.56</v>
      </c>
      <c r="G579" s="126">
        <v>3481.44</v>
      </c>
      <c r="H579" s="126">
        <v>130399</v>
      </c>
      <c r="I579" s="126">
        <v>3338.95</v>
      </c>
      <c r="J579" s="126">
        <v>1441.05</v>
      </c>
      <c r="K579" s="126">
        <v>4780</v>
      </c>
      <c r="L579" s="126">
        <v>0</v>
      </c>
      <c r="M579" s="126">
        <v>0</v>
      </c>
      <c r="N579" s="126">
        <v>0</v>
      </c>
      <c r="O579" s="126">
        <v>130256.51</v>
      </c>
      <c r="P579" s="126">
        <v>4922.49</v>
      </c>
      <c r="Q579" s="126">
        <v>135179</v>
      </c>
    </row>
    <row r="580" spans="1:17" x14ac:dyDescent="0.25">
      <c r="A580" s="126">
        <v>577</v>
      </c>
      <c r="B580" s="126" t="s">
        <v>324</v>
      </c>
      <c r="C580" s="126" t="s">
        <v>812</v>
      </c>
      <c r="D580" s="126" t="s">
        <v>45</v>
      </c>
      <c r="E580" s="126">
        <v>1854</v>
      </c>
      <c r="F580" s="126">
        <v>74612.570000000007</v>
      </c>
      <c r="G580" s="126">
        <v>3315.43</v>
      </c>
      <c r="H580" s="126">
        <v>77928</v>
      </c>
      <c r="I580" s="126">
        <v>15325.17</v>
      </c>
      <c r="J580" s="126">
        <v>1624.83</v>
      </c>
      <c r="K580" s="126">
        <v>16950</v>
      </c>
      <c r="L580" s="126">
        <v>53918.57</v>
      </c>
      <c r="M580" s="126">
        <v>3315.43</v>
      </c>
      <c r="N580" s="126">
        <v>57234</v>
      </c>
      <c r="O580" s="126">
        <v>36019.17</v>
      </c>
      <c r="P580" s="126">
        <v>1624.83</v>
      </c>
      <c r="Q580" s="126">
        <v>37644</v>
      </c>
    </row>
    <row r="581" spans="1:17" x14ac:dyDescent="0.25">
      <c r="A581" s="126">
        <v>578</v>
      </c>
      <c r="B581" s="126" t="s">
        <v>134</v>
      </c>
      <c r="C581" s="126" t="s">
        <v>812</v>
      </c>
      <c r="D581" s="126" t="s">
        <v>43</v>
      </c>
      <c r="E581" s="126">
        <v>0</v>
      </c>
      <c r="F581" s="126">
        <v>98106.58</v>
      </c>
      <c r="G581" s="126">
        <v>5160.42</v>
      </c>
      <c r="H581" s="126">
        <v>103267</v>
      </c>
      <c r="I581" s="126">
        <v>1312.8</v>
      </c>
      <c r="J581" s="126">
        <v>1008.2</v>
      </c>
      <c r="K581" s="126">
        <v>2321</v>
      </c>
      <c r="L581" s="126">
        <v>369.58</v>
      </c>
      <c r="M581" s="126">
        <v>5160.42</v>
      </c>
      <c r="N581" s="126">
        <v>5530</v>
      </c>
      <c r="O581" s="126">
        <v>99049.8</v>
      </c>
      <c r="P581" s="126">
        <v>1008.2</v>
      </c>
      <c r="Q581" s="126">
        <v>100058</v>
      </c>
    </row>
    <row r="582" spans="1:17" x14ac:dyDescent="0.25">
      <c r="A582" s="126">
        <v>579</v>
      </c>
      <c r="B582" s="126" t="s">
        <v>794</v>
      </c>
      <c r="C582" s="126" t="s">
        <v>812</v>
      </c>
      <c r="D582" s="126" t="s">
        <v>45</v>
      </c>
      <c r="E582" s="126">
        <v>69</v>
      </c>
      <c r="F582" s="126">
        <v>9553.98</v>
      </c>
      <c r="G582" s="126">
        <v>339.02</v>
      </c>
      <c r="H582" s="126">
        <v>9893</v>
      </c>
      <c r="I582" s="126">
        <v>1693.58</v>
      </c>
      <c r="J582" s="126">
        <v>120.42</v>
      </c>
      <c r="K582" s="126">
        <v>1814</v>
      </c>
      <c r="L582" s="126">
        <v>0</v>
      </c>
      <c r="M582" s="126">
        <v>0</v>
      </c>
      <c r="N582" s="126">
        <v>0</v>
      </c>
      <c r="O582" s="126">
        <v>11247.56</v>
      </c>
      <c r="P582" s="126">
        <v>459.44</v>
      </c>
      <c r="Q582" s="126">
        <v>11707</v>
      </c>
    </row>
    <row r="583" spans="1:17" x14ac:dyDescent="0.25">
      <c r="A583" s="126">
        <v>580</v>
      </c>
      <c r="B583" s="126" t="s">
        <v>99</v>
      </c>
      <c r="C583" s="126" t="s">
        <v>812</v>
      </c>
      <c r="D583" s="126" t="s">
        <v>45</v>
      </c>
      <c r="E583" s="126">
        <v>1418</v>
      </c>
      <c r="F583" s="126">
        <v>542327.52</v>
      </c>
      <c r="G583" s="126">
        <v>131740.47999999998</v>
      </c>
      <c r="H583" s="126">
        <v>674068</v>
      </c>
      <c r="I583" s="126">
        <v>11813.28</v>
      </c>
      <c r="J583" s="126">
        <v>6369.72</v>
      </c>
      <c r="K583" s="126">
        <v>18183</v>
      </c>
      <c r="L583" s="126">
        <v>0</v>
      </c>
      <c r="M583" s="126">
        <v>0</v>
      </c>
      <c r="N583" s="126">
        <v>0</v>
      </c>
      <c r="O583" s="126">
        <v>554140.80000000005</v>
      </c>
      <c r="P583" s="126">
        <v>138110.19999999998</v>
      </c>
      <c r="Q583" s="126">
        <v>692251</v>
      </c>
    </row>
    <row r="584" spans="1:17" x14ac:dyDescent="0.25">
      <c r="A584" s="126">
        <v>581</v>
      </c>
      <c r="B584" s="126" t="s">
        <v>369</v>
      </c>
      <c r="C584" s="126" t="s">
        <v>812</v>
      </c>
      <c r="D584" s="126" t="s">
        <v>45</v>
      </c>
      <c r="E584" s="126">
        <v>1216</v>
      </c>
      <c r="F584" s="126">
        <v>468439.59</v>
      </c>
      <c r="G584" s="126">
        <v>97233.41</v>
      </c>
      <c r="H584" s="126">
        <v>565673</v>
      </c>
      <c r="I584" s="126">
        <v>9602.4699999999993</v>
      </c>
      <c r="J584" s="126">
        <v>5319.53</v>
      </c>
      <c r="K584" s="126">
        <v>14922</v>
      </c>
      <c r="L584" s="126">
        <v>0</v>
      </c>
      <c r="M584" s="126">
        <v>0</v>
      </c>
      <c r="N584" s="126">
        <v>0</v>
      </c>
      <c r="O584" s="126">
        <v>478042.06</v>
      </c>
      <c r="P584" s="126">
        <v>102552.93999999999</v>
      </c>
      <c r="Q584" s="126">
        <v>580595</v>
      </c>
    </row>
    <row r="585" spans="1:17" x14ac:dyDescent="0.25">
      <c r="A585" s="126">
        <v>582</v>
      </c>
      <c r="B585" s="126" t="s">
        <v>173</v>
      </c>
      <c r="C585" s="126" t="s">
        <v>812</v>
      </c>
      <c r="D585" s="126" t="s">
        <v>43</v>
      </c>
      <c r="E585" s="126">
        <v>0</v>
      </c>
      <c r="F585" s="126">
        <v>3527.44</v>
      </c>
      <c r="G585" s="126">
        <v>11.56</v>
      </c>
      <c r="H585" s="126">
        <v>3539</v>
      </c>
      <c r="I585" s="126">
        <v>1442.67</v>
      </c>
      <c r="J585" s="126">
        <v>28.33</v>
      </c>
      <c r="K585" s="126">
        <v>1471</v>
      </c>
      <c r="L585" s="126">
        <v>0</v>
      </c>
      <c r="M585" s="126">
        <v>0</v>
      </c>
      <c r="N585" s="126">
        <v>0</v>
      </c>
      <c r="O585" s="126">
        <v>4970.1099999999997</v>
      </c>
      <c r="P585" s="126">
        <v>39.89</v>
      </c>
      <c r="Q585" s="126">
        <v>5010</v>
      </c>
    </row>
    <row r="586" spans="1:17" x14ac:dyDescent="0.25">
      <c r="A586" s="126">
        <v>583</v>
      </c>
      <c r="B586" s="126" t="s">
        <v>135</v>
      </c>
      <c r="C586" s="126" t="s">
        <v>812</v>
      </c>
      <c r="D586" s="126" t="s">
        <v>45</v>
      </c>
      <c r="E586" s="126">
        <v>507</v>
      </c>
      <c r="F586" s="126">
        <v>275053.44</v>
      </c>
      <c r="G586" s="126">
        <v>8940.5600000000013</v>
      </c>
      <c r="H586" s="126">
        <v>283994</v>
      </c>
      <c r="I586" s="126">
        <v>4785.6400000000003</v>
      </c>
      <c r="J586" s="126">
        <v>3065.3599999999997</v>
      </c>
      <c r="K586" s="126">
        <v>7851</v>
      </c>
      <c r="L586" s="126">
        <v>9747.44</v>
      </c>
      <c r="M586" s="126">
        <v>8940.5600000000013</v>
      </c>
      <c r="N586" s="126">
        <v>18688</v>
      </c>
      <c r="O586" s="126">
        <v>270091.64</v>
      </c>
      <c r="P586" s="126">
        <v>3065.3599999999997</v>
      </c>
      <c r="Q586" s="126">
        <v>273157</v>
      </c>
    </row>
    <row r="587" spans="1:17" x14ac:dyDescent="0.25">
      <c r="A587" s="126">
        <v>584</v>
      </c>
      <c r="B587" s="126" t="s">
        <v>69</v>
      </c>
      <c r="C587" s="126" t="s">
        <v>812</v>
      </c>
      <c r="D587" s="126" t="s">
        <v>45</v>
      </c>
      <c r="E587" s="126">
        <v>548</v>
      </c>
      <c r="F587" s="126">
        <v>253904.78</v>
      </c>
      <c r="G587" s="126">
        <v>74724.22</v>
      </c>
      <c r="H587" s="126">
        <v>328629</v>
      </c>
      <c r="I587" s="126">
        <v>6215.19</v>
      </c>
      <c r="J587" s="126">
        <v>2908.8100000000004</v>
      </c>
      <c r="K587" s="126">
        <v>9124</v>
      </c>
      <c r="L587" s="126">
        <v>0</v>
      </c>
      <c r="M587" s="126">
        <v>0</v>
      </c>
      <c r="N587" s="126">
        <v>0</v>
      </c>
      <c r="O587" s="126">
        <v>260119.97</v>
      </c>
      <c r="P587" s="126">
        <v>77633.03</v>
      </c>
      <c r="Q587" s="126">
        <v>337753</v>
      </c>
    </row>
    <row r="588" spans="1:17" x14ac:dyDescent="0.25">
      <c r="A588" s="126">
        <v>585</v>
      </c>
      <c r="B588" s="126" t="s">
        <v>281</v>
      </c>
      <c r="C588" s="126" t="s">
        <v>812</v>
      </c>
      <c r="D588" s="126" t="s">
        <v>45</v>
      </c>
      <c r="E588" s="126">
        <v>50</v>
      </c>
      <c r="F588" s="126">
        <v>11138.93</v>
      </c>
      <c r="G588" s="126">
        <v>693.07</v>
      </c>
      <c r="H588" s="126">
        <v>11832</v>
      </c>
      <c r="I588" s="126">
        <v>1654.85</v>
      </c>
      <c r="J588" s="126">
        <v>134.15</v>
      </c>
      <c r="K588" s="126">
        <v>1789</v>
      </c>
      <c r="L588" s="126">
        <v>0</v>
      </c>
      <c r="M588" s="126">
        <v>0</v>
      </c>
      <c r="N588" s="126">
        <v>0</v>
      </c>
      <c r="O588" s="126">
        <v>12793.78</v>
      </c>
      <c r="P588" s="126">
        <v>827.22</v>
      </c>
      <c r="Q588" s="126">
        <v>13621</v>
      </c>
    </row>
    <row r="589" spans="1:17" x14ac:dyDescent="0.25">
      <c r="A589" s="126">
        <v>586</v>
      </c>
      <c r="B589" s="126" t="s">
        <v>192</v>
      </c>
      <c r="C589" s="126" t="s">
        <v>812</v>
      </c>
      <c r="D589" s="126" t="s">
        <v>193</v>
      </c>
      <c r="E589" s="126">
        <v>271</v>
      </c>
      <c r="F589" s="126">
        <v>36510.9</v>
      </c>
      <c r="G589" s="126">
        <v>776.09999999999991</v>
      </c>
      <c r="H589" s="126">
        <v>37287</v>
      </c>
      <c r="I589" s="126">
        <v>3168.84</v>
      </c>
      <c r="J589" s="126">
        <v>499.15999999999997</v>
      </c>
      <c r="K589" s="126">
        <v>3668</v>
      </c>
      <c r="L589" s="126">
        <v>0</v>
      </c>
      <c r="M589" s="126">
        <v>0</v>
      </c>
      <c r="N589" s="126">
        <v>0</v>
      </c>
      <c r="O589" s="126">
        <v>39679.74</v>
      </c>
      <c r="P589" s="126">
        <v>1275.26</v>
      </c>
      <c r="Q589" s="126">
        <v>40955</v>
      </c>
    </row>
    <row r="590" spans="1:17" x14ac:dyDescent="0.25">
      <c r="A590" s="126">
        <v>587</v>
      </c>
      <c r="B590" s="126" t="s">
        <v>270</v>
      </c>
      <c r="C590" s="126" t="s">
        <v>812</v>
      </c>
      <c r="D590" s="126" t="s">
        <v>45</v>
      </c>
      <c r="E590" s="126">
        <v>913</v>
      </c>
      <c r="F590" s="126">
        <v>215718.66</v>
      </c>
      <c r="G590" s="126">
        <v>2847.34</v>
      </c>
      <c r="H590" s="126">
        <v>218566</v>
      </c>
      <c r="I590" s="126">
        <v>7749.73</v>
      </c>
      <c r="J590" s="126">
        <v>1342.27</v>
      </c>
      <c r="K590" s="126">
        <v>9092</v>
      </c>
      <c r="L590" s="126">
        <v>0</v>
      </c>
      <c r="M590" s="126">
        <v>0</v>
      </c>
      <c r="N590" s="126">
        <v>0</v>
      </c>
      <c r="O590" s="126">
        <v>223468.39</v>
      </c>
      <c r="P590" s="126">
        <v>4189.6099999999997</v>
      </c>
      <c r="Q590" s="126">
        <v>227658</v>
      </c>
    </row>
    <row r="591" spans="1:17" x14ac:dyDescent="0.25">
      <c r="A591" s="126">
        <v>588</v>
      </c>
      <c r="B591" s="126" t="s">
        <v>121</v>
      </c>
      <c r="C591" s="126" t="s">
        <v>812</v>
      </c>
      <c r="D591" s="126" t="s">
        <v>43</v>
      </c>
      <c r="E591" s="126">
        <v>0</v>
      </c>
      <c r="F591" s="126">
        <v>84600.55</v>
      </c>
      <c r="G591" s="126">
        <v>11012.45</v>
      </c>
      <c r="H591" s="126">
        <v>95613</v>
      </c>
      <c r="I591" s="126">
        <v>1312.92</v>
      </c>
      <c r="J591" s="126">
        <v>868.08</v>
      </c>
      <c r="K591" s="126">
        <v>2181</v>
      </c>
      <c r="L591" s="126">
        <v>0</v>
      </c>
      <c r="M591" s="126">
        <v>0</v>
      </c>
      <c r="N591" s="126">
        <v>0</v>
      </c>
      <c r="O591" s="126">
        <v>85913.47</v>
      </c>
      <c r="P591" s="126">
        <v>11880.53</v>
      </c>
      <c r="Q591" s="126">
        <v>97794</v>
      </c>
    </row>
    <row r="592" spans="1:17" x14ac:dyDescent="0.25">
      <c r="A592" s="126">
        <v>589</v>
      </c>
      <c r="B592" s="126" t="s">
        <v>194</v>
      </c>
      <c r="C592" s="126" t="s">
        <v>812</v>
      </c>
      <c r="D592" s="126" t="s">
        <v>45</v>
      </c>
      <c r="E592" s="126">
        <v>2384</v>
      </c>
      <c r="F592" s="126">
        <v>245728.64000000001</v>
      </c>
      <c r="G592" s="126">
        <v>12101.359999999999</v>
      </c>
      <c r="H592" s="126">
        <v>257830</v>
      </c>
      <c r="I592" s="126">
        <v>18517.48</v>
      </c>
      <c r="J592" s="126">
        <v>3661.52</v>
      </c>
      <c r="K592" s="126">
        <v>22179</v>
      </c>
      <c r="L592" s="126">
        <v>0</v>
      </c>
      <c r="M592" s="126">
        <v>0</v>
      </c>
      <c r="N592" s="126">
        <v>0</v>
      </c>
      <c r="O592" s="126">
        <v>264246.12</v>
      </c>
      <c r="P592" s="126">
        <v>15762.88</v>
      </c>
      <c r="Q592" s="126">
        <v>280009</v>
      </c>
    </row>
    <row r="593" spans="1:17" x14ac:dyDescent="0.25">
      <c r="A593" s="126">
        <v>590</v>
      </c>
      <c r="B593" s="126" t="s">
        <v>209</v>
      </c>
      <c r="C593" s="126" t="s">
        <v>812</v>
      </c>
      <c r="D593" s="126" t="s">
        <v>43</v>
      </c>
      <c r="E593" s="126">
        <v>0</v>
      </c>
      <c r="F593" s="126">
        <v>167477.29</v>
      </c>
      <c r="G593" s="126">
        <v>33459.71</v>
      </c>
      <c r="H593" s="126">
        <v>200937</v>
      </c>
      <c r="I593" s="126">
        <v>1614.54</v>
      </c>
      <c r="J593" s="126">
        <v>2148.46</v>
      </c>
      <c r="K593" s="126">
        <v>3763</v>
      </c>
      <c r="L593" s="126">
        <v>0</v>
      </c>
      <c r="M593" s="126">
        <v>0</v>
      </c>
      <c r="N593" s="126">
        <v>0</v>
      </c>
      <c r="O593" s="126">
        <v>169091.83</v>
      </c>
      <c r="P593" s="126">
        <v>35608.17</v>
      </c>
      <c r="Q593" s="126">
        <v>204700</v>
      </c>
    </row>
    <row r="594" spans="1:17" x14ac:dyDescent="0.25">
      <c r="A594" s="126">
        <v>591</v>
      </c>
      <c r="B594" s="126" t="s">
        <v>70</v>
      </c>
      <c r="C594" s="126" t="s">
        <v>812</v>
      </c>
      <c r="D594" s="126" t="s">
        <v>43</v>
      </c>
      <c r="E594" s="126">
        <v>0</v>
      </c>
      <c r="F594" s="126">
        <v>77438.38</v>
      </c>
      <c r="G594" s="126">
        <v>9553.619999999999</v>
      </c>
      <c r="H594" s="126">
        <v>86992</v>
      </c>
      <c r="I594" s="126">
        <v>1273.0999999999999</v>
      </c>
      <c r="J594" s="126">
        <v>795.9</v>
      </c>
      <c r="K594" s="126">
        <v>2069</v>
      </c>
      <c r="L594" s="126">
        <v>0</v>
      </c>
      <c r="M594" s="126">
        <v>0</v>
      </c>
      <c r="N594" s="126">
        <v>0</v>
      </c>
      <c r="O594" s="126">
        <v>78711.48</v>
      </c>
      <c r="P594" s="126">
        <v>10349.52</v>
      </c>
      <c r="Q594" s="126">
        <v>89061</v>
      </c>
    </row>
    <row r="595" spans="1:17" x14ac:dyDescent="0.25">
      <c r="A595" s="126">
        <v>592</v>
      </c>
      <c r="B595" s="126" t="s">
        <v>370</v>
      </c>
      <c r="C595" s="126" t="s">
        <v>812</v>
      </c>
      <c r="D595" s="126" t="s">
        <v>45</v>
      </c>
      <c r="E595" s="126">
        <v>1236</v>
      </c>
      <c r="F595" s="126">
        <v>337654.26</v>
      </c>
      <c r="G595" s="126">
        <v>83601.739999999991</v>
      </c>
      <c r="H595" s="126">
        <v>421256</v>
      </c>
      <c r="I595" s="126">
        <v>10673.54</v>
      </c>
      <c r="J595" s="126">
        <v>4183.46</v>
      </c>
      <c r="K595" s="126">
        <v>14857</v>
      </c>
      <c r="L595" s="126">
        <v>0</v>
      </c>
      <c r="M595" s="126">
        <v>0</v>
      </c>
      <c r="N595" s="126">
        <v>0</v>
      </c>
      <c r="O595" s="126">
        <v>348327.8</v>
      </c>
      <c r="P595" s="126">
        <v>87785.2</v>
      </c>
      <c r="Q595" s="126">
        <v>436113</v>
      </c>
    </row>
    <row r="596" spans="1:17" x14ac:dyDescent="0.25">
      <c r="A596" s="126">
        <v>593</v>
      </c>
      <c r="B596" s="126" t="s">
        <v>222</v>
      </c>
      <c r="C596" s="126" t="s">
        <v>812</v>
      </c>
      <c r="D596" s="126" t="s">
        <v>43</v>
      </c>
      <c r="E596" s="126">
        <v>0</v>
      </c>
      <c r="F596" s="126">
        <v>214765.95</v>
      </c>
      <c r="G596" s="126">
        <v>24265.05</v>
      </c>
      <c r="H596" s="126">
        <v>239031</v>
      </c>
      <c r="I596" s="126">
        <v>1613.93</v>
      </c>
      <c r="J596" s="126">
        <v>2708.07</v>
      </c>
      <c r="K596" s="126">
        <v>4322</v>
      </c>
      <c r="L596" s="126">
        <v>0</v>
      </c>
      <c r="M596" s="126">
        <v>0</v>
      </c>
      <c r="N596" s="126">
        <v>0</v>
      </c>
      <c r="O596" s="126">
        <v>216379.88</v>
      </c>
      <c r="P596" s="126">
        <v>26973.120000000003</v>
      </c>
      <c r="Q596" s="126">
        <v>243353</v>
      </c>
    </row>
    <row r="597" spans="1:17" x14ac:dyDescent="0.25">
      <c r="A597" s="126">
        <v>594</v>
      </c>
      <c r="B597" s="126" t="s">
        <v>156</v>
      </c>
      <c r="C597" s="126" t="s">
        <v>812</v>
      </c>
      <c r="D597" s="126" t="s">
        <v>43</v>
      </c>
      <c r="E597" s="126">
        <v>0</v>
      </c>
      <c r="F597" s="126">
        <v>33417.81</v>
      </c>
      <c r="G597" s="126">
        <v>827.19</v>
      </c>
      <c r="H597" s="126">
        <v>34245</v>
      </c>
      <c r="I597" s="126">
        <v>1312.81</v>
      </c>
      <c r="J597" s="126">
        <v>339.19</v>
      </c>
      <c r="K597" s="126">
        <v>1652</v>
      </c>
      <c r="L597" s="126">
        <v>0</v>
      </c>
      <c r="M597" s="126">
        <v>0</v>
      </c>
      <c r="N597" s="126">
        <v>0</v>
      </c>
      <c r="O597" s="126">
        <v>34730.620000000003</v>
      </c>
      <c r="P597" s="126">
        <v>1166.3800000000001</v>
      </c>
      <c r="Q597" s="126">
        <v>35897</v>
      </c>
    </row>
    <row r="598" spans="1:17" x14ac:dyDescent="0.25">
      <c r="A598" s="126">
        <v>595</v>
      </c>
      <c r="B598" s="126" t="s">
        <v>371</v>
      </c>
      <c r="C598" s="126" t="s">
        <v>812</v>
      </c>
      <c r="D598" s="126" t="s">
        <v>45</v>
      </c>
      <c r="E598" s="126">
        <v>518</v>
      </c>
      <c r="F598" s="126">
        <v>262422.78999999998</v>
      </c>
      <c r="G598" s="126">
        <v>61819.21</v>
      </c>
      <c r="H598" s="126">
        <v>324242</v>
      </c>
      <c r="I598" s="126">
        <v>5330.28</v>
      </c>
      <c r="J598" s="126">
        <v>2876.72</v>
      </c>
      <c r="K598" s="126">
        <v>8207</v>
      </c>
      <c r="L598" s="126">
        <v>0</v>
      </c>
      <c r="M598" s="126">
        <v>0</v>
      </c>
      <c r="N598" s="126">
        <v>0</v>
      </c>
      <c r="O598" s="126">
        <v>267753.07</v>
      </c>
      <c r="P598" s="126">
        <v>64695.93</v>
      </c>
      <c r="Q598" s="126">
        <v>332449</v>
      </c>
    </row>
    <row r="599" spans="1:17" x14ac:dyDescent="0.25">
      <c r="A599" s="126">
        <v>596</v>
      </c>
      <c r="B599" s="126" t="s">
        <v>195</v>
      </c>
      <c r="C599" s="126" t="s">
        <v>812</v>
      </c>
      <c r="D599" s="126" t="s">
        <v>43</v>
      </c>
      <c r="E599" s="126">
        <v>0</v>
      </c>
      <c r="F599" s="126">
        <v>116075.4</v>
      </c>
      <c r="G599" s="126">
        <v>1572.6</v>
      </c>
      <c r="H599" s="126">
        <v>117648</v>
      </c>
      <c r="I599" s="126">
        <v>874.64</v>
      </c>
      <c r="J599" s="126">
        <v>1195.3599999999999</v>
      </c>
      <c r="K599" s="126">
        <v>2070</v>
      </c>
      <c r="L599" s="126">
        <v>0</v>
      </c>
      <c r="M599" s="126">
        <v>0</v>
      </c>
      <c r="N599" s="126">
        <v>0</v>
      </c>
      <c r="O599" s="126">
        <v>116950.04</v>
      </c>
      <c r="P599" s="126">
        <v>2767.96</v>
      </c>
      <c r="Q599" s="126">
        <v>119718</v>
      </c>
    </row>
    <row r="600" spans="1:17" x14ac:dyDescent="0.25">
      <c r="A600" s="126">
        <v>597</v>
      </c>
      <c r="B600" s="126" t="s">
        <v>100</v>
      </c>
      <c r="C600" s="126" t="s">
        <v>812</v>
      </c>
      <c r="D600" s="126" t="s">
        <v>45</v>
      </c>
      <c r="E600" s="126">
        <v>10083</v>
      </c>
      <c r="F600" s="126">
        <v>712543.23</v>
      </c>
      <c r="G600" s="126">
        <v>168676.77</v>
      </c>
      <c r="H600" s="126">
        <v>881220</v>
      </c>
      <c r="I600" s="126">
        <v>72043.72</v>
      </c>
      <c r="J600" s="126">
        <v>12402.279999999999</v>
      </c>
      <c r="K600" s="126">
        <v>84446</v>
      </c>
      <c r="L600" s="126">
        <v>0</v>
      </c>
      <c r="M600" s="126">
        <v>83670</v>
      </c>
      <c r="N600" s="126">
        <v>83670</v>
      </c>
      <c r="O600" s="126">
        <v>784586.95</v>
      </c>
      <c r="P600" s="126">
        <v>97409.05</v>
      </c>
      <c r="Q600" s="126">
        <v>881996</v>
      </c>
    </row>
    <row r="601" spans="1:17" x14ac:dyDescent="0.25">
      <c r="A601" s="126">
        <v>598</v>
      </c>
      <c r="B601" s="126" t="s">
        <v>290</v>
      </c>
      <c r="C601" s="126" t="s">
        <v>812</v>
      </c>
      <c r="D601" s="126" t="s">
        <v>45</v>
      </c>
      <c r="E601" s="126">
        <v>485</v>
      </c>
      <c r="F601" s="126">
        <v>16065.2</v>
      </c>
      <c r="G601" s="126">
        <v>1027.8</v>
      </c>
      <c r="H601" s="126">
        <v>17093</v>
      </c>
      <c r="I601" s="126">
        <v>5072.2299999999996</v>
      </c>
      <c r="J601" s="126">
        <v>389.77</v>
      </c>
      <c r="K601" s="126">
        <v>5462</v>
      </c>
      <c r="L601" s="126">
        <v>20971.43</v>
      </c>
      <c r="M601" s="126">
        <v>1417.57</v>
      </c>
      <c r="N601" s="126">
        <v>22389</v>
      </c>
      <c r="O601" s="126">
        <v>166</v>
      </c>
      <c r="P601" s="126">
        <v>0</v>
      </c>
      <c r="Q601" s="126">
        <v>166</v>
      </c>
    </row>
    <row r="602" spans="1:17" x14ac:dyDescent="0.25">
      <c r="A602" s="126">
        <v>599</v>
      </c>
      <c r="B602" s="126" t="s">
        <v>372</v>
      </c>
      <c r="C602" s="126" t="s">
        <v>812</v>
      </c>
      <c r="D602" s="126" t="s">
        <v>43</v>
      </c>
      <c r="E602" s="126">
        <v>0</v>
      </c>
      <c r="F602" s="126">
        <v>159671.70000000001</v>
      </c>
      <c r="G602" s="126">
        <v>30967.3</v>
      </c>
      <c r="H602" s="126">
        <v>190639</v>
      </c>
      <c r="I602" s="126">
        <v>848.36</v>
      </c>
      <c r="J602" s="126">
        <v>1592.64</v>
      </c>
      <c r="K602" s="126">
        <v>2441</v>
      </c>
      <c r="L602" s="126">
        <v>0</v>
      </c>
      <c r="M602" s="126">
        <v>0</v>
      </c>
      <c r="N602" s="126">
        <v>0</v>
      </c>
      <c r="O602" s="126">
        <v>160520.06</v>
      </c>
      <c r="P602" s="126">
        <v>32559.94</v>
      </c>
      <c r="Q602" s="126">
        <v>193080</v>
      </c>
    </row>
    <row r="603" spans="1:17" x14ac:dyDescent="0.25">
      <c r="A603" s="126">
        <v>600</v>
      </c>
      <c r="B603" s="126" t="s">
        <v>271</v>
      </c>
      <c r="C603" s="126" t="s">
        <v>812</v>
      </c>
      <c r="D603" s="126" t="s">
        <v>43</v>
      </c>
      <c r="E603" s="126">
        <v>0</v>
      </c>
      <c r="F603" s="126">
        <v>-455.49</v>
      </c>
      <c r="G603" s="126">
        <v>275.49</v>
      </c>
      <c r="H603" s="126">
        <v>-180</v>
      </c>
      <c r="I603" s="126">
        <v>1536</v>
      </c>
      <c r="J603" s="126">
        <v>0</v>
      </c>
      <c r="K603" s="126">
        <v>1536</v>
      </c>
      <c r="L603" s="126">
        <v>1080.51</v>
      </c>
      <c r="M603" s="126">
        <v>275.49</v>
      </c>
      <c r="N603" s="126">
        <v>1356</v>
      </c>
      <c r="O603" s="126">
        <v>0</v>
      </c>
      <c r="P603" s="126">
        <v>0</v>
      </c>
      <c r="Q603" s="126">
        <v>0</v>
      </c>
    </row>
    <row r="604" spans="1:17" x14ac:dyDescent="0.25">
      <c r="A604" s="126">
        <v>601</v>
      </c>
      <c r="B604" s="126" t="s">
        <v>157</v>
      </c>
      <c r="C604" s="126" t="s">
        <v>812</v>
      </c>
      <c r="D604" s="126" t="s">
        <v>43</v>
      </c>
      <c r="E604" s="126">
        <v>0</v>
      </c>
      <c r="F604" s="126">
        <v>23008.98</v>
      </c>
      <c r="G604" s="126">
        <v>2645.02</v>
      </c>
      <c r="H604" s="126">
        <v>25654</v>
      </c>
      <c r="I604" s="126">
        <v>1312.36</v>
      </c>
      <c r="J604" s="126">
        <v>231.64</v>
      </c>
      <c r="K604" s="126">
        <v>1544</v>
      </c>
      <c r="L604" s="126">
        <v>23008.98</v>
      </c>
      <c r="M604" s="126">
        <v>2645.02</v>
      </c>
      <c r="N604" s="126">
        <v>25654</v>
      </c>
      <c r="O604" s="126">
        <v>1312.36</v>
      </c>
      <c r="P604" s="126">
        <v>231.64</v>
      </c>
      <c r="Q604" s="126">
        <v>1544</v>
      </c>
    </row>
    <row r="605" spans="1:17" x14ac:dyDescent="0.25">
      <c r="A605" s="126">
        <v>602</v>
      </c>
      <c r="B605" s="126" t="s">
        <v>343</v>
      </c>
      <c r="C605" s="126" t="s">
        <v>812</v>
      </c>
      <c r="D605" s="126" t="s">
        <v>43</v>
      </c>
      <c r="E605" s="126">
        <v>0</v>
      </c>
      <c r="F605" s="126">
        <v>98778.880000000005</v>
      </c>
      <c r="G605" s="126">
        <v>25504.12</v>
      </c>
      <c r="H605" s="126">
        <v>124283</v>
      </c>
      <c r="I605" s="126">
        <v>1312.4</v>
      </c>
      <c r="J605" s="126">
        <v>1014.6</v>
      </c>
      <c r="K605" s="126">
        <v>2327</v>
      </c>
      <c r="L605" s="126">
        <v>0</v>
      </c>
      <c r="M605" s="126">
        <v>0</v>
      </c>
      <c r="N605" s="126">
        <v>0</v>
      </c>
      <c r="O605" s="126">
        <v>100091.28</v>
      </c>
      <c r="P605" s="126">
        <v>26518.720000000001</v>
      </c>
      <c r="Q605" s="126">
        <v>126610</v>
      </c>
    </row>
    <row r="606" spans="1:17" x14ac:dyDescent="0.25">
      <c r="A606" s="126">
        <v>603</v>
      </c>
      <c r="B606" s="126" t="s">
        <v>244</v>
      </c>
      <c r="C606" s="126" t="s">
        <v>812</v>
      </c>
      <c r="D606" s="126" t="s">
        <v>45</v>
      </c>
      <c r="E606" s="126">
        <v>5113</v>
      </c>
      <c r="F606" s="126">
        <v>1049019.47</v>
      </c>
      <c r="G606" s="126">
        <v>76050.53</v>
      </c>
      <c r="H606" s="126">
        <v>1125070</v>
      </c>
      <c r="I606" s="126">
        <v>37858.46</v>
      </c>
      <c r="J606" s="126">
        <v>15799.54</v>
      </c>
      <c r="K606" s="126">
        <v>53658</v>
      </c>
      <c r="L606" s="126">
        <v>0</v>
      </c>
      <c r="M606" s="126">
        <v>0</v>
      </c>
      <c r="N606" s="126">
        <v>0</v>
      </c>
      <c r="O606" s="126">
        <v>1086877.93</v>
      </c>
      <c r="P606" s="126">
        <v>91850.07</v>
      </c>
      <c r="Q606" s="126">
        <v>1178728</v>
      </c>
    </row>
    <row r="607" spans="1:17" x14ac:dyDescent="0.25">
      <c r="A607" s="126">
        <v>604</v>
      </c>
      <c r="B607" s="126" t="s">
        <v>272</v>
      </c>
      <c r="C607" s="126" t="s">
        <v>812</v>
      </c>
      <c r="D607" s="126" t="s">
        <v>45</v>
      </c>
      <c r="E607" s="126">
        <v>1041</v>
      </c>
      <c r="F607" s="126">
        <v>272099.88</v>
      </c>
      <c r="G607" s="126">
        <v>34813.120000000003</v>
      </c>
      <c r="H607" s="126">
        <v>306913</v>
      </c>
      <c r="I607" s="126">
        <v>10566.5</v>
      </c>
      <c r="J607" s="126">
        <v>1847.5</v>
      </c>
      <c r="K607" s="126">
        <v>12414</v>
      </c>
      <c r="L607" s="126">
        <v>0</v>
      </c>
      <c r="M607" s="126">
        <v>0</v>
      </c>
      <c r="N607" s="126">
        <v>0</v>
      </c>
      <c r="O607" s="126">
        <v>282666.38</v>
      </c>
      <c r="P607" s="126">
        <v>36660.620000000003</v>
      </c>
      <c r="Q607" s="126">
        <v>319327</v>
      </c>
    </row>
    <row r="608" spans="1:17" x14ac:dyDescent="0.25">
      <c r="A608" s="126">
        <v>605</v>
      </c>
      <c r="B608" s="126" t="s">
        <v>174</v>
      </c>
      <c r="C608" s="126" t="s">
        <v>812</v>
      </c>
      <c r="D608" s="126" t="s">
        <v>45</v>
      </c>
      <c r="E608" s="126">
        <v>237</v>
      </c>
      <c r="F608" s="126">
        <v>4361</v>
      </c>
      <c r="G608" s="126">
        <v>109</v>
      </c>
      <c r="H608" s="126">
        <v>4470</v>
      </c>
      <c r="I608" s="126">
        <v>3491.01</v>
      </c>
      <c r="J608" s="126">
        <v>152.99</v>
      </c>
      <c r="K608" s="126">
        <v>3644</v>
      </c>
      <c r="L608" s="126">
        <v>0</v>
      </c>
      <c r="M608" s="126">
        <v>0</v>
      </c>
      <c r="N608" s="126">
        <v>0</v>
      </c>
      <c r="O608" s="126">
        <v>7852.01</v>
      </c>
      <c r="P608" s="126">
        <v>261.99</v>
      </c>
      <c r="Q608" s="126">
        <v>8114</v>
      </c>
    </row>
    <row r="609" spans="1:17" x14ac:dyDescent="0.25">
      <c r="A609" s="126">
        <v>606</v>
      </c>
      <c r="B609" s="126" t="s">
        <v>319</v>
      </c>
      <c r="C609" s="126" t="s">
        <v>812</v>
      </c>
      <c r="D609" s="126" t="s">
        <v>43</v>
      </c>
      <c r="E609" s="126">
        <v>0</v>
      </c>
      <c r="F609" s="126">
        <v>175591.12</v>
      </c>
      <c r="G609" s="126">
        <v>87195.88</v>
      </c>
      <c r="H609" s="126">
        <v>262787</v>
      </c>
      <c r="I609" s="126">
        <v>1312.01</v>
      </c>
      <c r="J609" s="126">
        <v>1900.99</v>
      </c>
      <c r="K609" s="126">
        <v>3213</v>
      </c>
      <c r="L609" s="126">
        <v>0</v>
      </c>
      <c r="M609" s="126">
        <v>0</v>
      </c>
      <c r="N609" s="126">
        <v>0</v>
      </c>
      <c r="O609" s="126">
        <v>176903.13</v>
      </c>
      <c r="P609" s="126">
        <v>89096.87000000001</v>
      </c>
      <c r="Q609" s="126">
        <v>266000</v>
      </c>
    </row>
    <row r="610" spans="1:17" x14ac:dyDescent="0.25">
      <c r="A610" s="126">
        <v>607</v>
      </c>
      <c r="B610" s="126" t="s">
        <v>136</v>
      </c>
      <c r="C610" s="126" t="s">
        <v>812</v>
      </c>
      <c r="D610" s="126" t="s">
        <v>49</v>
      </c>
      <c r="E610" s="126">
        <v>0</v>
      </c>
      <c r="F610" s="126">
        <v>7445.7</v>
      </c>
      <c r="G610" s="126">
        <v>223.3</v>
      </c>
      <c r="H610" s="126">
        <v>7669</v>
      </c>
      <c r="I610" s="126">
        <v>1312.18</v>
      </c>
      <c r="J610" s="126">
        <v>70.819999999999993</v>
      </c>
      <c r="K610" s="126">
        <v>1383</v>
      </c>
      <c r="L610" s="126">
        <v>8757.8799999999992</v>
      </c>
      <c r="M610" s="126">
        <v>294.12</v>
      </c>
      <c r="N610" s="126">
        <v>9052</v>
      </c>
      <c r="O610" s="126">
        <v>0</v>
      </c>
      <c r="P610" s="126">
        <v>0</v>
      </c>
      <c r="Q610" s="126">
        <v>0</v>
      </c>
    </row>
    <row r="611" spans="1:17" x14ac:dyDescent="0.25">
      <c r="A611" s="126">
        <v>608</v>
      </c>
      <c r="B611" s="126" t="s">
        <v>137</v>
      </c>
      <c r="C611" s="126" t="s">
        <v>812</v>
      </c>
      <c r="D611" s="126" t="s">
        <v>43</v>
      </c>
      <c r="E611" s="126">
        <v>0</v>
      </c>
      <c r="F611" s="126">
        <v>472588.44</v>
      </c>
      <c r="G611" s="126">
        <v>37517.56</v>
      </c>
      <c r="H611" s="126">
        <v>510106</v>
      </c>
      <c r="I611" s="126">
        <v>1312.75</v>
      </c>
      <c r="J611" s="126">
        <v>4875.25</v>
      </c>
      <c r="K611" s="126">
        <v>6188</v>
      </c>
      <c r="L611" s="126">
        <v>0</v>
      </c>
      <c r="M611" s="126">
        <v>30000</v>
      </c>
      <c r="N611" s="126">
        <v>30000</v>
      </c>
      <c r="O611" s="126">
        <v>473901.19</v>
      </c>
      <c r="P611" s="126">
        <v>12392.81</v>
      </c>
      <c r="Q611" s="126">
        <v>486294</v>
      </c>
    </row>
    <row r="612" spans="1:17" x14ac:dyDescent="0.25">
      <c r="A612" s="126">
        <v>609</v>
      </c>
      <c r="B612" s="126" t="s">
        <v>373</v>
      </c>
      <c r="C612" s="126" t="s">
        <v>812</v>
      </c>
      <c r="D612" s="126" t="s">
        <v>43</v>
      </c>
      <c r="E612" s="126">
        <v>0</v>
      </c>
      <c r="F612" s="126">
        <v>1532.41</v>
      </c>
      <c r="G612" s="126">
        <v>19.59</v>
      </c>
      <c r="H612" s="126">
        <v>1552</v>
      </c>
      <c r="I612" s="126">
        <v>339.31</v>
      </c>
      <c r="J612" s="126">
        <v>13.69</v>
      </c>
      <c r="K612" s="126">
        <v>353</v>
      </c>
      <c r="L612" s="126">
        <v>0</v>
      </c>
      <c r="M612" s="126">
        <v>0</v>
      </c>
      <c r="N612" s="126">
        <v>0</v>
      </c>
      <c r="O612" s="126">
        <v>1871.72</v>
      </c>
      <c r="P612" s="126">
        <v>33.28</v>
      </c>
      <c r="Q612" s="126">
        <v>1905</v>
      </c>
    </row>
    <row r="613" spans="1:17" x14ac:dyDescent="0.25">
      <c r="A613" s="126">
        <v>610</v>
      </c>
      <c r="B613" s="126" t="s">
        <v>138</v>
      </c>
      <c r="C613" s="126" t="s">
        <v>812</v>
      </c>
      <c r="D613" s="126" t="s">
        <v>49</v>
      </c>
      <c r="E613" s="126">
        <v>0</v>
      </c>
      <c r="F613" s="126">
        <v>41411.57</v>
      </c>
      <c r="G613" s="126">
        <v>977.43</v>
      </c>
      <c r="H613" s="126">
        <v>42389</v>
      </c>
      <c r="I613" s="126">
        <v>524.53</v>
      </c>
      <c r="J613" s="126">
        <v>425.47</v>
      </c>
      <c r="K613" s="126">
        <v>950</v>
      </c>
      <c r="L613" s="126">
        <v>41936.1</v>
      </c>
      <c r="M613" s="126">
        <v>1402.9</v>
      </c>
      <c r="N613" s="126">
        <v>43339</v>
      </c>
      <c r="O613" s="126">
        <v>0</v>
      </c>
      <c r="P613" s="126">
        <v>0</v>
      </c>
      <c r="Q613" s="126">
        <v>0</v>
      </c>
    </row>
    <row r="614" spans="1:17" x14ac:dyDescent="0.25">
      <c r="A614" s="126">
        <v>611</v>
      </c>
      <c r="B614" s="126" t="s">
        <v>320</v>
      </c>
      <c r="C614" s="126" t="s">
        <v>812</v>
      </c>
      <c r="D614" s="126" t="s">
        <v>43</v>
      </c>
      <c r="E614" s="126">
        <v>0</v>
      </c>
      <c r="F614" s="126">
        <v>40870.720000000001</v>
      </c>
      <c r="G614" s="126">
        <v>3105.28</v>
      </c>
      <c r="H614" s="126">
        <v>43976</v>
      </c>
      <c r="I614" s="126">
        <v>699.94</v>
      </c>
      <c r="J614" s="126">
        <v>419.06</v>
      </c>
      <c r="K614" s="126">
        <v>1119</v>
      </c>
      <c r="L614" s="126">
        <v>0</v>
      </c>
      <c r="M614" s="126">
        <v>0</v>
      </c>
      <c r="N614" s="126">
        <v>0</v>
      </c>
      <c r="O614" s="126">
        <v>41570.660000000003</v>
      </c>
      <c r="P614" s="126">
        <v>3524.34</v>
      </c>
      <c r="Q614" s="126">
        <v>45095</v>
      </c>
    </row>
    <row r="615" spans="1:17" x14ac:dyDescent="0.25">
      <c r="A615" s="126">
        <v>612</v>
      </c>
      <c r="B615" s="126" t="s">
        <v>291</v>
      </c>
      <c r="C615" s="126" t="s">
        <v>812</v>
      </c>
      <c r="D615" s="126" t="s">
        <v>43</v>
      </c>
      <c r="E615" s="126">
        <v>0</v>
      </c>
      <c r="F615" s="126">
        <v>3316.64</v>
      </c>
      <c r="G615" s="126">
        <v>139.36000000000001</v>
      </c>
      <c r="H615" s="126">
        <v>3456</v>
      </c>
      <c r="I615" s="126">
        <v>525.17999999999995</v>
      </c>
      <c r="J615" s="126">
        <v>31.82</v>
      </c>
      <c r="K615" s="126">
        <v>557</v>
      </c>
      <c r="L615" s="126">
        <v>0</v>
      </c>
      <c r="M615" s="126">
        <v>0</v>
      </c>
      <c r="N615" s="126">
        <v>0</v>
      </c>
      <c r="O615" s="126">
        <v>3841.82</v>
      </c>
      <c r="P615" s="126">
        <v>171.18</v>
      </c>
      <c r="Q615" s="126">
        <v>4013</v>
      </c>
    </row>
    <row r="616" spans="1:17" x14ac:dyDescent="0.25">
      <c r="A616" s="126">
        <v>613</v>
      </c>
      <c r="B616" s="126" t="s">
        <v>273</v>
      </c>
      <c r="C616" s="126" t="s">
        <v>812</v>
      </c>
      <c r="D616" s="126" t="s">
        <v>45</v>
      </c>
      <c r="E616" s="126">
        <v>51</v>
      </c>
      <c r="F616" s="126">
        <v>0</v>
      </c>
      <c r="G616" s="126">
        <v>0</v>
      </c>
      <c r="H616" s="126">
        <v>0</v>
      </c>
      <c r="I616" s="126">
        <v>961.76</v>
      </c>
      <c r="J616" s="126">
        <v>25.24</v>
      </c>
      <c r="K616" s="126">
        <v>987</v>
      </c>
      <c r="L616" s="126">
        <v>961.76</v>
      </c>
      <c r="M616" s="126">
        <v>25.24</v>
      </c>
      <c r="N616" s="126">
        <v>987</v>
      </c>
      <c r="O616" s="126">
        <v>0</v>
      </c>
      <c r="P616" s="126">
        <v>0</v>
      </c>
      <c r="Q616" s="126">
        <v>0</v>
      </c>
    </row>
    <row r="617" spans="1:17" x14ac:dyDescent="0.25">
      <c r="A617" s="126">
        <v>614</v>
      </c>
      <c r="B617" s="126" t="s">
        <v>321</v>
      </c>
      <c r="C617" s="126" t="s">
        <v>812</v>
      </c>
      <c r="D617" s="126" t="s">
        <v>43</v>
      </c>
      <c r="E617" s="126">
        <v>0</v>
      </c>
      <c r="F617" s="126">
        <v>2965.97</v>
      </c>
      <c r="G617" s="126">
        <v>182.03</v>
      </c>
      <c r="H617" s="126">
        <v>3148</v>
      </c>
      <c r="I617" s="126">
        <v>524.80999999999995</v>
      </c>
      <c r="J617" s="126">
        <v>28.19</v>
      </c>
      <c r="K617" s="126">
        <v>553</v>
      </c>
      <c r="L617" s="126">
        <v>0</v>
      </c>
      <c r="M617" s="126">
        <v>0</v>
      </c>
      <c r="N617" s="126">
        <v>0</v>
      </c>
      <c r="O617" s="126">
        <v>3490.78</v>
      </c>
      <c r="P617" s="126">
        <v>210.22</v>
      </c>
      <c r="Q617" s="126">
        <v>3701</v>
      </c>
    </row>
    <row r="618" spans="1:17" x14ac:dyDescent="0.25">
      <c r="A618" s="126">
        <v>615</v>
      </c>
      <c r="B618" s="126" t="s">
        <v>196</v>
      </c>
      <c r="C618" s="126" t="s">
        <v>812</v>
      </c>
      <c r="D618" s="126" t="s">
        <v>43</v>
      </c>
      <c r="E618" s="126">
        <v>0</v>
      </c>
      <c r="F618" s="126">
        <v>42075.66</v>
      </c>
      <c r="G618" s="126">
        <v>660.34</v>
      </c>
      <c r="H618" s="126">
        <v>42736</v>
      </c>
      <c r="I618" s="126">
        <v>875.3</v>
      </c>
      <c r="J618" s="126">
        <v>430.7</v>
      </c>
      <c r="K618" s="126">
        <v>1306</v>
      </c>
      <c r="L618" s="126">
        <v>0</v>
      </c>
      <c r="M618" s="126">
        <v>0</v>
      </c>
      <c r="N618" s="126">
        <v>0</v>
      </c>
      <c r="O618" s="126">
        <v>42950.96</v>
      </c>
      <c r="P618" s="126">
        <v>1091.04</v>
      </c>
      <c r="Q618" s="126">
        <v>44042</v>
      </c>
    </row>
    <row r="619" spans="1:17" x14ac:dyDescent="0.25">
      <c r="A619" s="126">
        <v>616</v>
      </c>
      <c r="B619" s="126" t="s">
        <v>344</v>
      </c>
      <c r="C619" s="126" t="s">
        <v>812</v>
      </c>
      <c r="D619" s="126" t="s">
        <v>43</v>
      </c>
      <c r="E619" s="126">
        <v>0</v>
      </c>
      <c r="F619" s="126">
        <v>79701.86</v>
      </c>
      <c r="G619" s="126">
        <v>40552.14</v>
      </c>
      <c r="H619" s="126">
        <v>120254</v>
      </c>
      <c r="I619" s="126">
        <v>525.46</v>
      </c>
      <c r="J619" s="126">
        <v>877.54</v>
      </c>
      <c r="K619" s="126">
        <v>1403</v>
      </c>
      <c r="L619" s="126">
        <v>0</v>
      </c>
      <c r="M619" s="126">
        <v>0</v>
      </c>
      <c r="N619" s="126">
        <v>0</v>
      </c>
      <c r="O619" s="126">
        <v>80227.320000000007</v>
      </c>
      <c r="P619" s="126">
        <v>41429.68</v>
      </c>
      <c r="Q619" s="126">
        <v>121657</v>
      </c>
    </row>
    <row r="620" spans="1:17" x14ac:dyDescent="0.25">
      <c r="A620" s="126">
        <v>617</v>
      </c>
      <c r="B620" s="126" t="s">
        <v>245</v>
      </c>
      <c r="C620" s="126" t="s">
        <v>812</v>
      </c>
      <c r="D620" s="126" t="s">
        <v>43</v>
      </c>
      <c r="E620" s="126">
        <v>0</v>
      </c>
      <c r="F620" s="126">
        <v>104360.33</v>
      </c>
      <c r="G620" s="126">
        <v>11777.67</v>
      </c>
      <c r="H620" s="126">
        <v>116138</v>
      </c>
      <c r="I620" s="126">
        <v>1312.73</v>
      </c>
      <c r="J620" s="126">
        <v>1072.27</v>
      </c>
      <c r="K620" s="126">
        <v>2385</v>
      </c>
      <c r="L620" s="126">
        <v>0</v>
      </c>
      <c r="M620" s="126">
        <v>0</v>
      </c>
      <c r="N620" s="126">
        <v>0</v>
      </c>
      <c r="O620" s="126">
        <v>105673.06</v>
      </c>
      <c r="P620" s="126">
        <v>12849.94</v>
      </c>
      <c r="Q620" s="126">
        <v>118523</v>
      </c>
    </row>
    <row r="621" spans="1:17" x14ac:dyDescent="0.25">
      <c r="A621" s="126">
        <v>618</v>
      </c>
      <c r="B621" s="126" t="s">
        <v>246</v>
      </c>
      <c r="C621" s="126" t="s">
        <v>812</v>
      </c>
      <c r="D621" s="126" t="s">
        <v>45</v>
      </c>
      <c r="E621" s="126">
        <v>6109</v>
      </c>
      <c r="F621" s="126">
        <v>956298.55</v>
      </c>
      <c r="G621" s="126">
        <v>90836.45</v>
      </c>
      <c r="H621" s="126">
        <v>1047135</v>
      </c>
      <c r="I621" s="126">
        <v>44383.68</v>
      </c>
      <c r="J621" s="126">
        <v>12907.32</v>
      </c>
      <c r="K621" s="126">
        <v>57291</v>
      </c>
      <c r="L621" s="126">
        <v>0</v>
      </c>
      <c r="M621" s="126">
        <v>0</v>
      </c>
      <c r="N621" s="126">
        <v>0</v>
      </c>
      <c r="O621" s="126">
        <v>1000682.23</v>
      </c>
      <c r="P621" s="126">
        <v>103743.77</v>
      </c>
      <c r="Q621" s="126">
        <v>1104426</v>
      </c>
    </row>
    <row r="622" spans="1:17" x14ac:dyDescent="0.25">
      <c r="A622" s="126">
        <v>619</v>
      </c>
      <c r="B622" s="126" t="s">
        <v>71</v>
      </c>
      <c r="C622" s="126" t="s">
        <v>812</v>
      </c>
      <c r="D622" s="126" t="s">
        <v>43</v>
      </c>
      <c r="E622" s="126">
        <v>0</v>
      </c>
      <c r="F622" s="126">
        <v>267609.5</v>
      </c>
      <c r="G622" s="126">
        <v>41949.5</v>
      </c>
      <c r="H622" s="126">
        <v>309559</v>
      </c>
      <c r="I622" s="126">
        <v>1273.04</v>
      </c>
      <c r="J622" s="126">
        <v>2669.96</v>
      </c>
      <c r="K622" s="126">
        <v>3943</v>
      </c>
      <c r="L622" s="126">
        <v>0</v>
      </c>
      <c r="M622" s="126">
        <v>0</v>
      </c>
      <c r="N622" s="126">
        <v>0</v>
      </c>
      <c r="O622" s="126">
        <v>268882.53999999998</v>
      </c>
      <c r="P622" s="126">
        <v>44619.46</v>
      </c>
      <c r="Q622" s="126">
        <v>313502</v>
      </c>
    </row>
    <row r="623" spans="1:17" x14ac:dyDescent="0.25">
      <c r="A623" s="126">
        <v>620</v>
      </c>
      <c r="B623" s="126" t="s">
        <v>292</v>
      </c>
      <c r="C623" s="126" t="s">
        <v>812</v>
      </c>
      <c r="D623" s="126" t="s">
        <v>45</v>
      </c>
      <c r="E623" s="126">
        <v>190</v>
      </c>
      <c r="F623" s="126">
        <v>158350.95000000001</v>
      </c>
      <c r="G623" s="126">
        <v>80905.05</v>
      </c>
      <c r="H623" s="126">
        <v>239256</v>
      </c>
      <c r="I623" s="126">
        <v>2788.93</v>
      </c>
      <c r="J623" s="126">
        <v>1885.07</v>
      </c>
      <c r="K623" s="126">
        <v>4674</v>
      </c>
      <c r="L623" s="126">
        <v>0</v>
      </c>
      <c r="M623" s="126">
        <v>20000</v>
      </c>
      <c r="N623" s="126">
        <v>20000</v>
      </c>
      <c r="O623" s="126">
        <v>161139.88</v>
      </c>
      <c r="P623" s="126">
        <v>62790.12</v>
      </c>
      <c r="Q623" s="126">
        <v>223930</v>
      </c>
    </row>
    <row r="624" spans="1:17" x14ac:dyDescent="0.25">
      <c r="A624" s="126">
        <v>621</v>
      </c>
      <c r="B624" s="126" t="s">
        <v>122</v>
      </c>
      <c r="C624" s="126" t="s">
        <v>812</v>
      </c>
      <c r="D624" s="126" t="s">
        <v>45</v>
      </c>
      <c r="E624" s="126">
        <v>4389</v>
      </c>
      <c r="F624" s="126">
        <v>573254.29</v>
      </c>
      <c r="G624" s="126">
        <v>153729.71000000002</v>
      </c>
      <c r="H624" s="126">
        <v>726984</v>
      </c>
      <c r="I624" s="126">
        <v>33214.82</v>
      </c>
      <c r="J624" s="126">
        <v>8355.18</v>
      </c>
      <c r="K624" s="126">
        <v>41570</v>
      </c>
      <c r="L624" s="126">
        <v>0</v>
      </c>
      <c r="M624" s="126">
        <v>0</v>
      </c>
      <c r="N624" s="126">
        <v>0</v>
      </c>
      <c r="O624" s="126">
        <v>606469.11</v>
      </c>
      <c r="P624" s="126">
        <v>162084.88999999998</v>
      </c>
      <c r="Q624" s="126">
        <v>768554</v>
      </c>
    </row>
    <row r="625" spans="1:17" x14ac:dyDescent="0.25">
      <c r="A625" s="126">
        <v>622</v>
      </c>
      <c r="B625" s="126" t="s">
        <v>345</v>
      </c>
      <c r="C625" s="126" t="s">
        <v>812</v>
      </c>
      <c r="D625" s="126" t="s">
        <v>45</v>
      </c>
      <c r="E625" s="126">
        <v>554</v>
      </c>
      <c r="F625" s="126">
        <v>30517.27</v>
      </c>
      <c r="G625" s="126">
        <v>2030.73</v>
      </c>
      <c r="H625" s="126">
        <v>32548</v>
      </c>
      <c r="I625" s="126">
        <v>6507.75</v>
      </c>
      <c r="J625" s="126">
        <v>562.25</v>
      </c>
      <c r="K625" s="126">
        <v>7070</v>
      </c>
      <c r="L625" s="126">
        <v>0</v>
      </c>
      <c r="M625" s="126">
        <v>0</v>
      </c>
      <c r="N625" s="126">
        <v>0</v>
      </c>
      <c r="O625" s="126">
        <v>37025.019999999997</v>
      </c>
      <c r="P625" s="126">
        <v>2592.98</v>
      </c>
      <c r="Q625" s="126">
        <v>39618</v>
      </c>
    </row>
    <row r="626" spans="1:17" x14ac:dyDescent="0.25">
      <c r="A626" s="126">
        <v>623</v>
      </c>
      <c r="B626" s="126" t="s">
        <v>374</v>
      </c>
      <c r="C626" s="126" t="s">
        <v>812</v>
      </c>
      <c r="D626" s="126" t="s">
        <v>45</v>
      </c>
      <c r="E626" s="126">
        <v>4317</v>
      </c>
      <c r="F626" s="126">
        <v>778739.37</v>
      </c>
      <c r="G626" s="126">
        <v>123204.62999999999</v>
      </c>
      <c r="H626" s="126">
        <v>901944</v>
      </c>
      <c r="I626" s="126">
        <v>30929.25</v>
      </c>
      <c r="J626" s="126">
        <v>9798.75</v>
      </c>
      <c r="K626" s="126">
        <v>40728</v>
      </c>
      <c r="L626" s="126">
        <v>0</v>
      </c>
      <c r="M626" s="126">
        <v>36737</v>
      </c>
      <c r="N626" s="126">
        <v>36737</v>
      </c>
      <c r="O626" s="126">
        <v>809668.62</v>
      </c>
      <c r="P626" s="126">
        <v>96266.38</v>
      </c>
      <c r="Q626" s="126">
        <v>905935</v>
      </c>
    </row>
    <row r="627" spans="1:17" x14ac:dyDescent="0.25">
      <c r="A627" s="126">
        <v>624</v>
      </c>
      <c r="B627" s="126" t="s">
        <v>274</v>
      </c>
      <c r="C627" s="126" t="s">
        <v>812</v>
      </c>
      <c r="D627" s="126" t="s">
        <v>45</v>
      </c>
      <c r="E627" s="126">
        <v>384</v>
      </c>
      <c r="F627" s="126">
        <v>517054.64</v>
      </c>
      <c r="G627" s="126">
        <v>55577.36</v>
      </c>
      <c r="H627" s="126">
        <v>572632</v>
      </c>
      <c r="I627" s="126">
        <v>3680.78</v>
      </c>
      <c r="J627" s="126">
        <v>2671.22</v>
      </c>
      <c r="K627" s="126">
        <v>6352</v>
      </c>
      <c r="L627" s="126">
        <v>0</v>
      </c>
      <c r="M627" s="126">
        <v>0</v>
      </c>
      <c r="N627" s="126">
        <v>0</v>
      </c>
      <c r="O627" s="126">
        <v>520735.42</v>
      </c>
      <c r="P627" s="126">
        <v>58248.58</v>
      </c>
      <c r="Q627" s="126">
        <v>578984</v>
      </c>
    </row>
    <row r="628" spans="1:17" x14ac:dyDescent="0.25">
      <c r="A628" s="126">
        <v>625</v>
      </c>
      <c r="B628" s="126" t="s">
        <v>72</v>
      </c>
      <c r="C628" s="126" t="s">
        <v>812</v>
      </c>
      <c r="D628" s="126" t="s">
        <v>43</v>
      </c>
      <c r="E628" s="126">
        <v>0</v>
      </c>
      <c r="F628" s="126">
        <v>3112.8</v>
      </c>
      <c r="G628" s="126">
        <v>10.199999999999999</v>
      </c>
      <c r="H628" s="126">
        <v>3123</v>
      </c>
      <c r="I628" s="126">
        <v>1273</v>
      </c>
      <c r="J628" s="126">
        <v>25</v>
      </c>
      <c r="K628" s="126">
        <v>1298</v>
      </c>
      <c r="L628" s="126">
        <v>0</v>
      </c>
      <c r="M628" s="126">
        <v>0</v>
      </c>
      <c r="N628" s="126">
        <v>0</v>
      </c>
      <c r="O628" s="126">
        <v>4385.8</v>
      </c>
      <c r="P628" s="126">
        <v>35.200000000000003</v>
      </c>
      <c r="Q628" s="126">
        <v>4421</v>
      </c>
    </row>
    <row r="629" spans="1:17" x14ac:dyDescent="0.25">
      <c r="A629" s="126">
        <v>626</v>
      </c>
      <c r="B629" s="126" t="s">
        <v>247</v>
      </c>
      <c r="C629" s="126" t="s">
        <v>812</v>
      </c>
      <c r="D629" s="126" t="s">
        <v>43</v>
      </c>
      <c r="E629" s="126">
        <v>0</v>
      </c>
      <c r="F629" s="126">
        <v>2075.1999999999998</v>
      </c>
      <c r="G629" s="126">
        <v>6.8</v>
      </c>
      <c r="H629" s="126">
        <v>2082</v>
      </c>
      <c r="I629" s="126">
        <v>874.64</v>
      </c>
      <c r="J629" s="126">
        <v>17.36</v>
      </c>
      <c r="K629" s="126">
        <v>892</v>
      </c>
      <c r="L629" s="126">
        <v>0</v>
      </c>
      <c r="M629" s="126">
        <v>0</v>
      </c>
      <c r="N629" s="126">
        <v>0</v>
      </c>
      <c r="O629" s="126">
        <v>2949.84</v>
      </c>
      <c r="P629" s="126">
        <v>24.16</v>
      </c>
      <c r="Q629" s="126">
        <v>2974</v>
      </c>
    </row>
    <row r="630" spans="1:17" x14ac:dyDescent="0.25">
      <c r="A630" s="126">
        <v>627</v>
      </c>
      <c r="B630" s="126" t="s">
        <v>175</v>
      </c>
      <c r="C630" s="126" t="s">
        <v>812</v>
      </c>
      <c r="D630" s="126" t="s">
        <v>45</v>
      </c>
      <c r="E630" s="126">
        <v>717</v>
      </c>
      <c r="F630" s="126">
        <v>33055.49</v>
      </c>
      <c r="G630" s="126">
        <v>1560.51</v>
      </c>
      <c r="H630" s="126">
        <v>34616</v>
      </c>
      <c r="I630" s="126">
        <v>6778.87</v>
      </c>
      <c r="J630" s="126">
        <v>669.13</v>
      </c>
      <c r="K630" s="126">
        <v>7448</v>
      </c>
      <c r="L630" s="126">
        <v>0</v>
      </c>
      <c r="M630" s="126">
        <v>0</v>
      </c>
      <c r="N630" s="126">
        <v>0</v>
      </c>
      <c r="O630" s="126">
        <v>39834.36</v>
      </c>
      <c r="P630" s="126">
        <v>2229.64</v>
      </c>
      <c r="Q630" s="126">
        <v>42064</v>
      </c>
    </row>
    <row r="631" spans="1:17" x14ac:dyDescent="0.25">
      <c r="A631" s="126">
        <v>628</v>
      </c>
      <c r="B631" s="126" t="s">
        <v>275</v>
      </c>
      <c r="C631" s="126" t="s">
        <v>812</v>
      </c>
      <c r="D631" s="126" t="s">
        <v>43</v>
      </c>
      <c r="E631" s="126">
        <v>0</v>
      </c>
      <c r="F631" s="126">
        <v>5114.37</v>
      </c>
      <c r="G631" s="126">
        <v>100.63</v>
      </c>
      <c r="H631" s="126">
        <v>5215</v>
      </c>
      <c r="I631" s="126">
        <v>1023.71</v>
      </c>
      <c r="J631" s="126">
        <v>57.29</v>
      </c>
      <c r="K631" s="126">
        <v>1081</v>
      </c>
      <c r="L631" s="126">
        <v>0</v>
      </c>
      <c r="M631" s="126">
        <v>0</v>
      </c>
      <c r="N631" s="126">
        <v>0</v>
      </c>
      <c r="O631" s="126">
        <v>6138.08</v>
      </c>
      <c r="P631" s="126">
        <v>157.91999999999999</v>
      </c>
      <c r="Q631" s="126">
        <v>6296</v>
      </c>
    </row>
    <row r="632" spans="1:17" x14ac:dyDescent="0.25">
      <c r="A632" s="126">
        <v>629</v>
      </c>
      <c r="B632" s="126" t="s">
        <v>293</v>
      </c>
      <c r="C632" s="126" t="s">
        <v>812</v>
      </c>
      <c r="D632" s="126" t="s">
        <v>45</v>
      </c>
      <c r="E632" s="126">
        <v>1371</v>
      </c>
      <c r="F632" s="126">
        <v>51525.42</v>
      </c>
      <c r="G632" s="126">
        <v>3976.58</v>
      </c>
      <c r="H632" s="126">
        <v>55502</v>
      </c>
      <c r="I632" s="126">
        <v>11316.21</v>
      </c>
      <c r="J632" s="126">
        <v>1191.79</v>
      </c>
      <c r="K632" s="126">
        <v>12508</v>
      </c>
      <c r="L632" s="126">
        <v>55863.63</v>
      </c>
      <c r="M632" s="126">
        <v>5168.37</v>
      </c>
      <c r="N632" s="126">
        <v>61032</v>
      </c>
      <c r="O632" s="126">
        <v>6978</v>
      </c>
      <c r="P632" s="126">
        <v>0</v>
      </c>
      <c r="Q632" s="126">
        <v>6978</v>
      </c>
    </row>
    <row r="633" spans="1:17" x14ac:dyDescent="0.25">
      <c r="A633" s="126">
        <v>630</v>
      </c>
      <c r="B633" s="126" t="s">
        <v>248</v>
      </c>
      <c r="C633" s="126" t="s">
        <v>812</v>
      </c>
      <c r="D633" s="126" t="s">
        <v>45</v>
      </c>
      <c r="E633" s="126">
        <v>2308</v>
      </c>
      <c r="F633" s="126">
        <v>695791.67</v>
      </c>
      <c r="G633" s="126">
        <v>35854.33</v>
      </c>
      <c r="H633" s="126">
        <v>731646</v>
      </c>
      <c r="I633" s="126">
        <v>18347.57</v>
      </c>
      <c r="J633" s="126">
        <v>8272.43</v>
      </c>
      <c r="K633" s="126">
        <v>26620</v>
      </c>
      <c r="L633" s="126">
        <v>0</v>
      </c>
      <c r="M633" s="126">
        <v>23216</v>
      </c>
      <c r="N633" s="126">
        <v>23216</v>
      </c>
      <c r="O633" s="126">
        <v>714139.24</v>
      </c>
      <c r="P633" s="126">
        <v>20910.759999999998</v>
      </c>
      <c r="Q633" s="126">
        <v>735050</v>
      </c>
    </row>
    <row r="634" spans="1:17" x14ac:dyDescent="0.25">
      <c r="A634" s="126">
        <v>631</v>
      </c>
      <c r="B634" s="126" t="s">
        <v>223</v>
      </c>
      <c r="C634" s="126" t="s">
        <v>812</v>
      </c>
      <c r="D634" s="126" t="s">
        <v>43</v>
      </c>
      <c r="E634" s="126">
        <v>0</v>
      </c>
      <c r="F634" s="126">
        <v>15676.61</v>
      </c>
      <c r="G634" s="126">
        <v>597.39</v>
      </c>
      <c r="H634" s="126">
        <v>16274</v>
      </c>
      <c r="I634" s="126">
        <v>1667.33</v>
      </c>
      <c r="J634" s="126">
        <v>197.67</v>
      </c>
      <c r="K634" s="126">
        <v>1865</v>
      </c>
      <c r="L634" s="126">
        <v>17343.939999999999</v>
      </c>
      <c r="M634" s="126">
        <v>795.06</v>
      </c>
      <c r="N634" s="126">
        <v>18139</v>
      </c>
      <c r="O634" s="126">
        <v>0</v>
      </c>
      <c r="P634" s="126">
        <v>0</v>
      </c>
      <c r="Q634" s="126">
        <v>0</v>
      </c>
    </row>
    <row r="635" spans="1:17" x14ac:dyDescent="0.25">
      <c r="A635" s="126">
        <v>632</v>
      </c>
      <c r="B635" s="126" t="s">
        <v>249</v>
      </c>
      <c r="C635" s="126" t="s">
        <v>812</v>
      </c>
      <c r="D635" s="126" t="s">
        <v>43</v>
      </c>
      <c r="E635" s="126">
        <v>0</v>
      </c>
      <c r="F635" s="126">
        <v>6719.57</v>
      </c>
      <c r="G635" s="126">
        <v>109.43</v>
      </c>
      <c r="H635" s="126">
        <v>6829</v>
      </c>
      <c r="I635" s="126">
        <v>1312.69</v>
      </c>
      <c r="J635" s="126">
        <v>63.31</v>
      </c>
      <c r="K635" s="126">
        <v>1376</v>
      </c>
      <c r="L635" s="126">
        <v>0</v>
      </c>
      <c r="M635" s="126">
        <v>0</v>
      </c>
      <c r="N635" s="126">
        <v>0</v>
      </c>
      <c r="O635" s="126">
        <v>8032.26</v>
      </c>
      <c r="P635" s="126">
        <v>172.74</v>
      </c>
      <c r="Q635" s="126">
        <v>8205</v>
      </c>
    </row>
    <row r="636" spans="1:17" x14ac:dyDescent="0.25">
      <c r="A636" s="126">
        <v>633</v>
      </c>
      <c r="B636" s="126" t="s">
        <v>250</v>
      </c>
      <c r="C636" s="126" t="s">
        <v>812</v>
      </c>
      <c r="D636" s="126" t="s">
        <v>45</v>
      </c>
      <c r="E636" s="126">
        <v>449</v>
      </c>
      <c r="F636" s="126">
        <v>171977.7</v>
      </c>
      <c r="G636" s="126">
        <v>10506.3</v>
      </c>
      <c r="H636" s="126">
        <v>182484</v>
      </c>
      <c r="I636" s="126">
        <v>5175.9799999999996</v>
      </c>
      <c r="J636" s="126">
        <v>1980.02</v>
      </c>
      <c r="K636" s="126">
        <v>7156</v>
      </c>
      <c r="L636" s="126">
        <v>0</v>
      </c>
      <c r="M636" s="126">
        <v>0</v>
      </c>
      <c r="N636" s="126">
        <v>0</v>
      </c>
      <c r="O636" s="126">
        <v>177153.68</v>
      </c>
      <c r="P636" s="126">
        <v>12486.32</v>
      </c>
      <c r="Q636" s="126">
        <v>189640</v>
      </c>
    </row>
    <row r="637" spans="1:17" x14ac:dyDescent="0.25">
      <c r="A637" s="126">
        <v>634</v>
      </c>
      <c r="B637" s="126" t="s">
        <v>158</v>
      </c>
      <c r="C637" s="126" t="s">
        <v>812</v>
      </c>
      <c r="D637" s="126" t="s">
        <v>45</v>
      </c>
      <c r="E637" s="126">
        <v>698</v>
      </c>
      <c r="F637" s="126">
        <v>26255.13</v>
      </c>
      <c r="G637" s="126">
        <v>1656.87</v>
      </c>
      <c r="H637" s="126">
        <v>27912</v>
      </c>
      <c r="I637" s="126">
        <v>7231.75</v>
      </c>
      <c r="J637" s="126">
        <v>577.25</v>
      </c>
      <c r="K637" s="126">
        <v>7809</v>
      </c>
      <c r="L637" s="126">
        <v>26255.13</v>
      </c>
      <c r="M637" s="126">
        <v>1656.87</v>
      </c>
      <c r="N637" s="126">
        <v>27912</v>
      </c>
      <c r="O637" s="126">
        <v>7231.75</v>
      </c>
      <c r="P637" s="126">
        <v>577.25</v>
      </c>
      <c r="Q637" s="126">
        <v>7809</v>
      </c>
    </row>
    <row r="638" spans="1:17" x14ac:dyDescent="0.25">
      <c r="A638" s="126">
        <v>635</v>
      </c>
      <c r="B638" s="126" t="s">
        <v>197</v>
      </c>
      <c r="C638" s="126" t="s">
        <v>812</v>
      </c>
      <c r="D638" s="126" t="s">
        <v>43</v>
      </c>
      <c r="E638" s="126">
        <v>0</v>
      </c>
      <c r="F638" s="126">
        <v>182041.66</v>
      </c>
      <c r="G638" s="126">
        <v>3429.34</v>
      </c>
      <c r="H638" s="126">
        <v>185471</v>
      </c>
      <c r="I638" s="126">
        <v>1312.02</v>
      </c>
      <c r="J638" s="126">
        <v>1874.98</v>
      </c>
      <c r="K638" s="126">
        <v>3187</v>
      </c>
      <c r="L638" s="126">
        <v>0</v>
      </c>
      <c r="M638" s="126">
        <v>0</v>
      </c>
      <c r="N638" s="126">
        <v>0</v>
      </c>
      <c r="O638" s="126">
        <v>183353.68</v>
      </c>
      <c r="P638" s="126">
        <v>5304.32</v>
      </c>
      <c r="Q638" s="126">
        <v>188658</v>
      </c>
    </row>
    <row r="639" spans="1:17" x14ac:dyDescent="0.25">
      <c r="A639" s="126">
        <v>636</v>
      </c>
      <c r="B639" s="126" t="s">
        <v>224</v>
      </c>
      <c r="C639" s="126" t="s">
        <v>812</v>
      </c>
      <c r="D639" s="126" t="s">
        <v>43</v>
      </c>
      <c r="E639" s="126">
        <v>0</v>
      </c>
      <c r="F639" s="126">
        <v>40341.129999999997</v>
      </c>
      <c r="G639" s="126">
        <v>241.87</v>
      </c>
      <c r="H639" s="126">
        <v>40583</v>
      </c>
      <c r="I639" s="126">
        <v>1666.69</v>
      </c>
      <c r="J639" s="126">
        <v>518.30999999999995</v>
      </c>
      <c r="K639" s="126">
        <v>2185</v>
      </c>
      <c r="L639" s="126">
        <v>0</v>
      </c>
      <c r="M639" s="126">
        <v>0</v>
      </c>
      <c r="N639" s="126">
        <v>0</v>
      </c>
      <c r="O639" s="126">
        <v>42007.82</v>
      </c>
      <c r="P639" s="126">
        <v>760.18</v>
      </c>
      <c r="Q639" s="126">
        <v>42768</v>
      </c>
    </row>
    <row r="640" spans="1:17" x14ac:dyDescent="0.25">
      <c r="A640" s="126">
        <v>637</v>
      </c>
      <c r="B640" s="126" t="s">
        <v>276</v>
      </c>
      <c r="C640" s="126" t="s">
        <v>812</v>
      </c>
      <c r="D640" s="126" t="s">
        <v>45</v>
      </c>
      <c r="E640" s="126">
        <v>441</v>
      </c>
      <c r="F640" s="126">
        <v>0</v>
      </c>
      <c r="G640" s="126">
        <v>0</v>
      </c>
      <c r="H640" s="126">
        <v>0</v>
      </c>
      <c r="I640" s="126">
        <v>3697.7</v>
      </c>
      <c r="J640" s="126">
        <v>218.3</v>
      </c>
      <c r="K640" s="126">
        <v>3916</v>
      </c>
      <c r="L640" s="126">
        <v>3697.7</v>
      </c>
      <c r="M640" s="126">
        <v>218.3</v>
      </c>
      <c r="N640" s="126">
        <v>3916</v>
      </c>
      <c r="O640" s="126">
        <v>0</v>
      </c>
      <c r="P640" s="126">
        <v>0</v>
      </c>
      <c r="Q640" s="126">
        <v>0</v>
      </c>
    </row>
    <row r="641" spans="1:17" x14ac:dyDescent="0.25">
      <c r="A641" s="126">
        <v>638</v>
      </c>
      <c r="B641" s="126" t="s">
        <v>294</v>
      </c>
      <c r="C641" s="126" t="s">
        <v>812</v>
      </c>
      <c r="D641" s="126" t="s">
        <v>45</v>
      </c>
      <c r="E641" s="126">
        <v>17</v>
      </c>
      <c r="F641" s="126">
        <v>4365.38</v>
      </c>
      <c r="G641" s="126">
        <v>224.62</v>
      </c>
      <c r="H641" s="126">
        <v>4590</v>
      </c>
      <c r="I641" s="126">
        <v>903.66</v>
      </c>
      <c r="J641" s="126">
        <v>48.34</v>
      </c>
      <c r="K641" s="126">
        <v>952</v>
      </c>
      <c r="L641" s="126">
        <v>0</v>
      </c>
      <c r="M641" s="126">
        <v>0</v>
      </c>
      <c r="N641" s="126">
        <v>0</v>
      </c>
      <c r="O641" s="126">
        <v>5269.04</v>
      </c>
      <c r="P641" s="126">
        <v>272.95999999999998</v>
      </c>
      <c r="Q641" s="126">
        <v>5542</v>
      </c>
    </row>
    <row r="642" spans="1:17" x14ac:dyDescent="0.25">
      <c r="A642" s="126">
        <v>639</v>
      </c>
      <c r="B642" s="126" t="s">
        <v>73</v>
      </c>
      <c r="C642" s="126" t="s">
        <v>812</v>
      </c>
      <c r="D642" s="126" t="s">
        <v>43</v>
      </c>
      <c r="E642" s="126">
        <v>0</v>
      </c>
      <c r="F642" s="126">
        <v>106796.2</v>
      </c>
      <c r="G642" s="126">
        <v>11443.8</v>
      </c>
      <c r="H642" s="126">
        <v>118240</v>
      </c>
      <c r="I642" s="126">
        <v>849.12</v>
      </c>
      <c r="J642" s="126">
        <v>1063.8800000000001</v>
      </c>
      <c r="K642" s="126">
        <v>1913</v>
      </c>
      <c r="L642" s="126">
        <v>0</v>
      </c>
      <c r="M642" s="126">
        <v>0</v>
      </c>
      <c r="N642" s="126">
        <v>0</v>
      </c>
      <c r="O642" s="126">
        <v>107645.32</v>
      </c>
      <c r="P642" s="126">
        <v>12507.68</v>
      </c>
      <c r="Q642" s="126">
        <v>120153</v>
      </c>
    </row>
    <row r="643" spans="1:17" x14ac:dyDescent="0.25">
      <c r="A643" s="126">
        <v>640</v>
      </c>
      <c r="B643" s="126" t="s">
        <v>198</v>
      </c>
      <c r="C643" s="126" t="s">
        <v>812</v>
      </c>
      <c r="D643" s="126" t="s">
        <v>45</v>
      </c>
      <c r="E643" s="126">
        <v>38</v>
      </c>
      <c r="F643" s="126">
        <v>997.16</v>
      </c>
      <c r="G643" s="126">
        <v>15.84</v>
      </c>
      <c r="H643" s="126">
        <v>1013</v>
      </c>
      <c r="I643" s="126">
        <v>1047.45</v>
      </c>
      <c r="J643" s="126">
        <v>24.549999999999997</v>
      </c>
      <c r="K643" s="126">
        <v>1072</v>
      </c>
      <c r="L643" s="126">
        <v>0</v>
      </c>
      <c r="M643" s="126">
        <v>0</v>
      </c>
      <c r="N643" s="126">
        <v>0</v>
      </c>
      <c r="O643" s="126">
        <v>2044.61</v>
      </c>
      <c r="P643" s="126">
        <v>40.39</v>
      </c>
      <c r="Q643" s="126">
        <v>2085</v>
      </c>
    </row>
    <row r="644" spans="1:17" x14ac:dyDescent="0.25">
      <c r="A644" s="126">
        <v>641</v>
      </c>
      <c r="B644" s="126" t="s">
        <v>159</v>
      </c>
      <c r="C644" s="126" t="s">
        <v>812</v>
      </c>
      <c r="D644" s="126" t="s">
        <v>43</v>
      </c>
      <c r="E644" s="126">
        <v>0</v>
      </c>
      <c r="F644" s="126">
        <v>87515.5</v>
      </c>
      <c r="G644" s="126">
        <v>10027.5</v>
      </c>
      <c r="H644" s="126">
        <v>97543</v>
      </c>
      <c r="I644" s="126">
        <v>1312.75</v>
      </c>
      <c r="J644" s="126">
        <v>913.25</v>
      </c>
      <c r="K644" s="126">
        <v>2226</v>
      </c>
      <c r="L644" s="126">
        <v>0</v>
      </c>
      <c r="M644" s="126">
        <v>0</v>
      </c>
      <c r="N644" s="126">
        <v>0</v>
      </c>
      <c r="O644" s="126">
        <v>88828.25</v>
      </c>
      <c r="P644" s="126">
        <v>10940.75</v>
      </c>
      <c r="Q644" s="126">
        <v>99769</v>
      </c>
    </row>
    <row r="645" spans="1:17" x14ac:dyDescent="0.25">
      <c r="A645" s="126">
        <v>642</v>
      </c>
      <c r="B645" s="126" t="s">
        <v>346</v>
      </c>
      <c r="C645" s="126" t="s">
        <v>812</v>
      </c>
      <c r="D645" s="126" t="s">
        <v>43</v>
      </c>
      <c r="E645" s="126">
        <v>0</v>
      </c>
      <c r="F645" s="126">
        <v>72028.009999999995</v>
      </c>
      <c r="G645" s="126">
        <v>31335.989999999998</v>
      </c>
      <c r="H645" s="126">
        <v>103364</v>
      </c>
      <c r="I645" s="126">
        <v>874.97</v>
      </c>
      <c r="J645" s="126">
        <v>781.03</v>
      </c>
      <c r="K645" s="126">
        <v>1656</v>
      </c>
      <c r="L645" s="126">
        <v>0</v>
      </c>
      <c r="M645" s="126">
        <v>0</v>
      </c>
      <c r="N645" s="126">
        <v>0</v>
      </c>
      <c r="O645" s="126">
        <v>72902.98</v>
      </c>
      <c r="P645" s="126">
        <v>32117.019999999997</v>
      </c>
      <c r="Q645" s="126">
        <v>105020</v>
      </c>
    </row>
    <row r="646" spans="1:17" x14ac:dyDescent="0.25">
      <c r="A646" s="126">
        <v>643</v>
      </c>
      <c r="B646" s="126" t="s">
        <v>322</v>
      </c>
      <c r="C646" s="126" t="s">
        <v>812</v>
      </c>
      <c r="D646" s="126" t="s">
        <v>45</v>
      </c>
      <c r="E646" s="126">
        <v>2356</v>
      </c>
      <c r="F646" s="126">
        <v>379628.5</v>
      </c>
      <c r="G646" s="126">
        <v>55706.5</v>
      </c>
      <c r="H646" s="126">
        <v>435335</v>
      </c>
      <c r="I646" s="126">
        <v>38004.86</v>
      </c>
      <c r="J646" s="126">
        <v>5190.1400000000003</v>
      </c>
      <c r="K646" s="126">
        <v>43195</v>
      </c>
      <c r="L646" s="126">
        <v>0</v>
      </c>
      <c r="M646" s="126">
        <v>18716</v>
      </c>
      <c r="N646" s="126">
        <v>18716</v>
      </c>
      <c r="O646" s="126">
        <v>417633.36</v>
      </c>
      <c r="P646" s="126">
        <v>42180.639999999999</v>
      </c>
      <c r="Q646" s="126">
        <v>459814</v>
      </c>
    </row>
    <row r="647" spans="1:17" x14ac:dyDescent="0.25">
      <c r="A647" s="126">
        <v>644</v>
      </c>
      <c r="B647" s="126" t="s">
        <v>347</v>
      </c>
      <c r="C647" s="126" t="s">
        <v>812</v>
      </c>
      <c r="D647" s="126" t="s">
        <v>45</v>
      </c>
      <c r="E647" s="126">
        <v>4125</v>
      </c>
      <c r="F647" s="126">
        <v>472342.1</v>
      </c>
      <c r="G647" s="126">
        <v>92164.9</v>
      </c>
      <c r="H647" s="126">
        <v>564507</v>
      </c>
      <c r="I647" s="126">
        <v>91539.79</v>
      </c>
      <c r="J647" s="126">
        <v>6969.21</v>
      </c>
      <c r="K647" s="126">
        <v>98509</v>
      </c>
      <c r="L647" s="126">
        <v>0</v>
      </c>
      <c r="M647" s="126">
        <v>49307</v>
      </c>
      <c r="N647" s="126">
        <v>49307</v>
      </c>
      <c r="O647" s="126">
        <v>563881.89</v>
      </c>
      <c r="P647" s="126">
        <v>49827.11</v>
      </c>
      <c r="Q647" s="126">
        <v>613709</v>
      </c>
    </row>
    <row r="648" spans="1:17" x14ac:dyDescent="0.25">
      <c r="A648" s="126">
        <v>645</v>
      </c>
      <c r="B648" s="126" t="s">
        <v>206</v>
      </c>
      <c r="C648" s="126" t="s">
        <v>812</v>
      </c>
      <c r="D648" s="126" t="s">
        <v>43</v>
      </c>
      <c r="E648" s="126">
        <v>0</v>
      </c>
      <c r="F648" s="126">
        <v>3771.6</v>
      </c>
      <c r="G648" s="126">
        <v>45.4</v>
      </c>
      <c r="H648" s="126">
        <v>3817</v>
      </c>
      <c r="I648" s="126">
        <v>875.1</v>
      </c>
      <c r="J648" s="126">
        <v>34.9</v>
      </c>
      <c r="K648" s="126">
        <v>910</v>
      </c>
      <c r="L648" s="126">
        <v>0</v>
      </c>
      <c r="M648" s="126">
        <v>0</v>
      </c>
      <c r="N648" s="126">
        <v>0</v>
      </c>
      <c r="O648" s="126">
        <v>4646.7</v>
      </c>
      <c r="P648" s="126">
        <v>80.3</v>
      </c>
      <c r="Q648" s="126">
        <v>4727</v>
      </c>
    </row>
    <row r="649" spans="1:17" x14ac:dyDescent="0.25">
      <c r="A649" s="126">
        <v>646</v>
      </c>
      <c r="B649" s="126" t="s">
        <v>139</v>
      </c>
      <c r="C649" s="126" t="s">
        <v>812</v>
      </c>
      <c r="D649" s="126" t="s">
        <v>45</v>
      </c>
      <c r="E649" s="126">
        <v>3852</v>
      </c>
      <c r="F649" s="126">
        <v>616421.98</v>
      </c>
      <c r="G649" s="126">
        <v>52505.020000000004</v>
      </c>
      <c r="H649" s="126">
        <v>668927</v>
      </c>
      <c r="I649" s="126">
        <v>29536.62</v>
      </c>
      <c r="J649" s="126">
        <v>8313.380000000001</v>
      </c>
      <c r="K649" s="126">
        <v>37850</v>
      </c>
      <c r="L649" s="126">
        <v>0</v>
      </c>
      <c r="M649" s="126">
        <v>30000</v>
      </c>
      <c r="N649" s="126">
        <v>30000</v>
      </c>
      <c r="O649" s="126">
        <v>645958.6</v>
      </c>
      <c r="P649" s="126">
        <v>30818.400000000001</v>
      </c>
      <c r="Q649" s="126">
        <v>676777</v>
      </c>
    </row>
    <row r="650" spans="1:17" x14ac:dyDescent="0.25">
      <c r="A650" s="126">
        <v>647</v>
      </c>
      <c r="B650" s="126" t="s">
        <v>74</v>
      </c>
      <c r="C650" s="126" t="s">
        <v>812</v>
      </c>
      <c r="D650" s="126" t="s">
        <v>43</v>
      </c>
      <c r="E650" s="126">
        <v>0</v>
      </c>
      <c r="F650" s="126">
        <v>4018.89</v>
      </c>
      <c r="G650" s="126">
        <v>51.11</v>
      </c>
      <c r="H650" s="126">
        <v>4070</v>
      </c>
      <c r="I650" s="126">
        <v>848.89</v>
      </c>
      <c r="J650" s="126">
        <v>36.11</v>
      </c>
      <c r="K650" s="126">
        <v>885</v>
      </c>
      <c r="L650" s="126">
        <v>0</v>
      </c>
      <c r="M650" s="126">
        <v>0</v>
      </c>
      <c r="N650" s="126">
        <v>0</v>
      </c>
      <c r="O650" s="126">
        <v>4867.78</v>
      </c>
      <c r="P650" s="126">
        <v>87.22</v>
      </c>
      <c r="Q650" s="126">
        <v>4955</v>
      </c>
    </row>
    <row r="651" spans="1:17" x14ac:dyDescent="0.25">
      <c r="A651" s="126">
        <v>648</v>
      </c>
      <c r="B651" s="126" t="s">
        <v>176</v>
      </c>
      <c r="C651" s="126" t="s">
        <v>812</v>
      </c>
      <c r="D651" s="126" t="s">
        <v>45</v>
      </c>
      <c r="E651" s="126">
        <v>1467</v>
      </c>
      <c r="F651" s="126">
        <v>285184.49</v>
      </c>
      <c r="G651" s="126">
        <v>54100.509999999995</v>
      </c>
      <c r="H651" s="126">
        <v>339285</v>
      </c>
      <c r="I651" s="126">
        <v>12765.44</v>
      </c>
      <c r="J651" s="126">
        <v>3536.56</v>
      </c>
      <c r="K651" s="126">
        <v>16302</v>
      </c>
      <c r="L651" s="126">
        <v>0</v>
      </c>
      <c r="M651" s="126">
        <v>50537</v>
      </c>
      <c r="N651" s="126">
        <v>50537</v>
      </c>
      <c r="O651" s="126">
        <v>297949.93</v>
      </c>
      <c r="P651" s="126">
        <v>7100.07</v>
      </c>
      <c r="Q651" s="126">
        <v>305050</v>
      </c>
    </row>
    <row r="652" spans="1:17" x14ac:dyDescent="0.25">
      <c r="A652" s="126">
        <v>649</v>
      </c>
      <c r="B652" s="126" t="s">
        <v>123</v>
      </c>
      <c r="C652" s="126" t="s">
        <v>812</v>
      </c>
      <c r="D652" s="126" t="s">
        <v>43</v>
      </c>
      <c r="E652" s="126">
        <v>0</v>
      </c>
      <c r="F652" s="126">
        <v>101289.75</v>
      </c>
      <c r="G652" s="126">
        <v>27600.25</v>
      </c>
      <c r="H652" s="126">
        <v>128890</v>
      </c>
      <c r="I652" s="126">
        <v>1399.87</v>
      </c>
      <c r="J652" s="126">
        <v>1040.1300000000001</v>
      </c>
      <c r="K652" s="126">
        <v>2440</v>
      </c>
      <c r="L652" s="126">
        <v>0</v>
      </c>
      <c r="M652" s="126">
        <v>0</v>
      </c>
      <c r="N652" s="126">
        <v>0</v>
      </c>
      <c r="O652" s="126">
        <v>102689.62</v>
      </c>
      <c r="P652" s="126">
        <v>28640.38</v>
      </c>
      <c r="Q652" s="126">
        <v>131330</v>
      </c>
    </row>
    <row r="653" spans="1:17" x14ac:dyDescent="0.25">
      <c r="A653" s="126">
        <v>650</v>
      </c>
      <c r="B653" s="126" t="s">
        <v>375</v>
      </c>
      <c r="C653" s="126" t="s">
        <v>812</v>
      </c>
      <c r="D653" s="126" t="s">
        <v>43</v>
      </c>
      <c r="E653" s="126">
        <v>0</v>
      </c>
      <c r="F653" s="126">
        <v>5419.71</v>
      </c>
      <c r="G653" s="126">
        <v>245.29</v>
      </c>
      <c r="H653" s="126">
        <v>5665</v>
      </c>
      <c r="I653" s="126">
        <v>848.88</v>
      </c>
      <c r="J653" s="126">
        <v>50.12</v>
      </c>
      <c r="K653" s="126">
        <v>899</v>
      </c>
      <c r="L653" s="126">
        <v>6168.59</v>
      </c>
      <c r="M653" s="126">
        <v>295.41000000000003</v>
      </c>
      <c r="N653" s="126">
        <v>6464</v>
      </c>
      <c r="O653" s="126">
        <v>100</v>
      </c>
      <c r="P653" s="126">
        <v>0</v>
      </c>
      <c r="Q653" s="126">
        <v>100</v>
      </c>
    </row>
    <row r="654" spans="1:17" x14ac:dyDescent="0.25">
      <c r="A654" s="126">
        <v>651</v>
      </c>
      <c r="B654" s="126" t="s">
        <v>177</v>
      </c>
      <c r="C654" s="126" t="s">
        <v>812</v>
      </c>
      <c r="D654" s="126" t="s">
        <v>45</v>
      </c>
      <c r="E654" s="126">
        <v>100</v>
      </c>
      <c r="F654" s="126">
        <v>286770.95</v>
      </c>
      <c r="G654" s="126">
        <v>11542.050000000001</v>
      </c>
      <c r="H654" s="126">
        <v>298313</v>
      </c>
      <c r="I654" s="126">
        <v>3485.93</v>
      </c>
      <c r="J654" s="126">
        <v>2903.07</v>
      </c>
      <c r="K654" s="126">
        <v>6389</v>
      </c>
      <c r="L654" s="126">
        <v>0</v>
      </c>
      <c r="M654" s="126">
        <v>0</v>
      </c>
      <c r="N654" s="126">
        <v>0</v>
      </c>
      <c r="O654" s="126">
        <v>290256.88</v>
      </c>
      <c r="P654" s="126">
        <v>14445.12</v>
      </c>
      <c r="Q654" s="126">
        <v>304702</v>
      </c>
    </row>
    <row r="655" spans="1:17" x14ac:dyDescent="0.25">
      <c r="A655" s="126">
        <v>652</v>
      </c>
      <c r="B655" s="126" t="s">
        <v>376</v>
      </c>
      <c r="C655" s="126" t="s">
        <v>812</v>
      </c>
      <c r="D655" s="126" t="s">
        <v>45</v>
      </c>
      <c r="E655" s="126">
        <v>61</v>
      </c>
      <c r="F655" s="126">
        <v>7928.25</v>
      </c>
      <c r="G655" s="126">
        <v>662.75</v>
      </c>
      <c r="H655" s="126">
        <v>8591</v>
      </c>
      <c r="I655" s="126">
        <v>855.71</v>
      </c>
      <c r="J655" s="126">
        <v>110.29</v>
      </c>
      <c r="K655" s="126">
        <v>966</v>
      </c>
      <c r="L655" s="126">
        <v>0</v>
      </c>
      <c r="M655" s="126">
        <v>0</v>
      </c>
      <c r="N655" s="126">
        <v>0</v>
      </c>
      <c r="O655" s="126">
        <v>8783.9599999999991</v>
      </c>
      <c r="P655" s="126">
        <v>773.04</v>
      </c>
      <c r="Q655" s="126">
        <v>9557</v>
      </c>
    </row>
    <row r="656" spans="1:17" x14ac:dyDescent="0.25">
      <c r="A656" s="126">
        <v>653</v>
      </c>
      <c r="B656" s="126" t="s">
        <v>140</v>
      </c>
      <c r="C656" s="126" t="s">
        <v>812</v>
      </c>
      <c r="D656" s="126" t="s">
        <v>45</v>
      </c>
      <c r="E656" s="126">
        <v>122</v>
      </c>
      <c r="F656" s="126">
        <v>3528.17</v>
      </c>
      <c r="G656" s="126">
        <v>108.83</v>
      </c>
      <c r="H656" s="126">
        <v>3637</v>
      </c>
      <c r="I656" s="126">
        <v>1448.34</v>
      </c>
      <c r="J656" s="126">
        <v>90.66</v>
      </c>
      <c r="K656" s="126">
        <v>1539</v>
      </c>
      <c r="L656" s="126">
        <v>4976.51</v>
      </c>
      <c r="M656" s="126">
        <v>199.49</v>
      </c>
      <c r="N656" s="126">
        <v>5176</v>
      </c>
      <c r="O656" s="126">
        <v>0</v>
      </c>
      <c r="P656" s="126">
        <v>0</v>
      </c>
      <c r="Q656" s="126">
        <v>0</v>
      </c>
    </row>
    <row r="657" spans="1:17" x14ac:dyDescent="0.25">
      <c r="A657" s="126">
        <v>654</v>
      </c>
      <c r="B657" s="126" t="s">
        <v>75</v>
      </c>
      <c r="C657" s="126" t="s">
        <v>812</v>
      </c>
      <c r="D657" s="126" t="s">
        <v>45</v>
      </c>
      <c r="E657" s="126">
        <v>55</v>
      </c>
      <c r="F657" s="126">
        <v>13008.89</v>
      </c>
      <c r="G657" s="126">
        <v>1040.1100000000001</v>
      </c>
      <c r="H657" s="126">
        <v>14049</v>
      </c>
      <c r="I657" s="126">
        <v>970.92</v>
      </c>
      <c r="J657" s="126">
        <v>156.07999999999998</v>
      </c>
      <c r="K657" s="126">
        <v>1127</v>
      </c>
      <c r="L657" s="126">
        <v>8860.89</v>
      </c>
      <c r="M657" s="126">
        <v>1040.1100000000001</v>
      </c>
      <c r="N657" s="126">
        <v>9901</v>
      </c>
      <c r="O657" s="126">
        <v>5118.92</v>
      </c>
      <c r="P657" s="126">
        <v>156.07999999999998</v>
      </c>
      <c r="Q657" s="126">
        <v>5275</v>
      </c>
    </row>
    <row r="658" spans="1:17" x14ac:dyDescent="0.25">
      <c r="A658" s="126">
        <v>655</v>
      </c>
      <c r="B658" s="126" t="s">
        <v>101</v>
      </c>
      <c r="C658" s="126" t="s">
        <v>812</v>
      </c>
      <c r="D658" s="126" t="s">
        <v>45</v>
      </c>
      <c r="E658" s="126">
        <v>1379</v>
      </c>
      <c r="F658" s="126">
        <v>326351.7</v>
      </c>
      <c r="G658" s="126">
        <v>54337.3</v>
      </c>
      <c r="H658" s="126">
        <v>380689</v>
      </c>
      <c r="I658" s="126">
        <v>12246.32</v>
      </c>
      <c r="J658" s="126">
        <v>4041.6800000000003</v>
      </c>
      <c r="K658" s="126">
        <v>16288</v>
      </c>
      <c r="L658" s="126">
        <v>0</v>
      </c>
      <c r="M658" s="126">
        <v>0</v>
      </c>
      <c r="N658" s="126">
        <v>0</v>
      </c>
      <c r="O658" s="126">
        <v>338598.02</v>
      </c>
      <c r="P658" s="126">
        <v>58378.98</v>
      </c>
      <c r="Q658" s="126">
        <v>396977</v>
      </c>
    </row>
    <row r="659" spans="1:17" x14ac:dyDescent="0.25">
      <c r="A659" s="126">
        <v>656</v>
      </c>
      <c r="B659" s="126" t="s">
        <v>102</v>
      </c>
      <c r="C659" s="126" t="s">
        <v>812</v>
      </c>
      <c r="D659" s="126" t="s">
        <v>43</v>
      </c>
      <c r="E659" s="126">
        <v>0</v>
      </c>
      <c r="F659" s="126">
        <v>21704.080000000002</v>
      </c>
      <c r="G659" s="126">
        <v>2268.92</v>
      </c>
      <c r="H659" s="126">
        <v>23973</v>
      </c>
      <c r="I659" s="126">
        <v>874.64</v>
      </c>
      <c r="J659" s="126">
        <v>229.36</v>
      </c>
      <c r="K659" s="126">
        <v>1104</v>
      </c>
      <c r="L659" s="126">
        <v>0</v>
      </c>
      <c r="M659" s="126">
        <v>0</v>
      </c>
      <c r="N659" s="126">
        <v>0</v>
      </c>
      <c r="O659" s="126">
        <v>22578.720000000001</v>
      </c>
      <c r="P659" s="126">
        <v>2498.2799999999997</v>
      </c>
      <c r="Q659" s="126">
        <v>25077</v>
      </c>
    </row>
    <row r="660" spans="1:17" x14ac:dyDescent="0.25">
      <c r="A660" s="126">
        <v>657</v>
      </c>
      <c r="B660" s="126" t="s">
        <v>295</v>
      </c>
      <c r="C660" s="126" t="s">
        <v>812</v>
      </c>
      <c r="D660" s="126" t="s">
        <v>45</v>
      </c>
      <c r="E660" s="126">
        <v>5663</v>
      </c>
      <c r="F660" s="126">
        <v>292976.27</v>
      </c>
      <c r="G660" s="126">
        <v>49725.729999999996</v>
      </c>
      <c r="H660" s="126">
        <v>342702</v>
      </c>
      <c r="I660" s="126">
        <v>40454.339999999997</v>
      </c>
      <c r="J660" s="126">
        <v>5925.66</v>
      </c>
      <c r="K660" s="126">
        <v>46380</v>
      </c>
      <c r="L660" s="126">
        <v>0</v>
      </c>
      <c r="M660" s="126">
        <v>20000</v>
      </c>
      <c r="N660" s="126">
        <v>20000</v>
      </c>
      <c r="O660" s="126">
        <v>333430.61</v>
      </c>
      <c r="P660" s="126">
        <v>35651.39</v>
      </c>
      <c r="Q660" s="126">
        <v>369082</v>
      </c>
    </row>
    <row r="661" spans="1:17" x14ac:dyDescent="0.25">
      <c r="A661" s="126">
        <v>658</v>
      </c>
      <c r="B661" s="126" t="s">
        <v>76</v>
      </c>
      <c r="C661" s="126" t="s">
        <v>812</v>
      </c>
      <c r="D661" s="126" t="s">
        <v>45</v>
      </c>
      <c r="E661" s="126">
        <v>763</v>
      </c>
      <c r="F661" s="126">
        <v>205929.15</v>
      </c>
      <c r="G661" s="126">
        <v>43999.85</v>
      </c>
      <c r="H661" s="126">
        <v>249929</v>
      </c>
      <c r="I661" s="126">
        <v>7433.21</v>
      </c>
      <c r="J661" s="126">
        <v>2534.79</v>
      </c>
      <c r="K661" s="126">
        <v>9968</v>
      </c>
      <c r="L661" s="126">
        <v>0</v>
      </c>
      <c r="M661" s="126">
        <v>0</v>
      </c>
      <c r="N661" s="126">
        <v>0</v>
      </c>
      <c r="O661" s="126">
        <v>213362.36</v>
      </c>
      <c r="P661" s="126">
        <v>46534.64</v>
      </c>
      <c r="Q661" s="126">
        <v>259897</v>
      </c>
    </row>
    <row r="662" spans="1:17" x14ac:dyDescent="0.25">
      <c r="A662" s="126">
        <v>659</v>
      </c>
      <c r="B662" s="126" t="s">
        <v>77</v>
      </c>
      <c r="C662" s="126" t="s">
        <v>812</v>
      </c>
      <c r="D662" s="126" t="s">
        <v>45</v>
      </c>
      <c r="E662" s="126">
        <v>1094</v>
      </c>
      <c r="F662" s="126">
        <v>158185.46</v>
      </c>
      <c r="G662" s="126">
        <v>33898.54</v>
      </c>
      <c r="H662" s="126">
        <v>192084</v>
      </c>
      <c r="I662" s="126">
        <v>259973.48</v>
      </c>
      <c r="J662" s="126">
        <v>2194.52</v>
      </c>
      <c r="K662" s="126">
        <v>262168</v>
      </c>
      <c r="L662" s="126">
        <v>0</v>
      </c>
      <c r="M662" s="126">
        <v>0</v>
      </c>
      <c r="N662" s="126">
        <v>0</v>
      </c>
      <c r="O662" s="126">
        <v>292767.94</v>
      </c>
      <c r="P662" s="126">
        <v>36093.06</v>
      </c>
      <c r="Q662" s="126">
        <v>328861</v>
      </c>
    </row>
    <row r="663" spans="1:17" x14ac:dyDescent="0.25">
      <c r="A663" s="126">
        <v>660</v>
      </c>
      <c r="B663" s="126" t="s">
        <v>178</v>
      </c>
      <c r="C663" s="126" t="s">
        <v>812</v>
      </c>
      <c r="D663" s="126" t="s">
        <v>45</v>
      </c>
      <c r="E663" s="126">
        <v>1495</v>
      </c>
      <c r="F663" s="126">
        <v>23524.240000000002</v>
      </c>
      <c r="G663" s="126">
        <v>1439.76</v>
      </c>
      <c r="H663" s="126">
        <v>24964</v>
      </c>
      <c r="I663" s="126">
        <v>12617.51</v>
      </c>
      <c r="J663" s="126">
        <v>928.49</v>
      </c>
      <c r="K663" s="126">
        <v>13546</v>
      </c>
      <c r="L663" s="126">
        <v>0</v>
      </c>
      <c r="M663" s="126">
        <v>0</v>
      </c>
      <c r="N663" s="126">
        <v>0</v>
      </c>
      <c r="O663" s="126">
        <v>36141.75</v>
      </c>
      <c r="P663" s="126">
        <v>2368.25</v>
      </c>
      <c r="Q663" s="126">
        <v>38510</v>
      </c>
    </row>
    <row r="664" spans="1:17" x14ac:dyDescent="0.25">
      <c r="A664" s="126">
        <v>661</v>
      </c>
      <c r="B664" s="126" t="s">
        <v>348</v>
      </c>
      <c r="C664" s="126" t="s">
        <v>812</v>
      </c>
      <c r="D664" s="126" t="s">
        <v>45</v>
      </c>
      <c r="E664" s="126">
        <v>94</v>
      </c>
      <c r="F664" s="126">
        <v>9919.83</v>
      </c>
      <c r="G664" s="126">
        <v>681.17</v>
      </c>
      <c r="H664" s="126">
        <v>10601</v>
      </c>
      <c r="I664" s="126">
        <v>1989.03</v>
      </c>
      <c r="J664" s="126">
        <v>156.97</v>
      </c>
      <c r="K664" s="126">
        <v>2146</v>
      </c>
      <c r="L664" s="126">
        <v>0</v>
      </c>
      <c r="M664" s="126">
        <v>0</v>
      </c>
      <c r="N664" s="126">
        <v>0</v>
      </c>
      <c r="O664" s="126">
        <v>11908.86</v>
      </c>
      <c r="P664" s="126">
        <v>838.1400000000001</v>
      </c>
      <c r="Q664" s="126">
        <v>12747</v>
      </c>
    </row>
    <row r="665" spans="1:17" x14ac:dyDescent="0.25">
      <c r="A665" s="126">
        <v>662</v>
      </c>
      <c r="B665" s="126" t="s">
        <v>296</v>
      </c>
      <c r="C665" s="126" t="s">
        <v>812</v>
      </c>
      <c r="D665" s="126" t="s">
        <v>45</v>
      </c>
      <c r="E665" s="126">
        <v>3308</v>
      </c>
      <c r="F665" s="126">
        <v>374585.3</v>
      </c>
      <c r="G665" s="126">
        <v>57814.7</v>
      </c>
      <c r="H665" s="126">
        <v>432400</v>
      </c>
      <c r="I665" s="126">
        <v>26160.26</v>
      </c>
      <c r="J665" s="126">
        <v>5594.74</v>
      </c>
      <c r="K665" s="126">
        <v>31755</v>
      </c>
      <c r="L665" s="126">
        <v>0</v>
      </c>
      <c r="M665" s="126">
        <v>20000</v>
      </c>
      <c r="N665" s="126">
        <v>20000</v>
      </c>
      <c r="O665" s="126">
        <v>400745.56</v>
      </c>
      <c r="P665" s="126">
        <v>43409.439999999995</v>
      </c>
      <c r="Q665" s="126">
        <v>444155</v>
      </c>
    </row>
    <row r="666" spans="1:17" x14ac:dyDescent="0.25">
      <c r="A666" s="126">
        <v>663</v>
      </c>
      <c r="B666" s="126" t="s">
        <v>103</v>
      </c>
      <c r="C666" s="126" t="s">
        <v>812</v>
      </c>
      <c r="D666" s="126" t="s">
        <v>43</v>
      </c>
      <c r="E666" s="126">
        <v>0</v>
      </c>
      <c r="F666" s="126">
        <v>41954.39</v>
      </c>
      <c r="G666" s="126">
        <v>7465.61</v>
      </c>
      <c r="H666" s="126">
        <v>49420</v>
      </c>
      <c r="I666" s="126">
        <v>875.13</v>
      </c>
      <c r="J666" s="126">
        <v>438.87</v>
      </c>
      <c r="K666" s="126">
        <v>1314</v>
      </c>
      <c r="L666" s="126">
        <v>0</v>
      </c>
      <c r="M666" s="126">
        <v>0</v>
      </c>
      <c r="N666" s="126">
        <v>0</v>
      </c>
      <c r="O666" s="126">
        <v>42829.52</v>
      </c>
      <c r="P666" s="126">
        <v>7904.48</v>
      </c>
      <c r="Q666" s="126">
        <v>50734</v>
      </c>
    </row>
    <row r="667" spans="1:17" x14ac:dyDescent="0.25">
      <c r="A667" s="126">
        <v>664</v>
      </c>
      <c r="B667" s="126" t="s">
        <v>199</v>
      </c>
      <c r="C667" s="126" t="s">
        <v>812</v>
      </c>
      <c r="D667" s="126" t="s">
        <v>45</v>
      </c>
      <c r="E667" s="126">
        <v>910</v>
      </c>
      <c r="F667" s="126">
        <v>140265.70000000001</v>
      </c>
      <c r="G667" s="126">
        <v>2390.3000000000002</v>
      </c>
      <c r="H667" s="126">
        <v>142656</v>
      </c>
      <c r="I667" s="126">
        <v>8683.25</v>
      </c>
      <c r="J667" s="126">
        <v>1849.75</v>
      </c>
      <c r="K667" s="126">
        <v>10533</v>
      </c>
      <c r="L667" s="126">
        <v>0</v>
      </c>
      <c r="M667" s="126">
        <v>0</v>
      </c>
      <c r="N667" s="126">
        <v>0</v>
      </c>
      <c r="O667" s="126">
        <v>148948.95000000001</v>
      </c>
      <c r="P667" s="126">
        <v>4240.05</v>
      </c>
      <c r="Q667" s="126">
        <v>153189</v>
      </c>
    </row>
    <row r="668" spans="1:17" x14ac:dyDescent="0.25">
      <c r="A668" s="126">
        <v>665</v>
      </c>
      <c r="B668" s="126" t="s">
        <v>251</v>
      </c>
      <c r="C668" s="126" t="s">
        <v>812</v>
      </c>
      <c r="D668" s="126" t="s">
        <v>45</v>
      </c>
      <c r="E668" s="126">
        <v>4514</v>
      </c>
      <c r="F668" s="126">
        <v>443464.37</v>
      </c>
      <c r="G668" s="126">
        <v>76516.63</v>
      </c>
      <c r="H668" s="126">
        <v>519981</v>
      </c>
      <c r="I668" s="126">
        <v>32820.28</v>
      </c>
      <c r="J668" s="126">
        <v>8172.7199999999993</v>
      </c>
      <c r="K668" s="126">
        <v>40993</v>
      </c>
      <c r="L668" s="126">
        <v>0</v>
      </c>
      <c r="M668" s="126">
        <v>0</v>
      </c>
      <c r="N668" s="126">
        <v>0</v>
      </c>
      <c r="O668" s="126">
        <v>476284.65</v>
      </c>
      <c r="P668" s="126">
        <v>84689.35</v>
      </c>
      <c r="Q668" s="126">
        <v>560974</v>
      </c>
    </row>
    <row r="669" spans="1:17" x14ac:dyDescent="0.25">
      <c r="A669" s="126">
        <v>666</v>
      </c>
      <c r="B669" s="126" t="s">
        <v>225</v>
      </c>
      <c r="C669" s="126" t="s">
        <v>812</v>
      </c>
      <c r="D669" s="126" t="s">
        <v>45</v>
      </c>
      <c r="E669" s="126">
        <v>1231</v>
      </c>
      <c r="F669" s="126">
        <v>104246.05</v>
      </c>
      <c r="G669" s="126">
        <v>18938.95</v>
      </c>
      <c r="H669" s="126">
        <v>123185</v>
      </c>
      <c r="I669" s="126">
        <v>11054.28</v>
      </c>
      <c r="J669" s="126">
        <v>1952.7199999999998</v>
      </c>
      <c r="K669" s="126">
        <v>13007</v>
      </c>
      <c r="L669" s="126">
        <v>0</v>
      </c>
      <c r="M669" s="126">
        <v>0</v>
      </c>
      <c r="N669" s="126">
        <v>0</v>
      </c>
      <c r="O669" s="126">
        <v>115300.33</v>
      </c>
      <c r="P669" s="126">
        <v>20891.669999999998</v>
      </c>
      <c r="Q669" s="126">
        <v>136192</v>
      </c>
    </row>
    <row r="670" spans="1:17" x14ac:dyDescent="0.25">
      <c r="A670" s="126">
        <v>667</v>
      </c>
      <c r="B670" s="126" t="s">
        <v>104</v>
      </c>
      <c r="C670" s="126" t="s">
        <v>812</v>
      </c>
      <c r="D670" s="126" t="s">
        <v>45</v>
      </c>
      <c r="E670" s="126">
        <v>4797</v>
      </c>
      <c r="F670" s="126">
        <v>99470.89</v>
      </c>
      <c r="G670" s="126">
        <v>4083.1099999999997</v>
      </c>
      <c r="H670" s="126">
        <v>103554</v>
      </c>
      <c r="I670" s="126">
        <v>35747.07</v>
      </c>
      <c r="J670" s="126">
        <v>3279.93</v>
      </c>
      <c r="K670" s="126">
        <v>39027</v>
      </c>
      <c r="L670" s="126">
        <v>0</v>
      </c>
      <c r="M670" s="126">
        <v>0</v>
      </c>
      <c r="N670" s="126">
        <v>0</v>
      </c>
      <c r="O670" s="126">
        <v>135217.96</v>
      </c>
      <c r="P670" s="126">
        <v>7363.04</v>
      </c>
      <c r="Q670" s="126">
        <v>142581</v>
      </c>
    </row>
    <row r="671" spans="1:17" x14ac:dyDescent="0.25">
      <c r="A671" s="126">
        <v>668</v>
      </c>
      <c r="B671" s="126" t="s">
        <v>105</v>
      </c>
      <c r="C671" s="126" t="s">
        <v>812</v>
      </c>
      <c r="D671" s="126" t="s">
        <v>43</v>
      </c>
      <c r="E671" s="126">
        <v>0</v>
      </c>
      <c r="F671" s="126">
        <v>-2742</v>
      </c>
      <c r="G671" s="126">
        <v>0</v>
      </c>
      <c r="H671" s="126">
        <v>-2742</v>
      </c>
      <c r="I671" s="126">
        <v>849</v>
      </c>
      <c r="J671" s="126">
        <v>0</v>
      </c>
      <c r="K671" s="126">
        <v>849</v>
      </c>
      <c r="L671" s="126">
        <v>0</v>
      </c>
      <c r="M671" s="126">
        <v>0</v>
      </c>
      <c r="N671" s="126">
        <v>0</v>
      </c>
      <c r="O671" s="126">
        <v>-1893</v>
      </c>
      <c r="P671" s="126">
        <v>0</v>
      </c>
      <c r="Q671" s="126">
        <v>-1893</v>
      </c>
    </row>
    <row r="672" spans="1:17" x14ac:dyDescent="0.25">
      <c r="A672" s="126">
        <v>669</v>
      </c>
      <c r="B672" s="126" t="s">
        <v>349</v>
      </c>
      <c r="C672" s="126" t="s">
        <v>812</v>
      </c>
      <c r="D672" s="126" t="s">
        <v>45</v>
      </c>
      <c r="E672" s="126">
        <v>1956</v>
      </c>
      <c r="F672" s="126">
        <v>417664.73</v>
      </c>
      <c r="G672" s="126">
        <v>63414.27</v>
      </c>
      <c r="H672" s="126">
        <v>481079</v>
      </c>
      <c r="I672" s="126">
        <v>15673.6</v>
      </c>
      <c r="J672" s="126">
        <v>5253.4000000000005</v>
      </c>
      <c r="K672" s="126">
        <v>20927</v>
      </c>
      <c r="L672" s="126">
        <v>0</v>
      </c>
      <c r="M672" s="126">
        <v>0</v>
      </c>
      <c r="N672" s="126">
        <v>0</v>
      </c>
      <c r="O672" s="126">
        <v>433338.33</v>
      </c>
      <c r="P672" s="126">
        <v>68667.67</v>
      </c>
      <c r="Q672" s="126">
        <v>502006</v>
      </c>
    </row>
    <row r="673" spans="1:17" x14ac:dyDescent="0.25">
      <c r="A673" s="126">
        <v>670</v>
      </c>
      <c r="B673" s="126" t="s">
        <v>377</v>
      </c>
      <c r="C673" s="126" t="s">
        <v>812</v>
      </c>
      <c r="D673" s="126" t="s">
        <v>43</v>
      </c>
      <c r="E673" s="126">
        <v>0</v>
      </c>
      <c r="F673" s="126">
        <v>8153.85</v>
      </c>
      <c r="G673" s="126">
        <v>549.15</v>
      </c>
      <c r="H673" s="126">
        <v>8703</v>
      </c>
      <c r="I673" s="126">
        <v>1273.5899999999999</v>
      </c>
      <c r="J673" s="126">
        <v>75.41</v>
      </c>
      <c r="K673" s="126">
        <v>1349</v>
      </c>
      <c r="L673" s="126">
        <v>0</v>
      </c>
      <c r="M673" s="126">
        <v>0</v>
      </c>
      <c r="N673" s="126">
        <v>0</v>
      </c>
      <c r="O673" s="126">
        <v>9427.44</v>
      </c>
      <c r="P673" s="126">
        <v>624.55999999999995</v>
      </c>
      <c r="Q673" s="126">
        <v>10052</v>
      </c>
    </row>
    <row r="674" spans="1:17" x14ac:dyDescent="0.25">
      <c r="A674" s="126">
        <v>671</v>
      </c>
      <c r="B674" s="126" t="s">
        <v>124</v>
      </c>
      <c r="C674" s="126" t="s">
        <v>812</v>
      </c>
      <c r="D674" s="126" t="s">
        <v>45</v>
      </c>
      <c r="E674" s="126">
        <v>1531</v>
      </c>
      <c r="F674" s="126">
        <v>48258.74</v>
      </c>
      <c r="G674" s="126">
        <v>3448.26</v>
      </c>
      <c r="H674" s="126">
        <v>51707</v>
      </c>
      <c r="I674" s="126">
        <v>13199.42</v>
      </c>
      <c r="J674" s="126">
        <v>1198.58</v>
      </c>
      <c r="K674" s="126">
        <v>14398</v>
      </c>
      <c r="L674" s="126">
        <v>26656.74</v>
      </c>
      <c r="M674" s="126">
        <v>3448.26</v>
      </c>
      <c r="N674" s="126">
        <v>30105</v>
      </c>
      <c r="O674" s="126">
        <v>34801.42</v>
      </c>
      <c r="P674" s="126">
        <v>1198.58</v>
      </c>
      <c r="Q674" s="126">
        <v>36000</v>
      </c>
    </row>
    <row r="675" spans="1:17" x14ac:dyDescent="0.25">
      <c r="A675" s="126">
        <v>672</v>
      </c>
      <c r="B675" s="126" t="s">
        <v>160</v>
      </c>
      <c r="C675" s="126" t="s">
        <v>812</v>
      </c>
      <c r="D675" s="126" t="s">
        <v>43</v>
      </c>
      <c r="E675" s="126">
        <v>0</v>
      </c>
      <c r="F675" s="126">
        <v>19871.46</v>
      </c>
      <c r="G675" s="126">
        <v>1505.54</v>
      </c>
      <c r="H675" s="126">
        <v>21377</v>
      </c>
      <c r="I675" s="126">
        <v>1312.79</v>
      </c>
      <c r="J675" s="126">
        <v>199.21</v>
      </c>
      <c r="K675" s="126">
        <v>1512</v>
      </c>
      <c r="L675" s="126">
        <v>0</v>
      </c>
      <c r="M675" s="126">
        <v>0</v>
      </c>
      <c r="N675" s="126">
        <v>0</v>
      </c>
      <c r="O675" s="126">
        <v>21184.25</v>
      </c>
      <c r="P675" s="126">
        <v>1704.75</v>
      </c>
      <c r="Q675" s="126">
        <v>22889</v>
      </c>
    </row>
    <row r="676" spans="1:17" x14ac:dyDescent="0.25">
      <c r="A676" s="183" t="s">
        <v>78</v>
      </c>
      <c r="B676" s="184"/>
      <c r="C676" s="184"/>
      <c r="D676" s="185"/>
      <c r="E676" s="126">
        <f>SUM(E4:E675)</f>
        <v>418968</v>
      </c>
      <c r="F676" s="126">
        <f t="shared" ref="F676:Q676" si="0">SUM(F4:F675)</f>
        <v>90974109.929999977</v>
      </c>
      <c r="G676" s="126">
        <f t="shared" si="0"/>
        <v>15562209.329999985</v>
      </c>
      <c r="H676" s="126">
        <f t="shared" si="0"/>
        <v>106536319.25999999</v>
      </c>
      <c r="I676" s="126">
        <f t="shared" si="0"/>
        <v>4560974.8299999991</v>
      </c>
      <c r="J676" s="126">
        <f t="shared" si="0"/>
        <v>1162548.9099999999</v>
      </c>
      <c r="K676" s="126">
        <f t="shared" si="0"/>
        <v>5723523.7400000002</v>
      </c>
      <c r="L676" s="126">
        <f t="shared" si="0"/>
        <v>2742510.2700000005</v>
      </c>
      <c r="M676" s="126">
        <f t="shared" si="0"/>
        <v>1921593.7299999997</v>
      </c>
      <c r="N676" s="126">
        <f t="shared" si="0"/>
        <v>4664104</v>
      </c>
      <c r="O676" s="126">
        <f t="shared" si="0"/>
        <v>92672733.889999926</v>
      </c>
      <c r="P676" s="126">
        <f t="shared" si="0"/>
        <v>14808861.109999998</v>
      </c>
      <c r="Q676" s="126">
        <f t="shared" si="0"/>
        <v>107481595</v>
      </c>
    </row>
  </sheetData>
  <mergeCells count="5">
    <mergeCell ref="F1:H1"/>
    <mergeCell ref="I1:K1"/>
    <mergeCell ref="L1:N1"/>
    <mergeCell ref="O1:Q1"/>
    <mergeCell ref="A676:D67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8"/>
  <sheetViews>
    <sheetView topLeftCell="B1" workbookViewId="0">
      <selection activeCell="H339" sqref="H339"/>
    </sheetView>
  </sheetViews>
  <sheetFormatPr defaultRowHeight="15" x14ac:dyDescent="0.25"/>
  <cols>
    <col min="1" max="1" width="6.140625" style="139" bestFit="1" customWidth="1"/>
    <col min="2" max="5" width="9.140625" style="139"/>
    <col min="6" max="8" width="11.5703125" style="139" bestFit="1" customWidth="1"/>
    <col min="9" max="9" width="10.5703125" style="139" bestFit="1" customWidth="1"/>
    <col min="10" max="10" width="9.5703125" style="139" bestFit="1" customWidth="1"/>
    <col min="11" max="14" width="10.5703125" style="139" bestFit="1" customWidth="1"/>
    <col min="15" max="17" width="11.5703125" style="139" bestFit="1" customWidth="1"/>
    <col min="18" max="16384" width="9.140625" style="139"/>
  </cols>
  <sheetData>
    <row r="1" spans="1:17" x14ac:dyDescent="0.25">
      <c r="A1" s="126"/>
      <c r="B1" s="126"/>
      <c r="C1" s="126"/>
      <c r="D1" s="126"/>
      <c r="E1" s="126"/>
      <c r="F1" s="183" t="s">
        <v>677</v>
      </c>
      <c r="G1" s="184"/>
      <c r="H1" s="185"/>
      <c r="I1" s="183" t="s">
        <v>823</v>
      </c>
      <c r="J1" s="184"/>
      <c r="K1" s="185"/>
      <c r="L1" s="183" t="s">
        <v>678</v>
      </c>
      <c r="M1" s="184"/>
      <c r="N1" s="185"/>
      <c r="O1" s="183" t="s">
        <v>679</v>
      </c>
      <c r="P1" s="184"/>
      <c r="Q1" s="185"/>
    </row>
    <row r="2" spans="1:17" x14ac:dyDescent="0.25">
      <c r="A2" s="126">
        <v>1</v>
      </c>
      <c r="B2" s="126">
        <v>5</v>
      </c>
      <c r="C2" s="126">
        <v>2</v>
      </c>
      <c r="D2" s="126">
        <v>8</v>
      </c>
      <c r="E2" s="126">
        <v>32</v>
      </c>
      <c r="F2" s="126">
        <v>34</v>
      </c>
      <c r="G2" s="126">
        <v>38</v>
      </c>
      <c r="H2" s="126">
        <v>39</v>
      </c>
      <c r="I2" s="126">
        <v>49</v>
      </c>
      <c r="J2" s="126">
        <v>51</v>
      </c>
      <c r="K2" s="126">
        <v>53</v>
      </c>
      <c r="L2" s="126">
        <v>54</v>
      </c>
      <c r="M2" s="126">
        <v>57</v>
      </c>
      <c r="N2" s="126">
        <v>59</v>
      </c>
      <c r="O2" s="126">
        <v>65</v>
      </c>
      <c r="P2" s="126">
        <v>68</v>
      </c>
      <c r="Q2" s="126">
        <v>69</v>
      </c>
    </row>
    <row r="3" spans="1:17" ht="45" x14ac:dyDescent="0.25">
      <c r="A3" s="140" t="s">
        <v>821</v>
      </c>
      <c r="B3" s="140" t="s">
        <v>810</v>
      </c>
      <c r="C3" s="140" t="s">
        <v>680</v>
      </c>
      <c r="D3" s="140" t="s">
        <v>11</v>
      </c>
      <c r="E3" s="140" t="s">
        <v>795</v>
      </c>
      <c r="F3" s="140" t="s">
        <v>693</v>
      </c>
      <c r="G3" s="140" t="s">
        <v>796</v>
      </c>
      <c r="H3" s="140" t="s">
        <v>681</v>
      </c>
      <c r="I3" s="140" t="s">
        <v>682</v>
      </c>
      <c r="J3" s="140" t="s">
        <v>797</v>
      </c>
      <c r="K3" s="140" t="s">
        <v>683</v>
      </c>
      <c r="L3" s="140" t="s">
        <v>684</v>
      </c>
      <c r="M3" s="140" t="s">
        <v>798</v>
      </c>
      <c r="N3" s="140" t="s">
        <v>685</v>
      </c>
      <c r="O3" s="140" t="s">
        <v>686</v>
      </c>
      <c r="P3" s="140" t="s">
        <v>799</v>
      </c>
      <c r="Q3" s="140" t="s">
        <v>687</v>
      </c>
    </row>
    <row r="4" spans="1:17" x14ac:dyDescent="0.25">
      <c r="A4" s="126">
        <v>1</v>
      </c>
      <c r="B4" s="126" t="s">
        <v>812</v>
      </c>
      <c r="C4" s="126" t="s">
        <v>780</v>
      </c>
      <c r="D4" s="126" t="s">
        <v>45</v>
      </c>
      <c r="E4" s="126">
        <v>106</v>
      </c>
      <c r="F4" s="141">
        <v>9712.8700000000008</v>
      </c>
      <c r="G4" s="141">
        <v>598.13</v>
      </c>
      <c r="H4" s="141">
        <v>10311</v>
      </c>
      <c r="I4" s="141">
        <v>2213.19</v>
      </c>
      <c r="J4" s="141">
        <v>149.81</v>
      </c>
      <c r="K4" s="141">
        <v>2363</v>
      </c>
      <c r="L4" s="141">
        <v>0</v>
      </c>
      <c r="M4" s="141">
        <v>0</v>
      </c>
      <c r="N4" s="141">
        <v>0</v>
      </c>
      <c r="O4" s="141">
        <v>11926.06</v>
      </c>
      <c r="P4" s="141">
        <v>747.94</v>
      </c>
      <c r="Q4" s="141">
        <v>12674</v>
      </c>
    </row>
    <row r="5" spans="1:17" x14ac:dyDescent="0.25">
      <c r="A5" s="126">
        <v>2</v>
      </c>
      <c r="B5" s="126" t="s">
        <v>812</v>
      </c>
      <c r="C5" s="126" t="s">
        <v>208</v>
      </c>
      <c r="D5" s="126" t="s">
        <v>43</v>
      </c>
      <c r="E5" s="126">
        <v>0</v>
      </c>
      <c r="F5" s="141">
        <v>5518.22</v>
      </c>
      <c r="G5" s="141">
        <v>144.78</v>
      </c>
      <c r="H5" s="141">
        <v>5663</v>
      </c>
      <c r="I5" s="141">
        <v>1111.1400000000001</v>
      </c>
      <c r="J5" s="141">
        <v>67.86</v>
      </c>
      <c r="K5" s="141">
        <v>1179</v>
      </c>
      <c r="L5" s="141">
        <v>0</v>
      </c>
      <c r="M5" s="141">
        <v>0</v>
      </c>
      <c r="N5" s="141">
        <v>0</v>
      </c>
      <c r="O5" s="141">
        <v>6629.36</v>
      </c>
      <c r="P5" s="141">
        <v>212.64</v>
      </c>
      <c r="Q5" s="141">
        <v>6842</v>
      </c>
    </row>
    <row r="6" spans="1:17" x14ac:dyDescent="0.25">
      <c r="A6" s="126">
        <v>3</v>
      </c>
      <c r="B6" s="126" t="s">
        <v>812</v>
      </c>
      <c r="C6" s="126" t="s">
        <v>692</v>
      </c>
      <c r="D6" s="126" t="s">
        <v>45</v>
      </c>
      <c r="E6" s="126">
        <v>164</v>
      </c>
      <c r="F6" s="141">
        <v>0</v>
      </c>
      <c r="G6" s="141">
        <v>0</v>
      </c>
      <c r="H6" s="141">
        <v>0</v>
      </c>
      <c r="I6" s="141">
        <v>2348.8200000000002</v>
      </c>
      <c r="J6" s="141">
        <v>81.180000000000007</v>
      </c>
      <c r="K6" s="141">
        <v>2430</v>
      </c>
      <c r="L6" s="141">
        <v>2348.8200000000002</v>
      </c>
      <c r="M6" s="141">
        <v>81.180000000000007</v>
      </c>
      <c r="N6" s="141">
        <v>2430</v>
      </c>
      <c r="O6" s="141">
        <v>0</v>
      </c>
      <c r="P6" s="141">
        <v>0</v>
      </c>
      <c r="Q6" s="141">
        <v>0</v>
      </c>
    </row>
    <row r="7" spans="1:17" x14ac:dyDescent="0.25">
      <c r="A7" s="126">
        <v>4</v>
      </c>
      <c r="B7" s="126" t="s">
        <v>812</v>
      </c>
      <c r="C7" s="126" t="s">
        <v>800</v>
      </c>
      <c r="D7" s="126" t="s">
        <v>43</v>
      </c>
      <c r="E7" s="126">
        <v>0</v>
      </c>
      <c r="F7" s="141">
        <v>875.68</v>
      </c>
      <c r="G7" s="141">
        <v>41.32</v>
      </c>
      <c r="H7" s="141">
        <v>917</v>
      </c>
      <c r="I7" s="141">
        <v>848.33</v>
      </c>
      <c r="J7" s="141">
        <v>4.67</v>
      </c>
      <c r="K7" s="141">
        <v>853</v>
      </c>
      <c r="L7" s="141">
        <v>0</v>
      </c>
      <c r="M7" s="141">
        <v>0</v>
      </c>
      <c r="N7" s="141">
        <v>0</v>
      </c>
      <c r="O7" s="141">
        <v>1724.01</v>
      </c>
      <c r="P7" s="141">
        <v>45.99</v>
      </c>
      <c r="Q7" s="141">
        <v>1770</v>
      </c>
    </row>
    <row r="8" spans="1:17" x14ac:dyDescent="0.25">
      <c r="A8" s="126">
        <v>5</v>
      </c>
      <c r="B8" s="126" t="s">
        <v>812</v>
      </c>
      <c r="C8" s="126" t="s">
        <v>280</v>
      </c>
      <c r="D8" s="126" t="s">
        <v>45</v>
      </c>
      <c r="E8" s="126">
        <v>60</v>
      </c>
      <c r="F8" s="141">
        <v>7859.99</v>
      </c>
      <c r="G8" s="141">
        <v>462.01</v>
      </c>
      <c r="H8" s="141">
        <v>8322</v>
      </c>
      <c r="I8" s="141">
        <v>1260.22</v>
      </c>
      <c r="J8" s="141">
        <v>104.78</v>
      </c>
      <c r="K8" s="141">
        <v>1365</v>
      </c>
      <c r="L8" s="141">
        <v>0</v>
      </c>
      <c r="M8" s="141">
        <v>0</v>
      </c>
      <c r="N8" s="141">
        <v>0</v>
      </c>
      <c r="O8" s="141">
        <v>9120.2099999999991</v>
      </c>
      <c r="P8" s="141">
        <v>566.79</v>
      </c>
      <c r="Q8" s="141">
        <v>9687</v>
      </c>
    </row>
    <row r="9" spans="1:17" x14ac:dyDescent="0.25">
      <c r="A9" s="126">
        <v>6</v>
      </c>
      <c r="B9" s="126" t="s">
        <v>812</v>
      </c>
      <c r="C9" s="126" t="s">
        <v>278</v>
      </c>
      <c r="D9" s="126" t="s">
        <v>45</v>
      </c>
      <c r="E9" s="126">
        <v>0</v>
      </c>
      <c r="F9" s="141">
        <v>5505.1</v>
      </c>
      <c r="G9" s="141">
        <v>360.9</v>
      </c>
      <c r="H9" s="141">
        <v>5866</v>
      </c>
      <c r="I9" s="141">
        <v>875.24</v>
      </c>
      <c r="J9" s="141">
        <v>52.76</v>
      </c>
      <c r="K9" s="141">
        <v>928</v>
      </c>
      <c r="L9" s="141">
        <v>567.1</v>
      </c>
      <c r="M9" s="141">
        <v>360.9</v>
      </c>
      <c r="N9" s="141">
        <v>928</v>
      </c>
      <c r="O9" s="141">
        <v>5813.24</v>
      </c>
      <c r="P9" s="141">
        <v>52.76</v>
      </c>
      <c r="Q9" s="141">
        <v>5866</v>
      </c>
    </row>
    <row r="10" spans="1:17" x14ac:dyDescent="0.25">
      <c r="A10" s="126">
        <v>7</v>
      </c>
      <c r="B10" s="126" t="s">
        <v>812</v>
      </c>
      <c r="C10" s="126" t="s">
        <v>279</v>
      </c>
      <c r="D10" s="126" t="s">
        <v>45</v>
      </c>
      <c r="E10" s="126">
        <v>304</v>
      </c>
      <c r="F10" s="141">
        <v>-385.9</v>
      </c>
      <c r="G10" s="141">
        <v>4419.8999999999996</v>
      </c>
      <c r="H10" s="141">
        <v>4034</v>
      </c>
      <c r="I10" s="141">
        <v>2930.88</v>
      </c>
      <c r="J10" s="141">
        <v>163.12</v>
      </c>
      <c r="K10" s="141">
        <v>3094</v>
      </c>
      <c r="L10" s="141">
        <v>0</v>
      </c>
      <c r="M10" s="141">
        <v>3094</v>
      </c>
      <c r="N10" s="141">
        <v>3094</v>
      </c>
      <c r="O10" s="141">
        <v>2544.98</v>
      </c>
      <c r="P10" s="141">
        <v>1489.02</v>
      </c>
      <c r="Q10" s="141">
        <v>4034</v>
      </c>
    </row>
    <row r="11" spans="1:17" x14ac:dyDescent="0.25">
      <c r="A11" s="126">
        <v>8</v>
      </c>
      <c r="B11" s="126" t="s">
        <v>812</v>
      </c>
      <c r="C11" s="126" t="s">
        <v>781</v>
      </c>
      <c r="D11" s="126" t="s">
        <v>43</v>
      </c>
      <c r="E11" s="126">
        <v>0</v>
      </c>
      <c r="F11" s="141">
        <v>2735.07</v>
      </c>
      <c r="G11" s="141">
        <v>34.93</v>
      </c>
      <c r="H11" s="141">
        <v>2770</v>
      </c>
      <c r="I11" s="141">
        <v>874.82</v>
      </c>
      <c r="J11" s="141">
        <v>24.18</v>
      </c>
      <c r="K11" s="141">
        <v>899</v>
      </c>
      <c r="L11" s="141">
        <v>0</v>
      </c>
      <c r="M11" s="141">
        <v>0</v>
      </c>
      <c r="N11" s="141">
        <v>0</v>
      </c>
      <c r="O11" s="141">
        <v>3609.89</v>
      </c>
      <c r="P11" s="141">
        <v>59.11</v>
      </c>
      <c r="Q11" s="141">
        <v>3669</v>
      </c>
    </row>
    <row r="12" spans="1:17" x14ac:dyDescent="0.25">
      <c r="A12" s="126">
        <v>9</v>
      </c>
      <c r="B12" s="126" t="s">
        <v>812</v>
      </c>
      <c r="C12" s="126" t="s">
        <v>782</v>
      </c>
      <c r="D12" s="126" t="s">
        <v>45</v>
      </c>
      <c r="E12" s="126">
        <v>15</v>
      </c>
      <c r="F12" s="141">
        <v>4949.6899999999996</v>
      </c>
      <c r="G12" s="141">
        <v>457.31</v>
      </c>
      <c r="H12" s="141">
        <v>5407</v>
      </c>
      <c r="I12" s="141">
        <v>2377.7399999999998</v>
      </c>
      <c r="J12" s="141">
        <v>43.26</v>
      </c>
      <c r="K12" s="141">
        <v>2421</v>
      </c>
      <c r="L12" s="141">
        <v>0</v>
      </c>
      <c r="M12" s="141">
        <v>0</v>
      </c>
      <c r="N12" s="141">
        <v>0</v>
      </c>
      <c r="O12" s="141">
        <v>7327.43</v>
      </c>
      <c r="P12" s="141">
        <v>500.57</v>
      </c>
      <c r="Q12" s="141">
        <v>7828</v>
      </c>
    </row>
    <row r="13" spans="1:17" x14ac:dyDescent="0.25">
      <c r="A13" s="126">
        <v>10</v>
      </c>
      <c r="B13" s="126" t="s">
        <v>812</v>
      </c>
      <c r="C13" s="126" t="s">
        <v>783</v>
      </c>
      <c r="D13" s="126" t="s">
        <v>43</v>
      </c>
      <c r="E13" s="126">
        <v>0</v>
      </c>
      <c r="F13" s="141">
        <v>4372.46</v>
      </c>
      <c r="G13" s="141">
        <v>48.54</v>
      </c>
      <c r="H13" s="141">
        <v>4421</v>
      </c>
      <c r="I13" s="141">
        <v>1312.94</v>
      </c>
      <c r="J13" s="141">
        <v>39.06</v>
      </c>
      <c r="K13" s="141">
        <v>1352</v>
      </c>
      <c r="L13" s="141">
        <v>0</v>
      </c>
      <c r="M13" s="141">
        <v>0</v>
      </c>
      <c r="N13" s="141">
        <v>0</v>
      </c>
      <c r="O13" s="141">
        <v>5685.4</v>
      </c>
      <c r="P13" s="141">
        <v>87.6</v>
      </c>
      <c r="Q13" s="141">
        <v>5773</v>
      </c>
    </row>
    <row r="14" spans="1:17" x14ac:dyDescent="0.25">
      <c r="A14" s="126">
        <v>11</v>
      </c>
      <c r="B14" s="126" t="s">
        <v>812</v>
      </c>
      <c r="C14" s="126" t="s">
        <v>784</v>
      </c>
      <c r="D14" s="126" t="s">
        <v>43</v>
      </c>
      <c r="E14" s="126">
        <v>0</v>
      </c>
      <c r="F14" s="141">
        <v>3886.83</v>
      </c>
      <c r="G14" s="141">
        <v>47.17</v>
      </c>
      <c r="H14" s="141">
        <v>3934</v>
      </c>
      <c r="I14" s="141">
        <v>874.89</v>
      </c>
      <c r="J14" s="141">
        <v>36.11</v>
      </c>
      <c r="K14" s="141">
        <v>911</v>
      </c>
      <c r="L14" s="141">
        <v>0</v>
      </c>
      <c r="M14" s="141">
        <v>0</v>
      </c>
      <c r="N14" s="141">
        <v>0</v>
      </c>
      <c r="O14" s="141">
        <v>4761.72</v>
      </c>
      <c r="P14" s="141">
        <v>83.28</v>
      </c>
      <c r="Q14" s="141">
        <v>4845</v>
      </c>
    </row>
    <row r="15" spans="1:17" x14ac:dyDescent="0.25">
      <c r="A15" s="126">
        <v>12</v>
      </c>
      <c r="B15" s="126" t="s">
        <v>812</v>
      </c>
      <c r="C15" s="126" t="s">
        <v>785</v>
      </c>
      <c r="D15" s="126" t="s">
        <v>43</v>
      </c>
      <c r="E15" s="126">
        <v>0</v>
      </c>
      <c r="F15" s="141">
        <v>3945.64</v>
      </c>
      <c r="G15" s="141">
        <v>48.36</v>
      </c>
      <c r="H15" s="141">
        <v>3994</v>
      </c>
      <c r="I15" s="141">
        <v>875.29</v>
      </c>
      <c r="J15" s="141">
        <v>36.71</v>
      </c>
      <c r="K15" s="141">
        <v>912</v>
      </c>
      <c r="L15" s="141">
        <v>0</v>
      </c>
      <c r="M15" s="141">
        <v>0</v>
      </c>
      <c r="N15" s="141">
        <v>0</v>
      </c>
      <c r="O15" s="141">
        <v>4820.93</v>
      </c>
      <c r="P15" s="141">
        <v>85.07</v>
      </c>
      <c r="Q15" s="141">
        <v>4906</v>
      </c>
    </row>
    <row r="16" spans="1:17" x14ac:dyDescent="0.25">
      <c r="A16" s="126">
        <v>13</v>
      </c>
      <c r="B16" s="126" t="s">
        <v>812</v>
      </c>
      <c r="C16" s="126" t="s">
        <v>801</v>
      </c>
      <c r="D16" s="126" t="s">
        <v>45</v>
      </c>
      <c r="E16" s="126">
        <v>4</v>
      </c>
      <c r="F16" s="141">
        <v>847.08</v>
      </c>
      <c r="G16" s="141">
        <v>7.92</v>
      </c>
      <c r="H16" s="141">
        <v>855</v>
      </c>
      <c r="I16" s="141">
        <v>1385.46</v>
      </c>
      <c r="J16" s="141">
        <v>6.5399999999999991</v>
      </c>
      <c r="K16" s="141">
        <v>1392</v>
      </c>
      <c r="L16" s="141">
        <v>1377.54</v>
      </c>
      <c r="M16" s="141">
        <v>14.46</v>
      </c>
      <c r="N16" s="141">
        <v>1392</v>
      </c>
      <c r="O16" s="141">
        <v>855</v>
      </c>
      <c r="P16" s="141">
        <v>0</v>
      </c>
      <c r="Q16" s="141">
        <v>855</v>
      </c>
    </row>
    <row r="17" spans="1:17" x14ac:dyDescent="0.25">
      <c r="A17" s="126">
        <v>14</v>
      </c>
      <c r="B17" s="126" t="s">
        <v>812</v>
      </c>
      <c r="C17" s="126" t="s">
        <v>822</v>
      </c>
      <c r="D17" s="126" t="s">
        <v>45</v>
      </c>
      <c r="E17" s="126">
        <v>24</v>
      </c>
      <c r="F17" s="141">
        <v>581.13</v>
      </c>
      <c r="G17" s="141">
        <v>12.87</v>
      </c>
      <c r="H17" s="141">
        <v>594</v>
      </c>
      <c r="I17" s="141">
        <v>978.15</v>
      </c>
      <c r="J17" s="141">
        <v>14.850000000000001</v>
      </c>
      <c r="K17" s="141">
        <v>993</v>
      </c>
      <c r="L17" s="141">
        <v>0</v>
      </c>
      <c r="M17" s="141">
        <v>0</v>
      </c>
      <c r="N17" s="141">
        <v>0</v>
      </c>
      <c r="O17" s="141">
        <v>1559.28</v>
      </c>
      <c r="P17" s="141">
        <v>27.72</v>
      </c>
      <c r="Q17" s="141">
        <v>1587</v>
      </c>
    </row>
    <row r="18" spans="1:17" x14ac:dyDescent="0.25">
      <c r="A18" s="126">
        <v>15</v>
      </c>
      <c r="B18" s="126" t="s">
        <v>812</v>
      </c>
      <c r="C18" s="126" t="s">
        <v>253</v>
      </c>
      <c r="D18" s="126" t="s">
        <v>45</v>
      </c>
      <c r="E18" s="126">
        <v>346</v>
      </c>
      <c r="F18" s="141">
        <v>275765.90999999997</v>
      </c>
      <c r="G18" s="141">
        <v>26390.09</v>
      </c>
      <c r="H18" s="141">
        <v>302156</v>
      </c>
      <c r="I18" s="141">
        <v>5887.04</v>
      </c>
      <c r="J18" s="141">
        <v>1498.96</v>
      </c>
      <c r="K18" s="141">
        <v>7386</v>
      </c>
      <c r="L18" s="141">
        <v>0</v>
      </c>
      <c r="M18" s="141">
        <v>0</v>
      </c>
      <c r="N18" s="141">
        <v>0</v>
      </c>
      <c r="O18" s="141">
        <v>281652.95</v>
      </c>
      <c r="P18" s="141">
        <v>27889.050000000003</v>
      </c>
      <c r="Q18" s="141">
        <v>309542</v>
      </c>
    </row>
    <row r="19" spans="1:17" x14ac:dyDescent="0.25">
      <c r="A19" s="126">
        <v>16</v>
      </c>
      <c r="B19" s="126" t="s">
        <v>812</v>
      </c>
      <c r="C19" s="126" t="s">
        <v>254</v>
      </c>
      <c r="D19" s="126" t="s">
        <v>45</v>
      </c>
      <c r="E19" s="126">
        <v>1088</v>
      </c>
      <c r="F19" s="141">
        <v>257733.46</v>
      </c>
      <c r="G19" s="141">
        <v>41019.539999999994</v>
      </c>
      <c r="H19" s="141">
        <v>298753</v>
      </c>
      <c r="I19" s="141">
        <v>10117.93</v>
      </c>
      <c r="J19" s="141">
        <v>3668.07</v>
      </c>
      <c r="K19" s="141">
        <v>13786</v>
      </c>
      <c r="L19" s="141">
        <v>0</v>
      </c>
      <c r="M19" s="141">
        <v>0</v>
      </c>
      <c r="N19" s="141">
        <v>0</v>
      </c>
      <c r="O19" s="141">
        <v>267851.39</v>
      </c>
      <c r="P19" s="141">
        <v>44687.61</v>
      </c>
      <c r="Q19" s="141">
        <v>312539</v>
      </c>
    </row>
    <row r="20" spans="1:17" x14ac:dyDescent="0.25">
      <c r="A20" s="126">
        <v>17</v>
      </c>
      <c r="B20" s="126" t="s">
        <v>812</v>
      </c>
      <c r="C20" s="126" t="s">
        <v>180</v>
      </c>
      <c r="D20" s="126" t="s">
        <v>45</v>
      </c>
      <c r="E20" s="126">
        <v>172</v>
      </c>
      <c r="F20" s="141">
        <v>343092.03</v>
      </c>
      <c r="G20" s="141">
        <v>5667.9699999999993</v>
      </c>
      <c r="H20" s="141">
        <v>348760</v>
      </c>
      <c r="I20" s="141">
        <v>4415.2700000000004</v>
      </c>
      <c r="J20" s="141">
        <v>3557.73</v>
      </c>
      <c r="K20" s="141">
        <v>7973</v>
      </c>
      <c r="L20" s="141">
        <v>24332.03</v>
      </c>
      <c r="M20" s="141">
        <v>5667.9699999999993</v>
      </c>
      <c r="N20" s="141">
        <v>30000</v>
      </c>
      <c r="O20" s="141">
        <v>323175.27</v>
      </c>
      <c r="P20" s="141">
        <v>3557.73</v>
      </c>
      <c r="Q20" s="141">
        <v>326733</v>
      </c>
    </row>
    <row r="21" spans="1:17" x14ac:dyDescent="0.25">
      <c r="A21" s="126">
        <v>18</v>
      </c>
      <c r="B21" s="126" t="s">
        <v>812</v>
      </c>
      <c r="C21" s="126" t="s">
        <v>83</v>
      </c>
      <c r="D21" s="126" t="s">
        <v>43</v>
      </c>
      <c r="E21" s="126">
        <v>0</v>
      </c>
      <c r="F21" s="141">
        <v>604549.67000000004</v>
      </c>
      <c r="G21" s="141">
        <v>73247.33</v>
      </c>
      <c r="H21" s="141">
        <v>677797</v>
      </c>
      <c r="I21" s="141">
        <v>700.1</v>
      </c>
      <c r="J21" s="141">
        <v>5907.9</v>
      </c>
      <c r="K21" s="141">
        <v>6608</v>
      </c>
      <c r="L21" s="141">
        <v>0</v>
      </c>
      <c r="M21" s="141">
        <v>61389</v>
      </c>
      <c r="N21" s="141">
        <v>61389</v>
      </c>
      <c r="O21" s="141">
        <v>605249.77</v>
      </c>
      <c r="P21" s="141">
        <v>17766.23</v>
      </c>
      <c r="Q21" s="141">
        <v>623016</v>
      </c>
    </row>
    <row r="22" spans="1:17" x14ac:dyDescent="0.25">
      <c r="A22" s="126">
        <v>19</v>
      </c>
      <c r="B22" s="126" t="s">
        <v>812</v>
      </c>
      <c r="C22" s="126" t="s">
        <v>143</v>
      </c>
      <c r="D22" s="126" t="s">
        <v>45</v>
      </c>
      <c r="E22" s="126">
        <v>3341</v>
      </c>
      <c r="F22" s="141">
        <v>197320.38</v>
      </c>
      <c r="G22" s="141">
        <v>7267.62</v>
      </c>
      <c r="H22" s="141">
        <v>204588</v>
      </c>
      <c r="I22" s="141">
        <v>27566.74</v>
      </c>
      <c r="J22" s="141">
        <v>3646.26</v>
      </c>
      <c r="K22" s="141">
        <v>31213</v>
      </c>
      <c r="L22" s="141">
        <v>0</v>
      </c>
      <c r="M22" s="141">
        <v>0</v>
      </c>
      <c r="N22" s="141">
        <v>0</v>
      </c>
      <c r="O22" s="141">
        <v>224887.12</v>
      </c>
      <c r="P22" s="141">
        <v>10913.880000000001</v>
      </c>
      <c r="Q22" s="141">
        <v>235801</v>
      </c>
    </row>
    <row r="23" spans="1:17" x14ac:dyDescent="0.25">
      <c r="A23" s="126">
        <v>20</v>
      </c>
      <c r="B23" s="126" t="s">
        <v>812</v>
      </c>
      <c r="C23" s="126" t="s">
        <v>210</v>
      </c>
      <c r="D23" s="126" t="s">
        <v>45</v>
      </c>
      <c r="E23" s="126">
        <v>1034</v>
      </c>
      <c r="F23" s="141">
        <v>117766.04</v>
      </c>
      <c r="G23" s="141">
        <v>7258.9599999999991</v>
      </c>
      <c r="H23" s="141">
        <v>125025</v>
      </c>
      <c r="I23" s="141">
        <v>9231.68</v>
      </c>
      <c r="J23" s="141">
        <v>2002.32</v>
      </c>
      <c r="K23" s="141">
        <v>11234</v>
      </c>
      <c r="L23" s="141">
        <v>0</v>
      </c>
      <c r="M23" s="141">
        <v>0</v>
      </c>
      <c r="N23" s="141">
        <v>0</v>
      </c>
      <c r="O23" s="141">
        <v>126997.72</v>
      </c>
      <c r="P23" s="141">
        <v>9261.2800000000007</v>
      </c>
      <c r="Q23" s="141">
        <v>136259</v>
      </c>
    </row>
    <row r="24" spans="1:17" x14ac:dyDescent="0.25">
      <c r="A24" s="126">
        <v>21</v>
      </c>
      <c r="B24" s="126" t="s">
        <v>812</v>
      </c>
      <c r="C24" s="126" t="s">
        <v>227</v>
      </c>
      <c r="D24" s="126" t="s">
        <v>45</v>
      </c>
      <c r="E24" s="126">
        <v>713</v>
      </c>
      <c r="F24" s="141">
        <v>141820.66</v>
      </c>
      <c r="G24" s="141">
        <v>8196.34</v>
      </c>
      <c r="H24" s="141">
        <v>150017</v>
      </c>
      <c r="I24" s="141">
        <v>6021.57</v>
      </c>
      <c r="J24" s="141">
        <v>1795.43</v>
      </c>
      <c r="K24" s="141">
        <v>7817</v>
      </c>
      <c r="L24" s="141">
        <v>11803.66</v>
      </c>
      <c r="M24" s="141">
        <v>8196.34</v>
      </c>
      <c r="N24" s="141">
        <v>20000</v>
      </c>
      <c r="O24" s="141">
        <v>136038.57</v>
      </c>
      <c r="P24" s="141">
        <v>1795.43</v>
      </c>
      <c r="Q24" s="141">
        <v>137834</v>
      </c>
    </row>
    <row r="25" spans="1:17" x14ac:dyDescent="0.25">
      <c r="A25" s="126">
        <v>22</v>
      </c>
      <c r="B25" s="126" t="s">
        <v>812</v>
      </c>
      <c r="C25" s="126" t="s">
        <v>126</v>
      </c>
      <c r="D25" s="126" t="s">
        <v>45</v>
      </c>
      <c r="E25" s="126">
        <v>3900</v>
      </c>
      <c r="F25" s="141">
        <v>519931.69</v>
      </c>
      <c r="G25" s="141">
        <v>42461.31</v>
      </c>
      <c r="H25" s="141">
        <v>562393</v>
      </c>
      <c r="I25" s="141">
        <v>30167.54</v>
      </c>
      <c r="J25" s="141">
        <v>7287.46</v>
      </c>
      <c r="K25" s="141">
        <v>37455</v>
      </c>
      <c r="L25" s="141">
        <v>0</v>
      </c>
      <c r="M25" s="141">
        <v>30000</v>
      </c>
      <c r="N25" s="141">
        <v>30000</v>
      </c>
      <c r="O25" s="141">
        <v>550099.23</v>
      </c>
      <c r="P25" s="141">
        <v>19748.77</v>
      </c>
      <c r="Q25" s="141">
        <v>569848</v>
      </c>
    </row>
    <row r="26" spans="1:17" x14ac:dyDescent="0.25">
      <c r="A26" s="126">
        <v>23</v>
      </c>
      <c r="B26" s="126" t="s">
        <v>812</v>
      </c>
      <c r="C26" s="126" t="s">
        <v>228</v>
      </c>
      <c r="D26" s="126" t="s">
        <v>45</v>
      </c>
      <c r="E26" s="126">
        <v>2049</v>
      </c>
      <c r="F26" s="141">
        <v>543495.68000000005</v>
      </c>
      <c r="G26" s="141">
        <v>90775.319999999992</v>
      </c>
      <c r="H26" s="141">
        <v>634271</v>
      </c>
      <c r="I26" s="141">
        <v>16288.93</v>
      </c>
      <c r="J26" s="141">
        <v>7901.0700000000006</v>
      </c>
      <c r="K26" s="141">
        <v>24190</v>
      </c>
      <c r="L26" s="141">
        <v>0</v>
      </c>
      <c r="M26" s="141">
        <v>0</v>
      </c>
      <c r="N26" s="141">
        <v>0</v>
      </c>
      <c r="O26" s="141">
        <v>559784.61</v>
      </c>
      <c r="P26" s="141">
        <v>98676.390000000014</v>
      </c>
      <c r="Q26" s="141">
        <v>658461</v>
      </c>
    </row>
    <row r="27" spans="1:17" x14ac:dyDescent="0.25">
      <c r="A27" s="126">
        <v>24</v>
      </c>
      <c r="B27" s="126" t="s">
        <v>812</v>
      </c>
      <c r="C27" s="126" t="s">
        <v>351</v>
      </c>
      <c r="D27" s="126" t="s">
        <v>45</v>
      </c>
      <c r="E27" s="126">
        <v>393</v>
      </c>
      <c r="F27" s="141">
        <v>197401.94</v>
      </c>
      <c r="G27" s="141">
        <v>3200.06</v>
      </c>
      <c r="H27" s="141">
        <v>200602</v>
      </c>
      <c r="I27" s="141">
        <v>4643.8900000000003</v>
      </c>
      <c r="J27" s="141">
        <v>2153.11</v>
      </c>
      <c r="K27" s="141">
        <v>6797</v>
      </c>
      <c r="L27" s="141">
        <v>0</v>
      </c>
      <c r="M27" s="141">
        <v>0</v>
      </c>
      <c r="N27" s="141">
        <v>0</v>
      </c>
      <c r="O27" s="141">
        <v>202045.83</v>
      </c>
      <c r="P27" s="141">
        <v>5353.17</v>
      </c>
      <c r="Q27" s="141">
        <v>207399</v>
      </c>
    </row>
    <row r="28" spans="1:17" x14ac:dyDescent="0.25">
      <c r="A28" s="126">
        <v>25</v>
      </c>
      <c r="B28" s="126" t="s">
        <v>812</v>
      </c>
      <c r="C28" s="126" t="s">
        <v>211</v>
      </c>
      <c r="D28" s="126" t="s">
        <v>45</v>
      </c>
      <c r="E28" s="126">
        <v>3681</v>
      </c>
      <c r="F28" s="141">
        <v>354094.04</v>
      </c>
      <c r="G28" s="141">
        <v>36152.959999999999</v>
      </c>
      <c r="H28" s="141">
        <v>390247</v>
      </c>
      <c r="I28" s="141">
        <v>27484.05</v>
      </c>
      <c r="J28" s="141">
        <v>6335.9500000000007</v>
      </c>
      <c r="K28" s="141">
        <v>33820</v>
      </c>
      <c r="L28" s="141">
        <v>0</v>
      </c>
      <c r="M28" s="141">
        <v>0</v>
      </c>
      <c r="N28" s="141">
        <v>0</v>
      </c>
      <c r="O28" s="141">
        <v>381578.09</v>
      </c>
      <c r="P28" s="141">
        <v>42488.91</v>
      </c>
      <c r="Q28" s="141">
        <v>424067</v>
      </c>
    </row>
    <row r="29" spans="1:17" x14ac:dyDescent="0.25">
      <c r="A29" s="126">
        <v>26</v>
      </c>
      <c r="B29" s="126" t="s">
        <v>812</v>
      </c>
      <c r="C29" s="126" t="s">
        <v>326</v>
      </c>
      <c r="D29" s="126" t="s">
        <v>45</v>
      </c>
      <c r="E29" s="126">
        <v>2498</v>
      </c>
      <c r="F29" s="141">
        <v>267722.15000000002</v>
      </c>
      <c r="G29" s="141">
        <v>9218.8499999999985</v>
      </c>
      <c r="H29" s="141">
        <v>276941</v>
      </c>
      <c r="I29" s="141">
        <v>18642.240000000002</v>
      </c>
      <c r="J29" s="141">
        <v>3971.76</v>
      </c>
      <c r="K29" s="141">
        <v>22614</v>
      </c>
      <c r="L29" s="141">
        <v>0</v>
      </c>
      <c r="M29" s="141">
        <v>0</v>
      </c>
      <c r="N29" s="141">
        <v>0</v>
      </c>
      <c r="O29" s="141">
        <v>286364.39</v>
      </c>
      <c r="P29" s="141">
        <v>13190.61</v>
      </c>
      <c r="Q29" s="141">
        <v>299555</v>
      </c>
    </row>
    <row r="30" spans="1:17" x14ac:dyDescent="0.25">
      <c r="A30" s="126">
        <v>27</v>
      </c>
      <c r="B30" s="126" t="s">
        <v>812</v>
      </c>
      <c r="C30" s="126" t="s">
        <v>255</v>
      </c>
      <c r="D30" s="126" t="s">
        <v>45</v>
      </c>
      <c r="E30" s="126">
        <v>1248</v>
      </c>
      <c r="F30" s="141">
        <v>53800.9</v>
      </c>
      <c r="G30" s="141">
        <v>4579.1000000000004</v>
      </c>
      <c r="H30" s="141">
        <v>58380</v>
      </c>
      <c r="I30" s="141">
        <v>11053.45</v>
      </c>
      <c r="J30" s="141">
        <v>1245.55</v>
      </c>
      <c r="K30" s="141">
        <v>12299</v>
      </c>
      <c r="L30" s="141">
        <v>26099.9</v>
      </c>
      <c r="M30" s="141">
        <v>4579.1000000000004</v>
      </c>
      <c r="N30" s="141">
        <v>30679</v>
      </c>
      <c r="O30" s="141">
        <v>38754.449999999997</v>
      </c>
      <c r="P30" s="141">
        <v>1245.55</v>
      </c>
      <c r="Q30" s="141">
        <v>40000</v>
      </c>
    </row>
    <row r="31" spans="1:17" x14ac:dyDescent="0.25">
      <c r="A31" s="126">
        <v>28</v>
      </c>
      <c r="B31" s="126" t="s">
        <v>812</v>
      </c>
      <c r="C31" s="126" t="s">
        <v>85</v>
      </c>
      <c r="D31" s="126" t="s">
        <v>45</v>
      </c>
      <c r="E31" s="126">
        <v>46</v>
      </c>
      <c r="F31" s="141">
        <v>11222.45</v>
      </c>
      <c r="G31" s="141">
        <v>102.55</v>
      </c>
      <c r="H31" s="141">
        <v>11325</v>
      </c>
      <c r="I31" s="141">
        <v>2502.5</v>
      </c>
      <c r="J31" s="141">
        <v>127.5</v>
      </c>
      <c r="K31" s="141">
        <v>2630</v>
      </c>
      <c r="L31" s="141">
        <v>0</v>
      </c>
      <c r="M31" s="141">
        <v>0</v>
      </c>
      <c r="N31" s="141">
        <v>0</v>
      </c>
      <c r="O31" s="141">
        <v>13724.95</v>
      </c>
      <c r="P31" s="141">
        <v>230.05</v>
      </c>
      <c r="Q31" s="141">
        <v>13955</v>
      </c>
    </row>
    <row r="32" spans="1:17" x14ac:dyDescent="0.25">
      <c r="A32" s="126">
        <v>29</v>
      </c>
      <c r="B32" s="126" t="s">
        <v>812</v>
      </c>
      <c r="C32" s="126" t="s">
        <v>212</v>
      </c>
      <c r="D32" s="126" t="s">
        <v>45</v>
      </c>
      <c r="E32" s="126">
        <v>3135</v>
      </c>
      <c r="F32" s="141">
        <v>270061.34999999998</v>
      </c>
      <c r="G32" s="141">
        <v>7820.65</v>
      </c>
      <c r="H32" s="141">
        <v>277882</v>
      </c>
      <c r="I32" s="141">
        <v>24150.75</v>
      </c>
      <c r="J32" s="141">
        <v>4925.25</v>
      </c>
      <c r="K32" s="141">
        <v>29076</v>
      </c>
      <c r="L32" s="141">
        <v>0</v>
      </c>
      <c r="M32" s="141">
        <v>0</v>
      </c>
      <c r="N32" s="141">
        <v>0</v>
      </c>
      <c r="O32" s="141">
        <v>294212.09999999998</v>
      </c>
      <c r="P32" s="141">
        <v>12745.9</v>
      </c>
      <c r="Q32" s="141">
        <v>306958</v>
      </c>
    </row>
    <row r="33" spans="1:17" x14ac:dyDescent="0.25">
      <c r="A33" s="126">
        <v>30</v>
      </c>
      <c r="B33" s="126" t="s">
        <v>812</v>
      </c>
      <c r="C33" s="126" t="s">
        <v>229</v>
      </c>
      <c r="D33" s="126" t="s">
        <v>45</v>
      </c>
      <c r="E33" s="126">
        <v>24</v>
      </c>
      <c r="F33" s="141">
        <v>62545.94</v>
      </c>
      <c r="G33" s="141">
        <v>7921.0599999999995</v>
      </c>
      <c r="H33" s="141">
        <v>70467</v>
      </c>
      <c r="I33" s="141">
        <v>1826.88</v>
      </c>
      <c r="J33" s="141">
        <v>668.12</v>
      </c>
      <c r="K33" s="141">
        <v>2495</v>
      </c>
      <c r="L33" s="141">
        <v>0</v>
      </c>
      <c r="M33" s="141">
        <v>0</v>
      </c>
      <c r="N33" s="141">
        <v>0</v>
      </c>
      <c r="O33" s="141">
        <v>64372.82</v>
      </c>
      <c r="P33" s="141">
        <v>8589.18</v>
      </c>
      <c r="Q33" s="141">
        <v>72962</v>
      </c>
    </row>
    <row r="34" spans="1:17" x14ac:dyDescent="0.25">
      <c r="A34" s="126">
        <v>31</v>
      </c>
      <c r="B34" s="126" t="s">
        <v>812</v>
      </c>
      <c r="C34" s="126" t="s">
        <v>230</v>
      </c>
      <c r="D34" s="126" t="s">
        <v>45</v>
      </c>
      <c r="E34" s="126">
        <v>1163</v>
      </c>
      <c r="F34" s="141">
        <v>222330.35</v>
      </c>
      <c r="G34" s="141">
        <v>15729.650000000001</v>
      </c>
      <c r="H34" s="141">
        <v>238060</v>
      </c>
      <c r="I34" s="141">
        <v>11641.29</v>
      </c>
      <c r="J34" s="141">
        <v>2841.71</v>
      </c>
      <c r="K34" s="141">
        <v>14483</v>
      </c>
      <c r="L34" s="141">
        <v>0</v>
      </c>
      <c r="M34" s="141">
        <v>0</v>
      </c>
      <c r="N34" s="141">
        <v>0</v>
      </c>
      <c r="O34" s="141">
        <v>233971.64</v>
      </c>
      <c r="P34" s="141">
        <v>18571.36</v>
      </c>
      <c r="Q34" s="141">
        <v>252543</v>
      </c>
    </row>
    <row r="35" spans="1:17" x14ac:dyDescent="0.25">
      <c r="A35" s="126">
        <v>32</v>
      </c>
      <c r="B35" s="126" t="s">
        <v>812</v>
      </c>
      <c r="C35" s="126" t="s">
        <v>144</v>
      </c>
      <c r="D35" s="126" t="s">
        <v>43</v>
      </c>
      <c r="E35" s="126">
        <v>0</v>
      </c>
      <c r="F35" s="141">
        <v>31735.759999999998</v>
      </c>
      <c r="G35" s="141">
        <v>905.24</v>
      </c>
      <c r="H35" s="141">
        <v>32641</v>
      </c>
      <c r="I35" s="141">
        <v>1005.87</v>
      </c>
      <c r="J35" s="141">
        <v>324.13</v>
      </c>
      <c r="K35" s="141">
        <v>1330</v>
      </c>
      <c r="L35" s="141">
        <v>0</v>
      </c>
      <c r="M35" s="141">
        <v>0</v>
      </c>
      <c r="N35" s="141">
        <v>0</v>
      </c>
      <c r="O35" s="141">
        <v>32741.63</v>
      </c>
      <c r="P35" s="141">
        <v>1229.3699999999999</v>
      </c>
      <c r="Q35" s="141">
        <v>33971</v>
      </c>
    </row>
    <row r="36" spans="1:17" x14ac:dyDescent="0.25">
      <c r="A36" s="126">
        <v>33</v>
      </c>
      <c r="B36" s="126" t="s">
        <v>812</v>
      </c>
      <c r="C36" s="126" t="s">
        <v>256</v>
      </c>
      <c r="D36" s="126" t="s">
        <v>45</v>
      </c>
      <c r="E36" s="126">
        <v>1725</v>
      </c>
      <c r="F36" s="141">
        <v>479017.72</v>
      </c>
      <c r="G36" s="141">
        <v>70692.28</v>
      </c>
      <c r="H36" s="141">
        <v>549710</v>
      </c>
      <c r="I36" s="141">
        <v>12765.06</v>
      </c>
      <c r="J36" s="141">
        <v>6614.9400000000005</v>
      </c>
      <c r="K36" s="141">
        <v>19380</v>
      </c>
      <c r="L36" s="141">
        <v>0</v>
      </c>
      <c r="M36" s="141">
        <v>0</v>
      </c>
      <c r="N36" s="141">
        <v>0</v>
      </c>
      <c r="O36" s="141">
        <v>491782.78</v>
      </c>
      <c r="P36" s="141">
        <v>77307.22</v>
      </c>
      <c r="Q36" s="141">
        <v>569090</v>
      </c>
    </row>
    <row r="37" spans="1:17" x14ac:dyDescent="0.25">
      <c r="A37" s="126">
        <v>34</v>
      </c>
      <c r="B37" s="126" t="s">
        <v>812</v>
      </c>
      <c r="C37" s="126" t="s">
        <v>257</v>
      </c>
      <c r="D37" s="126" t="s">
        <v>45</v>
      </c>
      <c r="E37" s="126">
        <v>843</v>
      </c>
      <c r="F37" s="141">
        <v>28814.91</v>
      </c>
      <c r="G37" s="141">
        <v>2139.09</v>
      </c>
      <c r="H37" s="141">
        <v>30954</v>
      </c>
      <c r="I37" s="141">
        <v>8397.5</v>
      </c>
      <c r="J37" s="141">
        <v>828.5</v>
      </c>
      <c r="K37" s="141">
        <v>9226</v>
      </c>
      <c r="L37" s="141">
        <v>37212.410000000003</v>
      </c>
      <c r="M37" s="141">
        <v>2967.59</v>
      </c>
      <c r="N37" s="141">
        <v>40180</v>
      </c>
      <c r="O37" s="141">
        <v>0</v>
      </c>
      <c r="P37" s="141">
        <v>0</v>
      </c>
      <c r="Q37" s="141">
        <v>0</v>
      </c>
    </row>
    <row r="38" spans="1:17" x14ac:dyDescent="0.25">
      <c r="A38" s="126">
        <v>35</v>
      </c>
      <c r="B38" s="126" t="s">
        <v>812</v>
      </c>
      <c r="C38" s="126" t="s">
        <v>213</v>
      </c>
      <c r="D38" s="126" t="s">
        <v>43</v>
      </c>
      <c r="E38" s="126">
        <v>0</v>
      </c>
      <c r="F38" s="141">
        <v>5131.96</v>
      </c>
      <c r="G38" s="141">
        <v>100.04</v>
      </c>
      <c r="H38" s="141">
        <v>5232</v>
      </c>
      <c r="I38" s="141">
        <v>1166.56</v>
      </c>
      <c r="J38" s="141">
        <v>62.44</v>
      </c>
      <c r="K38" s="141">
        <v>1229</v>
      </c>
      <c r="L38" s="141">
        <v>0</v>
      </c>
      <c r="M38" s="141">
        <v>0</v>
      </c>
      <c r="N38" s="141">
        <v>0</v>
      </c>
      <c r="O38" s="141">
        <v>6298.52</v>
      </c>
      <c r="P38" s="141">
        <v>162.47999999999999</v>
      </c>
      <c r="Q38" s="141">
        <v>6461</v>
      </c>
    </row>
    <row r="39" spans="1:17" x14ac:dyDescent="0.25">
      <c r="A39" s="126">
        <v>36</v>
      </c>
      <c r="B39" s="126" t="s">
        <v>812</v>
      </c>
      <c r="C39" s="126" t="s">
        <v>214</v>
      </c>
      <c r="D39" s="126" t="s">
        <v>43</v>
      </c>
      <c r="E39" s="126">
        <v>0</v>
      </c>
      <c r="F39" s="141">
        <v>4942.67</v>
      </c>
      <c r="G39" s="141">
        <v>140.33000000000001</v>
      </c>
      <c r="H39" s="141">
        <v>5083</v>
      </c>
      <c r="I39" s="141">
        <v>813.3</v>
      </c>
      <c r="J39" s="141">
        <v>43.7</v>
      </c>
      <c r="K39" s="141">
        <v>857</v>
      </c>
      <c r="L39" s="141">
        <v>0</v>
      </c>
      <c r="M39" s="141">
        <v>0</v>
      </c>
      <c r="N39" s="141">
        <v>0</v>
      </c>
      <c r="O39" s="141">
        <v>5755.97</v>
      </c>
      <c r="P39" s="141">
        <v>184.03</v>
      </c>
      <c r="Q39" s="141">
        <v>5940</v>
      </c>
    </row>
    <row r="40" spans="1:17" x14ac:dyDescent="0.25">
      <c r="A40" s="126">
        <v>37</v>
      </c>
      <c r="B40" s="126" t="s">
        <v>812</v>
      </c>
      <c r="C40" s="126" t="s">
        <v>231</v>
      </c>
      <c r="D40" s="126" t="s">
        <v>45</v>
      </c>
      <c r="E40" s="126">
        <v>6045</v>
      </c>
      <c r="F40" s="141">
        <v>547255.43000000005</v>
      </c>
      <c r="G40" s="141">
        <v>44805.57</v>
      </c>
      <c r="H40" s="141">
        <v>592061</v>
      </c>
      <c r="I40" s="141">
        <v>42952.42</v>
      </c>
      <c r="J40" s="141">
        <v>10007.58</v>
      </c>
      <c r="K40" s="141">
        <v>52960</v>
      </c>
      <c r="L40" s="141">
        <v>0</v>
      </c>
      <c r="M40" s="141">
        <v>0</v>
      </c>
      <c r="N40" s="141">
        <v>0</v>
      </c>
      <c r="O40" s="141">
        <v>590207.85</v>
      </c>
      <c r="P40" s="141">
        <v>54813.15</v>
      </c>
      <c r="Q40" s="141">
        <v>645021</v>
      </c>
    </row>
    <row r="41" spans="1:17" x14ac:dyDescent="0.25">
      <c r="A41" s="126">
        <v>38</v>
      </c>
      <c r="B41" s="126" t="s">
        <v>812</v>
      </c>
      <c r="C41" s="126" t="s">
        <v>282</v>
      </c>
      <c r="D41" s="126" t="s">
        <v>43</v>
      </c>
      <c r="E41" s="126">
        <v>0</v>
      </c>
      <c r="F41" s="141">
        <v>13125.85</v>
      </c>
      <c r="G41" s="141">
        <v>634.15</v>
      </c>
      <c r="H41" s="141">
        <v>13760</v>
      </c>
      <c r="I41" s="141">
        <v>1312.9</v>
      </c>
      <c r="J41" s="141">
        <v>132.1</v>
      </c>
      <c r="K41" s="141">
        <v>1445</v>
      </c>
      <c r="L41" s="141">
        <v>14438.75</v>
      </c>
      <c r="M41" s="141">
        <v>766.25</v>
      </c>
      <c r="N41" s="141">
        <v>15205</v>
      </c>
      <c r="O41" s="141">
        <v>0</v>
      </c>
      <c r="P41" s="141">
        <v>0</v>
      </c>
      <c r="Q41" s="141">
        <v>0</v>
      </c>
    </row>
    <row r="42" spans="1:17" x14ac:dyDescent="0.25">
      <c r="A42" s="126">
        <v>39</v>
      </c>
      <c r="B42" s="126" t="s">
        <v>812</v>
      </c>
      <c r="C42" s="126" t="s">
        <v>181</v>
      </c>
      <c r="D42" s="126" t="s">
        <v>182</v>
      </c>
      <c r="E42" s="126">
        <v>905</v>
      </c>
      <c r="F42" s="141">
        <v>243486.35</v>
      </c>
      <c r="G42" s="141">
        <v>55230.65</v>
      </c>
      <c r="H42" s="141">
        <v>298717</v>
      </c>
      <c r="I42" s="141">
        <v>7511.45</v>
      </c>
      <c r="J42" s="141">
        <v>3022.55</v>
      </c>
      <c r="K42" s="141">
        <v>10534</v>
      </c>
      <c r="L42" s="141">
        <v>0</v>
      </c>
      <c r="M42" s="141">
        <v>0</v>
      </c>
      <c r="N42" s="141">
        <v>0</v>
      </c>
      <c r="O42" s="141">
        <v>250997.8</v>
      </c>
      <c r="P42" s="141">
        <v>58253.2</v>
      </c>
      <c r="Q42" s="141">
        <v>309251</v>
      </c>
    </row>
    <row r="43" spans="1:17" x14ac:dyDescent="0.25">
      <c r="A43" s="126">
        <v>40</v>
      </c>
      <c r="B43" s="126" t="s">
        <v>812</v>
      </c>
      <c r="C43" s="126" t="s">
        <v>145</v>
      </c>
      <c r="D43" s="126" t="s">
        <v>45</v>
      </c>
      <c r="E43" s="126">
        <v>1318</v>
      </c>
      <c r="F43" s="141">
        <v>121105.65</v>
      </c>
      <c r="G43" s="141">
        <v>17102.349999999999</v>
      </c>
      <c r="H43" s="141">
        <v>138208</v>
      </c>
      <c r="I43" s="141">
        <v>10778.49</v>
      </c>
      <c r="J43" s="141">
        <v>1945.5099999999998</v>
      </c>
      <c r="K43" s="141">
        <v>12724</v>
      </c>
      <c r="L43" s="141">
        <v>0</v>
      </c>
      <c r="M43" s="141">
        <v>7875</v>
      </c>
      <c r="N43" s="141">
        <v>7875</v>
      </c>
      <c r="O43" s="141">
        <v>131884.14000000001</v>
      </c>
      <c r="P43" s="141">
        <v>11172.86</v>
      </c>
      <c r="Q43" s="141">
        <v>143057</v>
      </c>
    </row>
    <row r="44" spans="1:17" x14ac:dyDescent="0.25">
      <c r="A44" s="126">
        <v>41</v>
      </c>
      <c r="B44" s="126" t="s">
        <v>812</v>
      </c>
      <c r="C44" s="126" t="s">
        <v>146</v>
      </c>
      <c r="D44" s="126" t="s">
        <v>43</v>
      </c>
      <c r="E44" s="126">
        <v>0</v>
      </c>
      <c r="F44" s="141">
        <v>3731.78</v>
      </c>
      <c r="G44" s="141">
        <v>12.22</v>
      </c>
      <c r="H44" s="141">
        <v>3744</v>
      </c>
      <c r="I44" s="141">
        <v>1574.79</v>
      </c>
      <c r="J44" s="141">
        <v>31.21</v>
      </c>
      <c r="K44" s="141">
        <v>1606</v>
      </c>
      <c r="L44" s="141">
        <v>3731.78</v>
      </c>
      <c r="M44" s="141">
        <v>12.22</v>
      </c>
      <c r="N44" s="141">
        <v>3744</v>
      </c>
      <c r="O44" s="141">
        <v>1574.79</v>
      </c>
      <c r="P44" s="141">
        <v>31.21</v>
      </c>
      <c r="Q44" s="141">
        <v>1606</v>
      </c>
    </row>
    <row r="45" spans="1:17" x14ac:dyDescent="0.25">
      <c r="A45" s="126">
        <v>42</v>
      </c>
      <c r="B45" s="126" t="s">
        <v>812</v>
      </c>
      <c r="C45" s="126" t="s">
        <v>352</v>
      </c>
      <c r="D45" s="126" t="s">
        <v>45</v>
      </c>
      <c r="E45" s="126">
        <v>666</v>
      </c>
      <c r="F45" s="141">
        <v>212945.71</v>
      </c>
      <c r="G45" s="141">
        <v>3677.29</v>
      </c>
      <c r="H45" s="141">
        <v>216623</v>
      </c>
      <c r="I45" s="141">
        <v>6259.78</v>
      </c>
      <c r="J45" s="141">
        <v>2433.2200000000003</v>
      </c>
      <c r="K45" s="141">
        <v>8693</v>
      </c>
      <c r="L45" s="141">
        <v>0</v>
      </c>
      <c r="M45" s="141">
        <v>0</v>
      </c>
      <c r="N45" s="141">
        <v>0</v>
      </c>
      <c r="O45" s="141">
        <v>219205.49</v>
      </c>
      <c r="P45" s="141">
        <v>6110.51</v>
      </c>
      <c r="Q45" s="141">
        <v>225316</v>
      </c>
    </row>
    <row r="46" spans="1:17" x14ac:dyDescent="0.25">
      <c r="A46" s="126">
        <v>43</v>
      </c>
      <c r="B46" s="126" t="s">
        <v>812</v>
      </c>
      <c r="C46" s="126" t="s">
        <v>353</v>
      </c>
      <c r="D46" s="126" t="s">
        <v>45</v>
      </c>
      <c r="E46" s="126">
        <v>419</v>
      </c>
      <c r="F46" s="141">
        <v>3787.62</v>
      </c>
      <c r="G46" s="141">
        <v>61.38</v>
      </c>
      <c r="H46" s="141">
        <v>3849</v>
      </c>
      <c r="I46" s="141">
        <v>4823.3500000000004</v>
      </c>
      <c r="J46" s="141">
        <v>226.65</v>
      </c>
      <c r="K46" s="141">
        <v>5050</v>
      </c>
      <c r="L46" s="141">
        <v>0</v>
      </c>
      <c r="M46" s="141">
        <v>0</v>
      </c>
      <c r="N46" s="141">
        <v>0</v>
      </c>
      <c r="O46" s="141">
        <v>8610.9699999999993</v>
      </c>
      <c r="P46" s="141">
        <v>288.03000000000003</v>
      </c>
      <c r="Q46" s="141">
        <v>8899</v>
      </c>
    </row>
    <row r="47" spans="1:17" x14ac:dyDescent="0.25">
      <c r="A47" s="126">
        <v>44</v>
      </c>
      <c r="B47" s="126" t="s">
        <v>812</v>
      </c>
      <c r="C47" s="126" t="s">
        <v>283</v>
      </c>
      <c r="D47" s="126" t="s">
        <v>43</v>
      </c>
      <c r="E47" s="126">
        <v>0</v>
      </c>
      <c r="F47" s="141">
        <v>11570.87</v>
      </c>
      <c r="G47" s="141">
        <v>517.13</v>
      </c>
      <c r="H47" s="141">
        <v>12088</v>
      </c>
      <c r="I47" s="141">
        <v>1968.39</v>
      </c>
      <c r="J47" s="141">
        <v>110.61</v>
      </c>
      <c r="K47" s="141">
        <v>2079</v>
      </c>
      <c r="L47" s="141">
        <v>1561.87</v>
      </c>
      <c r="M47" s="141">
        <v>517.13</v>
      </c>
      <c r="N47" s="141">
        <v>2079</v>
      </c>
      <c r="O47" s="141">
        <v>11977.39</v>
      </c>
      <c r="P47" s="141">
        <v>110.61</v>
      </c>
      <c r="Q47" s="141">
        <v>12088</v>
      </c>
    </row>
    <row r="48" spans="1:17" x14ac:dyDescent="0.25">
      <c r="A48" s="126">
        <v>45</v>
      </c>
      <c r="B48" s="126" t="s">
        <v>812</v>
      </c>
      <c r="C48" s="126" t="s">
        <v>232</v>
      </c>
      <c r="D48" s="126" t="s">
        <v>45</v>
      </c>
      <c r="E48" s="126">
        <v>400</v>
      </c>
      <c r="F48" s="141">
        <v>46519.43</v>
      </c>
      <c r="G48" s="141">
        <v>6002.57</v>
      </c>
      <c r="H48" s="141">
        <v>52522</v>
      </c>
      <c r="I48" s="141">
        <v>4052.42</v>
      </c>
      <c r="J48" s="141">
        <v>662.57999999999993</v>
      </c>
      <c r="K48" s="141">
        <v>4715</v>
      </c>
      <c r="L48" s="141">
        <v>0</v>
      </c>
      <c r="M48" s="141">
        <v>0</v>
      </c>
      <c r="N48" s="141">
        <v>0</v>
      </c>
      <c r="O48" s="141">
        <v>50571.85</v>
      </c>
      <c r="P48" s="141">
        <v>6665.15</v>
      </c>
      <c r="Q48" s="141">
        <v>57237</v>
      </c>
    </row>
    <row r="49" spans="1:17" x14ac:dyDescent="0.25">
      <c r="A49" s="126">
        <v>46</v>
      </c>
      <c r="B49" s="126" t="s">
        <v>812</v>
      </c>
      <c r="C49" s="126" t="s">
        <v>86</v>
      </c>
      <c r="D49" s="126" t="s">
        <v>45</v>
      </c>
      <c r="E49" s="126">
        <v>414</v>
      </c>
      <c r="F49" s="141">
        <v>61071.15</v>
      </c>
      <c r="G49" s="141">
        <v>5750.8499999999995</v>
      </c>
      <c r="H49" s="141">
        <v>66822</v>
      </c>
      <c r="I49" s="141">
        <v>4673.1499999999996</v>
      </c>
      <c r="J49" s="141">
        <v>794.84999999999991</v>
      </c>
      <c r="K49" s="141">
        <v>5468</v>
      </c>
      <c r="L49" s="141">
        <v>65744.3</v>
      </c>
      <c r="M49" s="141">
        <v>6545.7</v>
      </c>
      <c r="N49" s="141">
        <v>72290</v>
      </c>
      <c r="O49" s="141">
        <v>0</v>
      </c>
      <c r="P49" s="141">
        <v>0</v>
      </c>
      <c r="Q49" s="141">
        <v>0</v>
      </c>
    </row>
    <row r="50" spans="1:17" x14ac:dyDescent="0.25">
      <c r="A50" s="126">
        <v>47</v>
      </c>
      <c r="B50" s="126" t="s">
        <v>812</v>
      </c>
      <c r="C50" s="126" t="s">
        <v>215</v>
      </c>
      <c r="D50" s="126" t="s">
        <v>43</v>
      </c>
      <c r="E50" s="126">
        <v>0</v>
      </c>
      <c r="F50" s="141">
        <v>7174.34</v>
      </c>
      <c r="G50" s="141">
        <v>166.66</v>
      </c>
      <c r="H50" s="141">
        <v>7341</v>
      </c>
      <c r="I50" s="141">
        <v>1139.3699999999999</v>
      </c>
      <c r="J50" s="141">
        <v>63.63</v>
      </c>
      <c r="K50" s="141">
        <v>1203</v>
      </c>
      <c r="L50" s="141">
        <v>8313.7099999999991</v>
      </c>
      <c r="M50" s="141">
        <v>230.29</v>
      </c>
      <c r="N50" s="141">
        <v>8544</v>
      </c>
      <c r="O50" s="141">
        <v>0</v>
      </c>
      <c r="P50" s="141">
        <v>0</v>
      </c>
      <c r="Q50" s="141">
        <v>0</v>
      </c>
    </row>
    <row r="51" spans="1:17" x14ac:dyDescent="0.25">
      <c r="A51" s="126">
        <v>48</v>
      </c>
      <c r="B51" s="126" t="s">
        <v>812</v>
      </c>
      <c r="C51" s="126" t="s">
        <v>354</v>
      </c>
      <c r="D51" s="126" t="s">
        <v>45</v>
      </c>
      <c r="E51" s="126">
        <v>4714</v>
      </c>
      <c r="F51" s="141">
        <v>854122.84</v>
      </c>
      <c r="G51" s="141">
        <v>205534.16</v>
      </c>
      <c r="H51" s="141">
        <v>1059657</v>
      </c>
      <c r="I51" s="141">
        <v>35941.019999999997</v>
      </c>
      <c r="J51" s="141">
        <v>10952.98</v>
      </c>
      <c r="K51" s="141">
        <v>46894</v>
      </c>
      <c r="L51" s="141">
        <v>0</v>
      </c>
      <c r="M51" s="141">
        <v>0</v>
      </c>
      <c r="N51" s="141">
        <v>0</v>
      </c>
      <c r="O51" s="141">
        <v>890063.86</v>
      </c>
      <c r="P51" s="141">
        <v>216487.13999999998</v>
      </c>
      <c r="Q51" s="141">
        <v>1106551</v>
      </c>
    </row>
    <row r="52" spans="1:17" x14ac:dyDescent="0.25">
      <c r="A52" s="126">
        <v>49</v>
      </c>
      <c r="B52" s="126" t="s">
        <v>812</v>
      </c>
      <c r="C52" s="126" t="s">
        <v>355</v>
      </c>
      <c r="D52" s="126" t="s">
        <v>45</v>
      </c>
      <c r="E52" s="126">
        <v>2113</v>
      </c>
      <c r="F52" s="141">
        <v>428339.98</v>
      </c>
      <c r="G52" s="141">
        <v>133100.01999999999</v>
      </c>
      <c r="H52" s="141">
        <v>561440</v>
      </c>
      <c r="I52" s="141">
        <v>15832.49</v>
      </c>
      <c r="J52" s="141">
        <v>5502.51</v>
      </c>
      <c r="K52" s="141">
        <v>21335</v>
      </c>
      <c r="L52" s="141">
        <v>0</v>
      </c>
      <c r="M52" s="141">
        <v>6442</v>
      </c>
      <c r="N52" s="141">
        <v>6442</v>
      </c>
      <c r="O52" s="141">
        <v>444172.47</v>
      </c>
      <c r="P52" s="141">
        <v>132160.53</v>
      </c>
      <c r="Q52" s="141">
        <v>576333</v>
      </c>
    </row>
    <row r="53" spans="1:17" x14ac:dyDescent="0.25">
      <c r="A53" s="126">
        <v>50</v>
      </c>
      <c r="B53" s="126" t="s">
        <v>812</v>
      </c>
      <c r="C53" s="126" t="s">
        <v>356</v>
      </c>
      <c r="D53" s="126" t="s">
        <v>43</v>
      </c>
      <c r="E53" s="126">
        <v>0</v>
      </c>
      <c r="F53" s="141">
        <v>188063.44</v>
      </c>
      <c r="G53" s="141">
        <v>74732.56</v>
      </c>
      <c r="H53" s="141">
        <v>262796</v>
      </c>
      <c r="I53" s="141">
        <v>1273.49</v>
      </c>
      <c r="J53" s="141">
        <v>1874.51</v>
      </c>
      <c r="K53" s="141">
        <v>3148</v>
      </c>
      <c r="L53" s="141">
        <v>0</v>
      </c>
      <c r="M53" s="141">
        <v>0</v>
      </c>
      <c r="N53" s="141">
        <v>0</v>
      </c>
      <c r="O53" s="141">
        <v>189336.93</v>
      </c>
      <c r="P53" s="141">
        <v>76607.070000000007</v>
      </c>
      <c r="Q53" s="141">
        <v>265944</v>
      </c>
    </row>
    <row r="54" spans="1:17" x14ac:dyDescent="0.25">
      <c r="A54" s="126">
        <v>51</v>
      </c>
      <c r="B54" s="126" t="s">
        <v>812</v>
      </c>
      <c r="C54" s="126" t="s">
        <v>258</v>
      </c>
      <c r="D54" s="126" t="s">
        <v>45</v>
      </c>
      <c r="E54" s="126">
        <v>480</v>
      </c>
      <c r="F54" s="141">
        <v>20499.79</v>
      </c>
      <c r="G54" s="141">
        <v>1374.21</v>
      </c>
      <c r="H54" s="141">
        <v>21874</v>
      </c>
      <c r="I54" s="141">
        <v>5519.36</v>
      </c>
      <c r="J54" s="141">
        <v>473.64</v>
      </c>
      <c r="K54" s="141">
        <v>5993</v>
      </c>
      <c r="L54" s="141">
        <v>26019.15</v>
      </c>
      <c r="M54" s="141">
        <v>1847.85</v>
      </c>
      <c r="N54" s="141">
        <v>27867</v>
      </c>
      <c r="O54" s="141">
        <v>0</v>
      </c>
      <c r="P54" s="141">
        <v>0</v>
      </c>
      <c r="Q54" s="141">
        <v>0</v>
      </c>
    </row>
    <row r="55" spans="1:17" x14ac:dyDescent="0.25">
      <c r="A55" s="126">
        <v>52</v>
      </c>
      <c r="B55" s="126" t="s">
        <v>812</v>
      </c>
      <c r="C55" s="126" t="s">
        <v>233</v>
      </c>
      <c r="D55" s="126" t="s">
        <v>43</v>
      </c>
      <c r="E55" s="126">
        <v>0</v>
      </c>
      <c r="F55" s="141">
        <v>3731.78</v>
      </c>
      <c r="G55" s="141">
        <v>12.22</v>
      </c>
      <c r="H55" s="141">
        <v>3744</v>
      </c>
      <c r="I55" s="141">
        <v>1574.79</v>
      </c>
      <c r="J55" s="141">
        <v>31.21</v>
      </c>
      <c r="K55" s="141">
        <v>1606</v>
      </c>
      <c r="L55" s="141">
        <v>0</v>
      </c>
      <c r="M55" s="141">
        <v>0</v>
      </c>
      <c r="N55" s="141">
        <v>0</v>
      </c>
      <c r="O55" s="141">
        <v>5306.57</v>
      </c>
      <c r="P55" s="141">
        <v>43.43</v>
      </c>
      <c r="Q55" s="141">
        <v>5350</v>
      </c>
    </row>
    <row r="56" spans="1:17" x14ac:dyDescent="0.25">
      <c r="A56" s="126">
        <v>53</v>
      </c>
      <c r="B56" s="126" t="s">
        <v>812</v>
      </c>
      <c r="C56" s="126" t="s">
        <v>284</v>
      </c>
      <c r="D56" s="126" t="s">
        <v>45</v>
      </c>
      <c r="E56" s="126">
        <v>2556</v>
      </c>
      <c r="F56" s="141">
        <v>501859.3</v>
      </c>
      <c r="G56" s="141">
        <v>85176.7</v>
      </c>
      <c r="H56" s="141">
        <v>587036</v>
      </c>
      <c r="I56" s="141">
        <v>20570.78</v>
      </c>
      <c r="J56" s="141">
        <v>6471.22</v>
      </c>
      <c r="K56" s="141">
        <v>27042</v>
      </c>
      <c r="L56" s="141">
        <v>0</v>
      </c>
      <c r="M56" s="141">
        <v>50000</v>
      </c>
      <c r="N56" s="141">
        <v>50000</v>
      </c>
      <c r="O56" s="141">
        <v>522430.08</v>
      </c>
      <c r="P56" s="141">
        <v>41647.919999999998</v>
      </c>
      <c r="Q56" s="141">
        <v>564078</v>
      </c>
    </row>
    <row r="57" spans="1:17" x14ac:dyDescent="0.25">
      <c r="A57" s="126">
        <v>54</v>
      </c>
      <c r="B57" s="126" t="s">
        <v>812</v>
      </c>
      <c r="C57" s="126" t="s">
        <v>84</v>
      </c>
      <c r="D57" s="126" t="s">
        <v>45</v>
      </c>
      <c r="E57" s="126">
        <v>1189</v>
      </c>
      <c r="F57" s="141">
        <v>45676.74</v>
      </c>
      <c r="G57" s="141">
        <v>2270.2600000000002</v>
      </c>
      <c r="H57" s="141">
        <v>47947</v>
      </c>
      <c r="I57" s="141">
        <v>10156.719999999999</v>
      </c>
      <c r="J57" s="141">
        <v>975.28</v>
      </c>
      <c r="K57" s="141">
        <v>11132</v>
      </c>
      <c r="L57" s="141">
        <v>55833.46</v>
      </c>
      <c r="M57" s="141">
        <v>3245.54</v>
      </c>
      <c r="N57" s="141">
        <v>59079</v>
      </c>
      <c r="O57" s="141">
        <v>0</v>
      </c>
      <c r="P57" s="141">
        <v>0</v>
      </c>
      <c r="Q57" s="141">
        <v>0</v>
      </c>
    </row>
    <row r="58" spans="1:17" x14ac:dyDescent="0.25">
      <c r="A58" s="126">
        <v>55</v>
      </c>
      <c r="B58" s="126" t="s">
        <v>812</v>
      </c>
      <c r="C58" s="126" t="s">
        <v>147</v>
      </c>
      <c r="D58" s="126" t="s">
        <v>45</v>
      </c>
      <c r="E58" s="126">
        <v>1663</v>
      </c>
      <c r="F58" s="141">
        <v>39976.39</v>
      </c>
      <c r="G58" s="141">
        <v>1975.61</v>
      </c>
      <c r="H58" s="141">
        <v>41952</v>
      </c>
      <c r="I58" s="141">
        <v>12573.15</v>
      </c>
      <c r="J58" s="141">
        <v>1219.8500000000001</v>
      </c>
      <c r="K58" s="141">
        <v>13793</v>
      </c>
      <c r="L58" s="141">
        <v>0</v>
      </c>
      <c r="M58" s="141">
        <v>0</v>
      </c>
      <c r="N58" s="141">
        <v>0</v>
      </c>
      <c r="O58" s="141">
        <v>52549.54</v>
      </c>
      <c r="P58" s="141">
        <v>3195.46</v>
      </c>
      <c r="Q58" s="141">
        <v>55745</v>
      </c>
    </row>
    <row r="59" spans="1:17" x14ac:dyDescent="0.25">
      <c r="A59" s="126">
        <v>56</v>
      </c>
      <c r="B59" s="126" t="s">
        <v>812</v>
      </c>
      <c r="C59" s="126" t="s">
        <v>259</v>
      </c>
      <c r="D59" s="126" t="s">
        <v>45</v>
      </c>
      <c r="E59" s="126">
        <v>3058</v>
      </c>
      <c r="F59" s="141">
        <v>662411.37</v>
      </c>
      <c r="G59" s="141">
        <v>48308.63</v>
      </c>
      <c r="H59" s="141">
        <v>710720</v>
      </c>
      <c r="I59" s="141">
        <v>29104.13</v>
      </c>
      <c r="J59" s="141">
        <v>6225.87</v>
      </c>
      <c r="K59" s="141">
        <v>35330</v>
      </c>
      <c r="L59" s="141">
        <v>0</v>
      </c>
      <c r="M59" s="141">
        <v>20000</v>
      </c>
      <c r="N59" s="141">
        <v>20000</v>
      </c>
      <c r="O59" s="141">
        <v>691515.5</v>
      </c>
      <c r="P59" s="141">
        <v>34534.5</v>
      </c>
      <c r="Q59" s="141">
        <v>726050</v>
      </c>
    </row>
    <row r="60" spans="1:17" x14ac:dyDescent="0.25">
      <c r="A60" s="126">
        <v>57</v>
      </c>
      <c r="B60" s="126" t="s">
        <v>812</v>
      </c>
      <c r="C60" s="126" t="s">
        <v>234</v>
      </c>
      <c r="D60" s="126" t="s">
        <v>43</v>
      </c>
      <c r="E60" s="126">
        <v>0</v>
      </c>
      <c r="F60" s="141">
        <v>2075.1999999999998</v>
      </c>
      <c r="G60" s="141">
        <v>6.8</v>
      </c>
      <c r="H60" s="141">
        <v>2082</v>
      </c>
      <c r="I60" s="141">
        <v>874.64</v>
      </c>
      <c r="J60" s="141">
        <v>17.36</v>
      </c>
      <c r="K60" s="141">
        <v>892</v>
      </c>
      <c r="L60" s="141">
        <v>0</v>
      </c>
      <c r="M60" s="141">
        <v>0</v>
      </c>
      <c r="N60" s="141">
        <v>0</v>
      </c>
      <c r="O60" s="141">
        <v>2949.84</v>
      </c>
      <c r="P60" s="141">
        <v>24.16</v>
      </c>
      <c r="Q60" s="141">
        <v>2974</v>
      </c>
    </row>
    <row r="61" spans="1:17" x14ac:dyDescent="0.25">
      <c r="A61" s="126">
        <v>58</v>
      </c>
      <c r="B61" s="126" t="s">
        <v>812</v>
      </c>
      <c r="C61" s="126" t="s">
        <v>148</v>
      </c>
      <c r="D61" s="126" t="s">
        <v>45</v>
      </c>
      <c r="E61" s="126">
        <v>740</v>
      </c>
      <c r="F61" s="141">
        <v>140829.42000000001</v>
      </c>
      <c r="G61" s="141">
        <v>15727.58</v>
      </c>
      <c r="H61" s="141">
        <v>156557</v>
      </c>
      <c r="I61" s="141">
        <v>7081.01</v>
      </c>
      <c r="J61" s="141">
        <v>1842.99</v>
      </c>
      <c r="K61" s="141">
        <v>8924</v>
      </c>
      <c r="L61" s="141">
        <v>0</v>
      </c>
      <c r="M61" s="141">
        <v>0</v>
      </c>
      <c r="N61" s="141">
        <v>0</v>
      </c>
      <c r="O61" s="141">
        <v>147910.43</v>
      </c>
      <c r="P61" s="141">
        <v>17570.57</v>
      </c>
      <c r="Q61" s="141">
        <v>165481</v>
      </c>
    </row>
    <row r="62" spans="1:17" x14ac:dyDescent="0.25">
      <c r="A62" s="126">
        <v>59</v>
      </c>
      <c r="B62" s="126" t="s">
        <v>812</v>
      </c>
      <c r="C62" s="126" t="s">
        <v>107</v>
      </c>
      <c r="D62" s="126" t="s">
        <v>43</v>
      </c>
      <c r="E62" s="126">
        <v>0</v>
      </c>
      <c r="F62" s="141">
        <v>91188.29</v>
      </c>
      <c r="G62" s="141">
        <v>38830.71</v>
      </c>
      <c r="H62" s="141">
        <v>130019</v>
      </c>
      <c r="I62" s="141">
        <v>875.03</v>
      </c>
      <c r="J62" s="141">
        <v>969.97</v>
      </c>
      <c r="K62" s="141">
        <v>1845</v>
      </c>
      <c r="L62" s="141">
        <v>0</v>
      </c>
      <c r="M62" s="141">
        <v>0</v>
      </c>
      <c r="N62" s="141">
        <v>0</v>
      </c>
      <c r="O62" s="141">
        <v>92063.32</v>
      </c>
      <c r="P62" s="141">
        <v>39800.68</v>
      </c>
      <c r="Q62" s="141">
        <v>131864</v>
      </c>
    </row>
    <row r="63" spans="1:17" x14ac:dyDescent="0.25">
      <c r="A63" s="126">
        <v>60</v>
      </c>
      <c r="B63" s="126" t="s">
        <v>812</v>
      </c>
      <c r="C63" s="126" t="s">
        <v>327</v>
      </c>
      <c r="D63" s="126" t="s">
        <v>43</v>
      </c>
      <c r="E63" s="126">
        <v>0</v>
      </c>
      <c r="F63" s="141">
        <v>373720.85</v>
      </c>
      <c r="G63" s="141">
        <v>80261.149999999994</v>
      </c>
      <c r="H63" s="141">
        <v>453982</v>
      </c>
      <c r="I63" s="141">
        <v>2144.12</v>
      </c>
      <c r="J63" s="141">
        <v>4016.88</v>
      </c>
      <c r="K63" s="141">
        <v>6161</v>
      </c>
      <c r="L63" s="141">
        <v>0</v>
      </c>
      <c r="M63" s="141">
        <v>0</v>
      </c>
      <c r="N63" s="141">
        <v>0</v>
      </c>
      <c r="O63" s="141">
        <v>375864.97</v>
      </c>
      <c r="P63" s="141">
        <v>84278.03</v>
      </c>
      <c r="Q63" s="141">
        <v>460143</v>
      </c>
    </row>
    <row r="64" spans="1:17" x14ac:dyDescent="0.25">
      <c r="A64" s="126">
        <v>61</v>
      </c>
      <c r="B64" s="126" t="s">
        <v>812</v>
      </c>
      <c r="C64" s="126" t="s">
        <v>216</v>
      </c>
      <c r="D64" s="126" t="s">
        <v>45</v>
      </c>
      <c r="E64" s="126">
        <v>325</v>
      </c>
      <c r="F64" s="141">
        <v>15646.98</v>
      </c>
      <c r="G64" s="141">
        <v>710.02</v>
      </c>
      <c r="H64" s="141">
        <v>16357</v>
      </c>
      <c r="I64" s="141">
        <v>4844.42</v>
      </c>
      <c r="J64" s="141">
        <v>347.58</v>
      </c>
      <c r="K64" s="141">
        <v>5192</v>
      </c>
      <c r="L64" s="141">
        <v>15589.98</v>
      </c>
      <c r="M64" s="141">
        <v>710.02</v>
      </c>
      <c r="N64" s="141">
        <v>16300</v>
      </c>
      <c r="O64" s="141">
        <v>4901.42</v>
      </c>
      <c r="P64" s="141">
        <v>347.58</v>
      </c>
      <c r="Q64" s="141">
        <v>5249</v>
      </c>
    </row>
    <row r="65" spans="1:17" x14ac:dyDescent="0.25">
      <c r="A65" s="126">
        <v>62</v>
      </c>
      <c r="B65" s="126" t="s">
        <v>812</v>
      </c>
      <c r="C65" s="126" t="s">
        <v>285</v>
      </c>
      <c r="D65" s="126" t="s">
        <v>45</v>
      </c>
      <c r="E65" s="126">
        <v>140</v>
      </c>
      <c r="F65" s="141">
        <v>12789.38</v>
      </c>
      <c r="G65" s="141">
        <v>1022.6199999999999</v>
      </c>
      <c r="H65" s="141">
        <v>13812</v>
      </c>
      <c r="I65" s="141">
        <v>2271.58</v>
      </c>
      <c r="J65" s="141">
        <v>196.42000000000002</v>
      </c>
      <c r="K65" s="141">
        <v>2468</v>
      </c>
      <c r="L65" s="141">
        <v>0</v>
      </c>
      <c r="M65" s="141">
        <v>0</v>
      </c>
      <c r="N65" s="141">
        <v>0</v>
      </c>
      <c r="O65" s="141">
        <v>15060.96</v>
      </c>
      <c r="P65" s="141">
        <v>1219.04</v>
      </c>
      <c r="Q65" s="141">
        <v>16280</v>
      </c>
    </row>
    <row r="66" spans="1:17" x14ac:dyDescent="0.25">
      <c r="A66" s="126">
        <v>63</v>
      </c>
      <c r="B66" s="126" t="s">
        <v>812</v>
      </c>
      <c r="C66" s="126" t="s">
        <v>235</v>
      </c>
      <c r="D66" s="126" t="s">
        <v>45</v>
      </c>
      <c r="E66" s="126">
        <v>1201</v>
      </c>
      <c r="F66" s="141">
        <v>76761.33</v>
      </c>
      <c r="G66" s="141">
        <v>11510.669999999998</v>
      </c>
      <c r="H66" s="141">
        <v>88272</v>
      </c>
      <c r="I66" s="141">
        <v>9801.7000000000007</v>
      </c>
      <c r="J66" s="141">
        <v>1317.3</v>
      </c>
      <c r="K66" s="141">
        <v>11119</v>
      </c>
      <c r="L66" s="141">
        <v>0</v>
      </c>
      <c r="M66" s="141">
        <v>0</v>
      </c>
      <c r="N66" s="141">
        <v>0</v>
      </c>
      <c r="O66" s="141">
        <v>86563.03</v>
      </c>
      <c r="P66" s="141">
        <v>12827.97</v>
      </c>
      <c r="Q66" s="141">
        <v>99391</v>
      </c>
    </row>
    <row r="67" spans="1:17" x14ac:dyDescent="0.25">
      <c r="A67" s="126">
        <v>64</v>
      </c>
      <c r="B67" s="126" t="s">
        <v>812</v>
      </c>
      <c r="C67" s="126" t="s">
        <v>357</v>
      </c>
      <c r="D67" s="126" t="s">
        <v>43</v>
      </c>
      <c r="E67" s="126">
        <v>0</v>
      </c>
      <c r="F67" s="141">
        <v>163718.39000000001</v>
      </c>
      <c r="G67" s="141">
        <v>35020.61</v>
      </c>
      <c r="H67" s="141">
        <v>198739</v>
      </c>
      <c r="I67" s="141">
        <v>1272.8</v>
      </c>
      <c r="J67" s="141">
        <v>1631.2</v>
      </c>
      <c r="K67" s="141">
        <v>2904</v>
      </c>
      <c r="L67" s="141">
        <v>0</v>
      </c>
      <c r="M67" s="141">
        <v>0</v>
      </c>
      <c r="N67" s="141">
        <v>0</v>
      </c>
      <c r="O67" s="141">
        <v>164991.19</v>
      </c>
      <c r="P67" s="141">
        <v>36651.81</v>
      </c>
      <c r="Q67" s="141">
        <v>201643</v>
      </c>
    </row>
    <row r="68" spans="1:17" x14ac:dyDescent="0.25">
      <c r="A68" s="126">
        <v>65</v>
      </c>
      <c r="B68" s="126" t="s">
        <v>812</v>
      </c>
      <c r="C68" s="126" t="s">
        <v>108</v>
      </c>
      <c r="D68" s="126" t="s">
        <v>45</v>
      </c>
      <c r="E68" s="126">
        <v>1342</v>
      </c>
      <c r="F68" s="141">
        <v>369094.7</v>
      </c>
      <c r="G68" s="141">
        <v>27499.300000000003</v>
      </c>
      <c r="H68" s="141">
        <v>396594</v>
      </c>
      <c r="I68" s="141">
        <v>11729.72</v>
      </c>
      <c r="J68" s="141">
        <v>4466.28</v>
      </c>
      <c r="K68" s="141">
        <v>16196</v>
      </c>
      <c r="L68" s="141">
        <v>0</v>
      </c>
      <c r="M68" s="141">
        <v>24349</v>
      </c>
      <c r="N68" s="141">
        <v>24349</v>
      </c>
      <c r="O68" s="141">
        <v>380824.42</v>
      </c>
      <c r="P68" s="141">
        <v>7616.58</v>
      </c>
      <c r="Q68" s="141">
        <v>388441</v>
      </c>
    </row>
    <row r="69" spans="1:17" x14ac:dyDescent="0.25">
      <c r="A69" s="126">
        <v>66</v>
      </c>
      <c r="B69" s="126" t="s">
        <v>812</v>
      </c>
      <c r="C69" s="126" t="s">
        <v>358</v>
      </c>
      <c r="D69" s="126" t="s">
        <v>45</v>
      </c>
      <c r="E69" s="126">
        <v>667</v>
      </c>
      <c r="F69" s="141">
        <v>365139.09</v>
      </c>
      <c r="G69" s="141">
        <v>138392.91</v>
      </c>
      <c r="H69" s="141">
        <v>503532</v>
      </c>
      <c r="I69" s="141">
        <v>6350.96</v>
      </c>
      <c r="J69" s="141">
        <v>4199.04</v>
      </c>
      <c r="K69" s="141">
        <v>10550</v>
      </c>
      <c r="L69" s="141">
        <v>0</v>
      </c>
      <c r="M69" s="141">
        <v>5119</v>
      </c>
      <c r="N69" s="141">
        <v>5119</v>
      </c>
      <c r="O69" s="141">
        <v>371490.05</v>
      </c>
      <c r="P69" s="141">
        <v>137472.95000000001</v>
      </c>
      <c r="Q69" s="141">
        <v>508963</v>
      </c>
    </row>
    <row r="70" spans="1:17" x14ac:dyDescent="0.25">
      <c r="A70" s="126">
        <v>67</v>
      </c>
      <c r="B70" s="126" t="s">
        <v>812</v>
      </c>
      <c r="C70" s="126" t="s">
        <v>127</v>
      </c>
      <c r="D70" s="126" t="s">
        <v>45</v>
      </c>
      <c r="E70" s="126">
        <v>772</v>
      </c>
      <c r="F70" s="141">
        <v>179676.61</v>
      </c>
      <c r="G70" s="141">
        <v>9380.39</v>
      </c>
      <c r="H70" s="141">
        <v>189057</v>
      </c>
      <c r="I70" s="141">
        <v>7475.48</v>
      </c>
      <c r="J70" s="141">
        <v>2226.52</v>
      </c>
      <c r="K70" s="141">
        <v>9702</v>
      </c>
      <c r="L70" s="141">
        <v>20619.61</v>
      </c>
      <c r="M70" s="141">
        <v>9380.39</v>
      </c>
      <c r="N70" s="141">
        <v>30000</v>
      </c>
      <c r="O70" s="141">
        <v>166532.48000000001</v>
      </c>
      <c r="P70" s="141">
        <v>2226.52</v>
      </c>
      <c r="Q70" s="141">
        <v>168759</v>
      </c>
    </row>
    <row r="71" spans="1:17" x14ac:dyDescent="0.25">
      <c r="A71" s="126">
        <v>68</v>
      </c>
      <c r="B71" s="126" t="s">
        <v>812</v>
      </c>
      <c r="C71" s="126" t="s">
        <v>286</v>
      </c>
      <c r="D71" s="126" t="s">
        <v>45</v>
      </c>
      <c r="E71" s="126">
        <v>922</v>
      </c>
      <c r="F71" s="141">
        <v>86619.5</v>
      </c>
      <c r="G71" s="141">
        <v>2114.5</v>
      </c>
      <c r="H71" s="141">
        <v>88734</v>
      </c>
      <c r="I71" s="141">
        <v>7628.44</v>
      </c>
      <c r="J71" s="141">
        <v>1294.56</v>
      </c>
      <c r="K71" s="141">
        <v>8923</v>
      </c>
      <c r="L71" s="141">
        <v>0</v>
      </c>
      <c r="M71" s="141">
        <v>0</v>
      </c>
      <c r="N71" s="141">
        <v>0</v>
      </c>
      <c r="O71" s="141">
        <v>94247.94</v>
      </c>
      <c r="P71" s="141">
        <v>3409.06</v>
      </c>
      <c r="Q71" s="141">
        <v>97657</v>
      </c>
    </row>
    <row r="72" spans="1:17" x14ac:dyDescent="0.25">
      <c r="A72" s="126">
        <v>69</v>
      </c>
      <c r="B72" s="126" t="s">
        <v>812</v>
      </c>
      <c r="C72" s="126" t="s">
        <v>87</v>
      </c>
      <c r="D72" s="126" t="s">
        <v>43</v>
      </c>
      <c r="E72" s="126">
        <v>0</v>
      </c>
      <c r="F72" s="141">
        <v>5391.61</v>
      </c>
      <c r="G72" s="141">
        <v>260.39</v>
      </c>
      <c r="H72" s="141">
        <v>5652</v>
      </c>
      <c r="I72" s="141">
        <v>875.37</v>
      </c>
      <c r="J72" s="141">
        <v>51.63</v>
      </c>
      <c r="K72" s="141">
        <v>927</v>
      </c>
      <c r="L72" s="141">
        <v>6266.98</v>
      </c>
      <c r="M72" s="141">
        <v>312.02</v>
      </c>
      <c r="N72" s="141">
        <v>6579</v>
      </c>
      <c r="O72" s="141">
        <v>0</v>
      </c>
      <c r="P72" s="141">
        <v>0</v>
      </c>
      <c r="Q72" s="141">
        <v>0</v>
      </c>
    </row>
    <row r="73" spans="1:17" x14ac:dyDescent="0.25">
      <c r="A73" s="126">
        <v>70</v>
      </c>
      <c r="B73" s="126" t="s">
        <v>812</v>
      </c>
      <c r="C73" s="126" t="s">
        <v>183</v>
      </c>
      <c r="D73" s="126" t="s">
        <v>49</v>
      </c>
      <c r="E73" s="126">
        <v>0</v>
      </c>
      <c r="F73" s="141">
        <v>39702.35</v>
      </c>
      <c r="G73" s="141">
        <v>6116.65</v>
      </c>
      <c r="H73" s="141">
        <v>45819</v>
      </c>
      <c r="I73" s="141">
        <v>1793.98</v>
      </c>
      <c r="J73" s="141">
        <v>402.02</v>
      </c>
      <c r="K73" s="141">
        <v>2196</v>
      </c>
      <c r="L73" s="141">
        <v>0</v>
      </c>
      <c r="M73" s="141">
        <v>0</v>
      </c>
      <c r="N73" s="141">
        <v>0</v>
      </c>
      <c r="O73" s="141">
        <v>41496.33</v>
      </c>
      <c r="P73" s="141">
        <v>6518.67</v>
      </c>
      <c r="Q73" s="141">
        <v>48015</v>
      </c>
    </row>
    <row r="74" spans="1:17" x14ac:dyDescent="0.25">
      <c r="A74" s="126">
        <v>71</v>
      </c>
      <c r="B74" s="126" t="s">
        <v>812</v>
      </c>
      <c r="C74" s="126" t="s">
        <v>184</v>
      </c>
      <c r="D74" s="126" t="s">
        <v>43</v>
      </c>
      <c r="E74" s="126">
        <v>0</v>
      </c>
      <c r="F74" s="141">
        <v>40411.32</v>
      </c>
      <c r="G74" s="141">
        <v>5911.68</v>
      </c>
      <c r="H74" s="141">
        <v>46323</v>
      </c>
      <c r="I74" s="141">
        <v>1925.39</v>
      </c>
      <c r="J74" s="141">
        <v>408.61</v>
      </c>
      <c r="K74" s="141">
        <v>2334</v>
      </c>
      <c r="L74" s="141">
        <v>0</v>
      </c>
      <c r="M74" s="141">
        <v>0</v>
      </c>
      <c r="N74" s="141">
        <v>0</v>
      </c>
      <c r="O74" s="141">
        <v>42336.71</v>
      </c>
      <c r="P74" s="141">
        <v>6320.29</v>
      </c>
      <c r="Q74" s="141">
        <v>48657</v>
      </c>
    </row>
    <row r="75" spans="1:17" x14ac:dyDescent="0.25">
      <c r="A75" s="126">
        <v>72</v>
      </c>
      <c r="B75" s="126" t="s">
        <v>812</v>
      </c>
      <c r="C75" s="126" t="s">
        <v>185</v>
      </c>
      <c r="D75" s="126" t="s">
        <v>43</v>
      </c>
      <c r="E75" s="126">
        <v>0</v>
      </c>
      <c r="F75" s="141">
        <v>69121.09</v>
      </c>
      <c r="G75" s="141">
        <v>11731.910000000002</v>
      </c>
      <c r="H75" s="141">
        <v>80853</v>
      </c>
      <c r="I75" s="141">
        <v>1312.44</v>
      </c>
      <c r="J75" s="141">
        <v>711.56</v>
      </c>
      <c r="K75" s="141">
        <v>2024</v>
      </c>
      <c r="L75" s="141">
        <v>0</v>
      </c>
      <c r="M75" s="141">
        <v>0</v>
      </c>
      <c r="N75" s="141">
        <v>0</v>
      </c>
      <c r="O75" s="141">
        <v>70433.53</v>
      </c>
      <c r="P75" s="141">
        <v>12443.470000000001</v>
      </c>
      <c r="Q75" s="141">
        <v>82877</v>
      </c>
    </row>
    <row r="76" spans="1:17" x14ac:dyDescent="0.25">
      <c r="A76" s="126">
        <v>73</v>
      </c>
      <c r="B76" s="126" t="s">
        <v>812</v>
      </c>
      <c r="C76" s="126" t="s">
        <v>128</v>
      </c>
      <c r="D76" s="126" t="s">
        <v>45</v>
      </c>
      <c r="E76" s="126">
        <v>4115</v>
      </c>
      <c r="F76" s="141">
        <v>699661.28</v>
      </c>
      <c r="G76" s="141">
        <v>88358.720000000001</v>
      </c>
      <c r="H76" s="141">
        <v>788020</v>
      </c>
      <c r="I76" s="141">
        <v>29937.29</v>
      </c>
      <c r="J76" s="141">
        <v>9326.7099999999991</v>
      </c>
      <c r="K76" s="141">
        <v>39264</v>
      </c>
      <c r="L76" s="141">
        <v>0</v>
      </c>
      <c r="M76" s="141">
        <v>30000</v>
      </c>
      <c r="N76" s="141">
        <v>30000</v>
      </c>
      <c r="O76" s="141">
        <v>729598.57</v>
      </c>
      <c r="P76" s="141">
        <v>67685.429999999993</v>
      </c>
      <c r="Q76" s="141">
        <v>797284</v>
      </c>
    </row>
    <row r="77" spans="1:17" x14ac:dyDescent="0.25">
      <c r="A77" s="126">
        <v>74</v>
      </c>
      <c r="B77" s="126" t="s">
        <v>812</v>
      </c>
      <c r="C77" s="126" t="s">
        <v>129</v>
      </c>
      <c r="D77" s="126" t="s">
        <v>45</v>
      </c>
      <c r="E77" s="126">
        <v>404</v>
      </c>
      <c r="F77" s="141">
        <v>122205.54</v>
      </c>
      <c r="G77" s="141">
        <v>29918.46</v>
      </c>
      <c r="H77" s="141">
        <v>152124</v>
      </c>
      <c r="I77" s="141">
        <v>4079.7</v>
      </c>
      <c r="J77" s="141">
        <v>1523.3</v>
      </c>
      <c r="K77" s="141">
        <v>5603</v>
      </c>
      <c r="L77" s="141">
        <v>0</v>
      </c>
      <c r="M77" s="141">
        <v>0</v>
      </c>
      <c r="N77" s="141">
        <v>0</v>
      </c>
      <c r="O77" s="141">
        <v>126285.24</v>
      </c>
      <c r="P77" s="141">
        <v>31441.760000000002</v>
      </c>
      <c r="Q77" s="141">
        <v>157727</v>
      </c>
    </row>
    <row r="78" spans="1:17" x14ac:dyDescent="0.25">
      <c r="A78" s="126">
        <v>75</v>
      </c>
      <c r="B78" s="126" t="s">
        <v>812</v>
      </c>
      <c r="C78" s="126" t="s">
        <v>236</v>
      </c>
      <c r="D78" s="126" t="s">
        <v>43</v>
      </c>
      <c r="E78" s="126">
        <v>0</v>
      </c>
      <c r="F78" s="141">
        <v>29790.51</v>
      </c>
      <c r="G78" s="141">
        <v>6307.49</v>
      </c>
      <c r="H78" s="141">
        <v>36098</v>
      </c>
      <c r="I78" s="141">
        <v>1312.28</v>
      </c>
      <c r="J78" s="141">
        <v>301.72000000000003</v>
      </c>
      <c r="K78" s="141">
        <v>1614</v>
      </c>
      <c r="L78" s="141">
        <v>0</v>
      </c>
      <c r="M78" s="141">
        <v>0</v>
      </c>
      <c r="N78" s="141">
        <v>0</v>
      </c>
      <c r="O78" s="141">
        <v>31102.79</v>
      </c>
      <c r="P78" s="141">
        <v>6609.21</v>
      </c>
      <c r="Q78" s="141">
        <v>37712</v>
      </c>
    </row>
    <row r="79" spans="1:17" x14ac:dyDescent="0.25">
      <c r="A79" s="126">
        <v>76</v>
      </c>
      <c r="B79" s="126" t="s">
        <v>812</v>
      </c>
      <c r="C79" s="126" t="s">
        <v>149</v>
      </c>
      <c r="D79" s="126" t="s">
        <v>43</v>
      </c>
      <c r="E79" s="126">
        <v>0</v>
      </c>
      <c r="F79" s="141">
        <v>2096.08</v>
      </c>
      <c r="G79" s="141">
        <v>6.92</v>
      </c>
      <c r="H79" s="141">
        <v>2103</v>
      </c>
      <c r="I79" s="141">
        <v>875.42</v>
      </c>
      <c r="J79" s="141">
        <v>17.579999999999998</v>
      </c>
      <c r="K79" s="141">
        <v>893</v>
      </c>
      <c r="L79" s="141">
        <v>2096.08</v>
      </c>
      <c r="M79" s="141">
        <v>6.92</v>
      </c>
      <c r="N79" s="141">
        <v>2103</v>
      </c>
      <c r="O79" s="141">
        <v>875.42</v>
      </c>
      <c r="P79" s="141">
        <v>17.579999999999998</v>
      </c>
      <c r="Q79" s="141">
        <v>893</v>
      </c>
    </row>
    <row r="80" spans="1:17" x14ac:dyDescent="0.25">
      <c r="A80" s="126">
        <v>77</v>
      </c>
      <c r="B80" s="126" t="s">
        <v>812</v>
      </c>
      <c r="C80" s="126" t="s">
        <v>88</v>
      </c>
      <c r="D80" s="126" t="s">
        <v>45</v>
      </c>
      <c r="E80" s="126">
        <v>5063</v>
      </c>
      <c r="F80" s="141">
        <v>1341778.73</v>
      </c>
      <c r="G80" s="141">
        <v>250209.27000000002</v>
      </c>
      <c r="H80" s="141">
        <v>1591988</v>
      </c>
      <c r="I80" s="141">
        <v>93467.21</v>
      </c>
      <c r="J80" s="141">
        <v>16565.79</v>
      </c>
      <c r="K80" s="141">
        <v>110033</v>
      </c>
      <c r="L80" s="141">
        <v>0</v>
      </c>
      <c r="M80" s="141">
        <v>160655</v>
      </c>
      <c r="N80" s="141">
        <v>160655</v>
      </c>
      <c r="O80" s="141">
        <v>1435245.94</v>
      </c>
      <c r="P80" s="141">
        <v>106120.06</v>
      </c>
      <c r="Q80" s="141">
        <v>1541366</v>
      </c>
    </row>
    <row r="81" spans="1:17" x14ac:dyDescent="0.25">
      <c r="A81" s="126">
        <v>78</v>
      </c>
      <c r="B81" s="126" t="s">
        <v>812</v>
      </c>
      <c r="C81" s="126" t="s">
        <v>359</v>
      </c>
      <c r="D81" s="126" t="s">
        <v>45</v>
      </c>
      <c r="E81" s="126">
        <v>625</v>
      </c>
      <c r="F81" s="141">
        <v>70988.929999999993</v>
      </c>
      <c r="G81" s="141">
        <v>9620.07</v>
      </c>
      <c r="H81" s="141">
        <v>80609</v>
      </c>
      <c r="I81" s="141">
        <v>5299.62</v>
      </c>
      <c r="J81" s="141">
        <v>1011.38</v>
      </c>
      <c r="K81" s="141">
        <v>6311</v>
      </c>
      <c r="L81" s="141">
        <v>0</v>
      </c>
      <c r="M81" s="141">
        <v>0</v>
      </c>
      <c r="N81" s="141">
        <v>0</v>
      </c>
      <c r="O81" s="141">
        <v>76288.55</v>
      </c>
      <c r="P81" s="141">
        <v>10631.449999999999</v>
      </c>
      <c r="Q81" s="141">
        <v>86920</v>
      </c>
    </row>
    <row r="82" spans="1:17" x14ac:dyDescent="0.25">
      <c r="A82" s="126">
        <v>79</v>
      </c>
      <c r="B82" s="126" t="s">
        <v>812</v>
      </c>
      <c r="C82" s="126" t="s">
        <v>360</v>
      </c>
      <c r="D82" s="126" t="s">
        <v>45</v>
      </c>
      <c r="E82" s="126">
        <v>2286</v>
      </c>
      <c r="F82" s="141">
        <v>585423.11</v>
      </c>
      <c r="G82" s="141">
        <v>157868.89000000001</v>
      </c>
      <c r="H82" s="141">
        <v>743292</v>
      </c>
      <c r="I82" s="141">
        <v>18629.97</v>
      </c>
      <c r="J82" s="141">
        <v>7191.03</v>
      </c>
      <c r="K82" s="141">
        <v>25821</v>
      </c>
      <c r="L82" s="141">
        <v>0</v>
      </c>
      <c r="M82" s="141">
        <v>0</v>
      </c>
      <c r="N82" s="141">
        <v>0</v>
      </c>
      <c r="O82" s="141">
        <v>604053.07999999996</v>
      </c>
      <c r="P82" s="141">
        <v>165059.92000000001</v>
      </c>
      <c r="Q82" s="141">
        <v>769113</v>
      </c>
    </row>
    <row r="83" spans="1:17" x14ac:dyDescent="0.25">
      <c r="A83" s="126">
        <v>80</v>
      </c>
      <c r="B83" s="126" t="s">
        <v>812</v>
      </c>
      <c r="C83" s="126" t="s">
        <v>260</v>
      </c>
      <c r="D83" s="126" t="s">
        <v>45</v>
      </c>
      <c r="E83" s="126">
        <v>350</v>
      </c>
      <c r="F83" s="141">
        <v>16220.02</v>
      </c>
      <c r="G83" s="141">
        <v>1098.98</v>
      </c>
      <c r="H83" s="141">
        <v>17319</v>
      </c>
      <c r="I83" s="141">
        <v>3713.23</v>
      </c>
      <c r="J83" s="141">
        <v>361.77</v>
      </c>
      <c r="K83" s="141">
        <v>4075</v>
      </c>
      <c r="L83" s="141">
        <v>19933.25</v>
      </c>
      <c r="M83" s="141">
        <v>1460.75</v>
      </c>
      <c r="N83" s="141">
        <v>21394</v>
      </c>
      <c r="O83" s="141">
        <v>0</v>
      </c>
      <c r="P83" s="141">
        <v>0</v>
      </c>
      <c r="Q83" s="141">
        <v>0</v>
      </c>
    </row>
    <row r="84" spans="1:17" x14ac:dyDescent="0.25">
      <c r="A84" s="126">
        <v>81</v>
      </c>
      <c r="B84" s="126" t="s">
        <v>812</v>
      </c>
      <c r="C84" s="126" t="s">
        <v>186</v>
      </c>
      <c r="D84" s="126" t="s">
        <v>45</v>
      </c>
      <c r="E84" s="126">
        <v>0</v>
      </c>
      <c r="F84" s="141">
        <v>125444.99</v>
      </c>
      <c r="G84" s="141">
        <v>9716.01</v>
      </c>
      <c r="H84" s="141">
        <v>135161</v>
      </c>
      <c r="I84" s="141">
        <v>2537.89</v>
      </c>
      <c r="J84" s="141">
        <v>1362.11</v>
      </c>
      <c r="K84" s="141">
        <v>3900</v>
      </c>
      <c r="L84" s="141">
        <v>0</v>
      </c>
      <c r="M84" s="141">
        <v>0</v>
      </c>
      <c r="N84" s="141">
        <v>0</v>
      </c>
      <c r="O84" s="141">
        <v>127982.88</v>
      </c>
      <c r="P84" s="141">
        <v>11078.119999999999</v>
      </c>
      <c r="Q84" s="141">
        <v>139061</v>
      </c>
    </row>
    <row r="85" spans="1:17" x14ac:dyDescent="0.25">
      <c r="A85" s="126">
        <v>82</v>
      </c>
      <c r="B85" s="126" t="s">
        <v>812</v>
      </c>
      <c r="C85" s="126" t="s">
        <v>130</v>
      </c>
      <c r="D85" s="126" t="s">
        <v>45</v>
      </c>
      <c r="E85" s="126">
        <v>808</v>
      </c>
      <c r="F85" s="141">
        <v>289045.75</v>
      </c>
      <c r="G85" s="141">
        <v>47951.25</v>
      </c>
      <c r="H85" s="141">
        <v>336997</v>
      </c>
      <c r="I85" s="141">
        <v>7125.54</v>
      </c>
      <c r="J85" s="141">
        <v>3433.46</v>
      </c>
      <c r="K85" s="141">
        <v>10559</v>
      </c>
      <c r="L85" s="141">
        <v>0</v>
      </c>
      <c r="M85" s="141">
        <v>0</v>
      </c>
      <c r="N85" s="141">
        <v>0</v>
      </c>
      <c r="O85" s="141">
        <v>296171.28999999998</v>
      </c>
      <c r="P85" s="141">
        <v>51384.71</v>
      </c>
      <c r="Q85" s="141">
        <v>347556</v>
      </c>
    </row>
    <row r="86" spans="1:17" x14ac:dyDescent="0.25">
      <c r="A86" s="126">
        <v>83</v>
      </c>
      <c r="B86" s="126" t="s">
        <v>812</v>
      </c>
      <c r="C86" s="126" t="s">
        <v>187</v>
      </c>
      <c r="D86" s="126" t="s">
        <v>45</v>
      </c>
      <c r="E86" s="126">
        <v>574</v>
      </c>
      <c r="F86" s="141">
        <v>82855.58</v>
      </c>
      <c r="G86" s="141">
        <v>2385.42</v>
      </c>
      <c r="H86" s="141">
        <v>85241</v>
      </c>
      <c r="I86" s="141">
        <v>6294.63</v>
      </c>
      <c r="J86" s="141">
        <v>1109.3699999999999</v>
      </c>
      <c r="K86" s="141">
        <v>7404</v>
      </c>
      <c r="L86" s="141">
        <v>0</v>
      </c>
      <c r="M86" s="141">
        <v>0</v>
      </c>
      <c r="N86" s="141">
        <v>0</v>
      </c>
      <c r="O86" s="141">
        <v>89150.21</v>
      </c>
      <c r="P86" s="141">
        <v>3494.79</v>
      </c>
      <c r="Q86" s="141">
        <v>92645</v>
      </c>
    </row>
    <row r="87" spans="1:17" x14ac:dyDescent="0.25">
      <c r="A87" s="126">
        <v>84</v>
      </c>
      <c r="B87" s="126" t="s">
        <v>812</v>
      </c>
      <c r="C87" s="126" t="s">
        <v>162</v>
      </c>
      <c r="D87" s="126" t="s">
        <v>45</v>
      </c>
      <c r="E87" s="126">
        <v>2158</v>
      </c>
      <c r="F87" s="141">
        <v>300382.84999999998</v>
      </c>
      <c r="G87" s="141">
        <v>36394.15</v>
      </c>
      <c r="H87" s="141">
        <v>336777</v>
      </c>
      <c r="I87" s="141">
        <v>16988.79</v>
      </c>
      <c r="J87" s="141">
        <v>4110.21</v>
      </c>
      <c r="K87" s="141">
        <v>21099</v>
      </c>
      <c r="L87" s="141">
        <v>0</v>
      </c>
      <c r="M87" s="141">
        <v>0</v>
      </c>
      <c r="N87" s="141">
        <v>0</v>
      </c>
      <c r="O87" s="141">
        <v>317371.64</v>
      </c>
      <c r="P87" s="141">
        <v>40504.36</v>
      </c>
      <c r="Q87" s="141">
        <v>357876</v>
      </c>
    </row>
    <row r="88" spans="1:17" x14ac:dyDescent="0.25">
      <c r="A88" s="126">
        <v>85</v>
      </c>
      <c r="B88" s="126" t="s">
        <v>812</v>
      </c>
      <c r="C88" s="126" t="s">
        <v>361</v>
      </c>
      <c r="D88" s="126" t="s">
        <v>45</v>
      </c>
      <c r="E88" s="126">
        <v>4846</v>
      </c>
      <c r="F88" s="141">
        <v>682705.97</v>
      </c>
      <c r="G88" s="141">
        <v>99782.03</v>
      </c>
      <c r="H88" s="141">
        <v>782488</v>
      </c>
      <c r="I88" s="141">
        <v>35741.199999999997</v>
      </c>
      <c r="J88" s="141">
        <v>9206.7999999999993</v>
      </c>
      <c r="K88" s="141">
        <v>44948</v>
      </c>
      <c r="L88" s="141">
        <v>0</v>
      </c>
      <c r="M88" s="141">
        <v>0</v>
      </c>
      <c r="N88" s="141">
        <v>0</v>
      </c>
      <c r="O88" s="141">
        <v>718447.17</v>
      </c>
      <c r="P88" s="141">
        <v>108988.83</v>
      </c>
      <c r="Q88" s="141">
        <v>827436</v>
      </c>
    </row>
    <row r="89" spans="1:17" x14ac:dyDescent="0.25">
      <c r="A89" s="126">
        <v>86</v>
      </c>
      <c r="B89" s="126" t="s">
        <v>812</v>
      </c>
      <c r="C89" s="126" t="s">
        <v>261</v>
      </c>
      <c r="D89" s="126" t="s">
        <v>45</v>
      </c>
      <c r="E89" s="126">
        <v>1679</v>
      </c>
      <c r="F89" s="141">
        <v>361173.94</v>
      </c>
      <c r="G89" s="141">
        <v>32952.06</v>
      </c>
      <c r="H89" s="141">
        <v>394126</v>
      </c>
      <c r="I89" s="141">
        <v>13562.59</v>
      </c>
      <c r="J89" s="141">
        <v>3423.4100000000003</v>
      </c>
      <c r="K89" s="141">
        <v>16986</v>
      </c>
      <c r="L89" s="141">
        <v>0</v>
      </c>
      <c r="M89" s="141">
        <v>0</v>
      </c>
      <c r="N89" s="141">
        <v>0</v>
      </c>
      <c r="O89" s="141">
        <v>374736.53</v>
      </c>
      <c r="P89" s="141">
        <v>36375.47</v>
      </c>
      <c r="Q89" s="141">
        <v>411112</v>
      </c>
    </row>
    <row r="90" spans="1:17" x14ac:dyDescent="0.25">
      <c r="A90" s="126">
        <v>87</v>
      </c>
      <c r="B90" s="126" t="s">
        <v>812</v>
      </c>
      <c r="C90" s="126" t="s">
        <v>89</v>
      </c>
      <c r="D90" s="126" t="s">
        <v>45</v>
      </c>
      <c r="E90" s="126">
        <v>1360</v>
      </c>
      <c r="F90" s="141">
        <v>438690.84</v>
      </c>
      <c r="G90" s="141">
        <v>76369.16</v>
      </c>
      <c r="H90" s="141">
        <v>515060</v>
      </c>
      <c r="I90" s="141">
        <v>11459.92</v>
      </c>
      <c r="J90" s="141">
        <v>5262.08</v>
      </c>
      <c r="K90" s="141">
        <v>16722</v>
      </c>
      <c r="L90" s="141">
        <v>0</v>
      </c>
      <c r="M90" s="141">
        <v>50000</v>
      </c>
      <c r="N90" s="141">
        <v>50000</v>
      </c>
      <c r="O90" s="141">
        <v>450150.76</v>
      </c>
      <c r="P90" s="141">
        <v>31631.24</v>
      </c>
      <c r="Q90" s="141">
        <v>481782</v>
      </c>
    </row>
    <row r="91" spans="1:17" x14ac:dyDescent="0.25">
      <c r="A91" s="126">
        <v>88</v>
      </c>
      <c r="B91" s="126" t="s">
        <v>812</v>
      </c>
      <c r="C91" s="126" t="s">
        <v>90</v>
      </c>
      <c r="D91" s="126" t="s">
        <v>45</v>
      </c>
      <c r="E91" s="126">
        <v>2453</v>
      </c>
      <c r="F91" s="141">
        <v>735647.22</v>
      </c>
      <c r="G91" s="141">
        <v>126634.78</v>
      </c>
      <c r="H91" s="141">
        <v>862282</v>
      </c>
      <c r="I91" s="141">
        <v>19602.61</v>
      </c>
      <c r="J91" s="141">
        <v>9034.39</v>
      </c>
      <c r="K91" s="141">
        <v>28637</v>
      </c>
      <c r="L91" s="141">
        <v>0</v>
      </c>
      <c r="M91" s="141">
        <v>100000</v>
      </c>
      <c r="N91" s="141">
        <v>100000</v>
      </c>
      <c r="O91" s="141">
        <v>755249.83</v>
      </c>
      <c r="P91" s="141">
        <v>35669.170000000006</v>
      </c>
      <c r="Q91" s="141">
        <v>790919</v>
      </c>
    </row>
    <row r="92" spans="1:17" x14ac:dyDescent="0.25">
      <c r="A92" s="126">
        <v>89</v>
      </c>
      <c r="B92" s="126" t="s">
        <v>812</v>
      </c>
      <c r="C92" s="126" t="s">
        <v>91</v>
      </c>
      <c r="D92" s="126" t="s">
        <v>45</v>
      </c>
      <c r="E92" s="126">
        <v>1435</v>
      </c>
      <c r="F92" s="141">
        <v>215426.1</v>
      </c>
      <c r="G92" s="141">
        <v>35938.9</v>
      </c>
      <c r="H92" s="141">
        <v>251365</v>
      </c>
      <c r="I92" s="141">
        <v>11886.13</v>
      </c>
      <c r="J92" s="141">
        <v>3029.87</v>
      </c>
      <c r="K92" s="141">
        <v>14916</v>
      </c>
      <c r="L92" s="141">
        <v>14061.1</v>
      </c>
      <c r="M92" s="141">
        <v>35938.9</v>
      </c>
      <c r="N92" s="141">
        <v>50000</v>
      </c>
      <c r="O92" s="141">
        <v>213251.13</v>
      </c>
      <c r="P92" s="141">
        <v>3029.87</v>
      </c>
      <c r="Q92" s="141">
        <v>216281</v>
      </c>
    </row>
    <row r="93" spans="1:17" x14ac:dyDescent="0.25">
      <c r="A93" s="126">
        <v>90</v>
      </c>
      <c r="B93" s="126" t="s">
        <v>812</v>
      </c>
      <c r="C93" s="126" t="s">
        <v>92</v>
      </c>
      <c r="D93" s="126" t="s">
        <v>43</v>
      </c>
      <c r="E93" s="126">
        <v>0</v>
      </c>
      <c r="F93" s="141">
        <v>11984.73</v>
      </c>
      <c r="G93" s="141">
        <v>557.27</v>
      </c>
      <c r="H93" s="141">
        <v>12542</v>
      </c>
      <c r="I93" s="141">
        <v>1925.14</v>
      </c>
      <c r="J93" s="141">
        <v>114.86</v>
      </c>
      <c r="K93" s="141">
        <v>2040</v>
      </c>
      <c r="L93" s="141">
        <v>0</v>
      </c>
      <c r="M93" s="141">
        <v>0</v>
      </c>
      <c r="N93" s="141">
        <v>0</v>
      </c>
      <c r="O93" s="141">
        <v>13909.87</v>
      </c>
      <c r="P93" s="141">
        <v>672.13</v>
      </c>
      <c r="Q93" s="141">
        <v>14582</v>
      </c>
    </row>
    <row r="94" spans="1:17" x14ac:dyDescent="0.25">
      <c r="A94" s="126">
        <v>91</v>
      </c>
      <c r="B94" s="126" t="s">
        <v>812</v>
      </c>
      <c r="C94" s="126" t="s">
        <v>287</v>
      </c>
      <c r="D94" s="126" t="s">
        <v>45</v>
      </c>
      <c r="E94" s="126">
        <v>2105</v>
      </c>
      <c r="F94" s="141">
        <v>356555.92</v>
      </c>
      <c r="G94" s="141">
        <v>57141.08</v>
      </c>
      <c r="H94" s="141">
        <v>413697</v>
      </c>
      <c r="I94" s="141">
        <v>16562.810000000001</v>
      </c>
      <c r="J94" s="141">
        <v>4845.1899999999996</v>
      </c>
      <c r="K94" s="141">
        <v>21408</v>
      </c>
      <c r="L94" s="141">
        <v>0</v>
      </c>
      <c r="M94" s="141">
        <v>0</v>
      </c>
      <c r="N94" s="141">
        <v>0</v>
      </c>
      <c r="O94" s="141">
        <v>373118.73</v>
      </c>
      <c r="P94" s="141">
        <v>61986.27</v>
      </c>
      <c r="Q94" s="141">
        <v>435105</v>
      </c>
    </row>
    <row r="95" spans="1:17" x14ac:dyDescent="0.25">
      <c r="A95" s="126">
        <v>92</v>
      </c>
      <c r="B95" s="126" t="s">
        <v>812</v>
      </c>
      <c r="C95" s="126" t="s">
        <v>288</v>
      </c>
      <c r="D95" s="126" t="s">
        <v>45</v>
      </c>
      <c r="E95" s="126">
        <v>1867</v>
      </c>
      <c r="F95" s="141">
        <v>375407.78</v>
      </c>
      <c r="G95" s="141">
        <v>61313.22</v>
      </c>
      <c r="H95" s="141">
        <v>436721</v>
      </c>
      <c r="I95" s="141">
        <v>15238.94</v>
      </c>
      <c r="J95" s="141">
        <v>4909.0599999999995</v>
      </c>
      <c r="K95" s="141">
        <v>20148</v>
      </c>
      <c r="L95" s="141">
        <v>0</v>
      </c>
      <c r="M95" s="141">
        <v>50000</v>
      </c>
      <c r="N95" s="141">
        <v>50000</v>
      </c>
      <c r="O95" s="141">
        <v>390646.72</v>
      </c>
      <c r="P95" s="141">
        <v>16222.28</v>
      </c>
      <c r="Q95" s="141">
        <v>406869</v>
      </c>
    </row>
    <row r="96" spans="1:17" x14ac:dyDescent="0.25">
      <c r="A96" s="126">
        <v>93</v>
      </c>
      <c r="B96" s="126" t="s">
        <v>812</v>
      </c>
      <c r="C96" s="126" t="s">
        <v>362</v>
      </c>
      <c r="D96" s="126" t="s">
        <v>45</v>
      </c>
      <c r="E96" s="126">
        <v>1491</v>
      </c>
      <c r="F96" s="141">
        <v>299721.07</v>
      </c>
      <c r="G96" s="141">
        <v>50376.93</v>
      </c>
      <c r="H96" s="141">
        <v>350098</v>
      </c>
      <c r="I96" s="141">
        <v>12335.65</v>
      </c>
      <c r="J96" s="141">
        <v>3778.3500000000004</v>
      </c>
      <c r="K96" s="141">
        <v>16114</v>
      </c>
      <c r="L96" s="141">
        <v>0</v>
      </c>
      <c r="M96" s="141">
        <v>0</v>
      </c>
      <c r="N96" s="141">
        <v>0</v>
      </c>
      <c r="O96" s="141">
        <v>312056.71999999997</v>
      </c>
      <c r="P96" s="141">
        <v>54155.28</v>
      </c>
      <c r="Q96" s="141">
        <v>366212</v>
      </c>
    </row>
    <row r="97" spans="1:17" x14ac:dyDescent="0.25">
      <c r="A97" s="126">
        <v>94</v>
      </c>
      <c r="B97" s="126" t="s">
        <v>812</v>
      </c>
      <c r="C97" s="126" t="s">
        <v>363</v>
      </c>
      <c r="D97" s="126" t="s">
        <v>45</v>
      </c>
      <c r="E97" s="126">
        <v>1901</v>
      </c>
      <c r="F97" s="141">
        <v>400346.64</v>
      </c>
      <c r="G97" s="141">
        <v>132654.35999999999</v>
      </c>
      <c r="H97" s="141">
        <v>533001</v>
      </c>
      <c r="I97" s="141">
        <v>14931.34</v>
      </c>
      <c r="J97" s="141">
        <v>5143.66</v>
      </c>
      <c r="K97" s="141">
        <v>20075</v>
      </c>
      <c r="L97" s="141">
        <v>0</v>
      </c>
      <c r="M97" s="141">
        <v>0</v>
      </c>
      <c r="N97" s="141">
        <v>0</v>
      </c>
      <c r="O97" s="141">
        <v>415277.98</v>
      </c>
      <c r="P97" s="141">
        <v>137798.01999999999</v>
      </c>
      <c r="Q97" s="141">
        <v>553076</v>
      </c>
    </row>
    <row r="98" spans="1:17" x14ac:dyDescent="0.25">
      <c r="A98" s="126">
        <v>95</v>
      </c>
      <c r="B98" s="126" t="s">
        <v>812</v>
      </c>
      <c r="C98" s="126" t="s">
        <v>328</v>
      </c>
      <c r="D98" s="126" t="s">
        <v>43</v>
      </c>
      <c r="E98" s="126">
        <v>0</v>
      </c>
      <c r="F98" s="141">
        <v>202460.09</v>
      </c>
      <c r="G98" s="141">
        <v>35733.909999999996</v>
      </c>
      <c r="H98" s="141">
        <v>238194</v>
      </c>
      <c r="I98" s="141">
        <v>1312.17</v>
      </c>
      <c r="J98" s="141">
        <v>2101.83</v>
      </c>
      <c r="K98" s="141">
        <v>3414</v>
      </c>
      <c r="L98" s="141">
        <v>0</v>
      </c>
      <c r="M98" s="141">
        <v>0</v>
      </c>
      <c r="N98" s="141">
        <v>0</v>
      </c>
      <c r="O98" s="141">
        <v>203772.26</v>
      </c>
      <c r="P98" s="141">
        <v>37835.74</v>
      </c>
      <c r="Q98" s="141">
        <v>241608</v>
      </c>
    </row>
    <row r="99" spans="1:17" x14ac:dyDescent="0.25">
      <c r="A99" s="126">
        <v>96</v>
      </c>
      <c r="B99" s="126" t="s">
        <v>812</v>
      </c>
      <c r="C99" s="126" t="s">
        <v>93</v>
      </c>
      <c r="D99" s="126" t="s">
        <v>43</v>
      </c>
      <c r="E99" s="126">
        <v>0</v>
      </c>
      <c r="F99" s="141">
        <v>203851.28</v>
      </c>
      <c r="G99" s="141">
        <v>50053.72</v>
      </c>
      <c r="H99" s="141">
        <v>253905</v>
      </c>
      <c r="I99" s="141">
        <v>1312.66</v>
      </c>
      <c r="J99" s="141">
        <v>2100.34</v>
      </c>
      <c r="K99" s="141">
        <v>3413</v>
      </c>
      <c r="L99" s="141">
        <v>0</v>
      </c>
      <c r="M99" s="141">
        <v>0</v>
      </c>
      <c r="N99" s="141">
        <v>0</v>
      </c>
      <c r="O99" s="141">
        <v>205163.94</v>
      </c>
      <c r="P99" s="141">
        <v>52154.06</v>
      </c>
      <c r="Q99" s="141">
        <v>257318</v>
      </c>
    </row>
    <row r="100" spans="1:17" x14ac:dyDescent="0.25">
      <c r="A100" s="126">
        <v>97</v>
      </c>
      <c r="B100" s="126" t="s">
        <v>812</v>
      </c>
      <c r="C100" s="126" t="s">
        <v>289</v>
      </c>
      <c r="D100" s="126" t="s">
        <v>45</v>
      </c>
      <c r="E100" s="126">
        <v>4090</v>
      </c>
      <c r="F100" s="141">
        <v>532685.02</v>
      </c>
      <c r="G100" s="141">
        <v>82757.98</v>
      </c>
      <c r="H100" s="141">
        <v>615443</v>
      </c>
      <c r="I100" s="141">
        <v>29941.11</v>
      </c>
      <c r="J100" s="141">
        <v>7608.89</v>
      </c>
      <c r="K100" s="141">
        <v>37550</v>
      </c>
      <c r="L100" s="141">
        <v>0</v>
      </c>
      <c r="M100" s="141">
        <v>37550</v>
      </c>
      <c r="N100" s="141">
        <v>37550</v>
      </c>
      <c r="O100" s="141">
        <v>562626.13</v>
      </c>
      <c r="P100" s="141">
        <v>52816.87</v>
      </c>
      <c r="Q100" s="141">
        <v>615443</v>
      </c>
    </row>
    <row r="101" spans="1:17" x14ac:dyDescent="0.25">
      <c r="A101" s="126">
        <v>98</v>
      </c>
      <c r="B101" s="126" t="s">
        <v>812</v>
      </c>
      <c r="C101" s="126" t="s">
        <v>109</v>
      </c>
      <c r="D101" s="126" t="s">
        <v>43</v>
      </c>
      <c r="E101" s="126">
        <v>0</v>
      </c>
      <c r="F101" s="141">
        <v>69780.289999999994</v>
      </c>
      <c r="G101" s="141">
        <v>7226.71</v>
      </c>
      <c r="H101" s="141">
        <v>77007</v>
      </c>
      <c r="I101" s="141">
        <v>1793.32</v>
      </c>
      <c r="J101" s="141">
        <v>712.68</v>
      </c>
      <c r="K101" s="141">
        <v>2506</v>
      </c>
      <c r="L101" s="141">
        <v>95962.61</v>
      </c>
      <c r="M101" s="141">
        <v>7939.39</v>
      </c>
      <c r="N101" s="141">
        <v>103902</v>
      </c>
      <c r="O101" s="141">
        <v>-24389</v>
      </c>
      <c r="P101" s="141">
        <v>0</v>
      </c>
      <c r="Q101" s="141">
        <v>-24389</v>
      </c>
    </row>
    <row r="102" spans="1:17" x14ac:dyDescent="0.25">
      <c r="A102" s="126">
        <v>99</v>
      </c>
      <c r="B102" s="126" t="s">
        <v>812</v>
      </c>
      <c r="C102" s="126" t="s">
        <v>150</v>
      </c>
      <c r="D102" s="126" t="s">
        <v>43</v>
      </c>
      <c r="E102" s="126">
        <v>0</v>
      </c>
      <c r="F102" s="141">
        <v>3539.37</v>
      </c>
      <c r="G102" s="141">
        <v>11.63</v>
      </c>
      <c r="H102" s="141">
        <v>3551</v>
      </c>
      <c r="I102" s="141">
        <v>1487.37</v>
      </c>
      <c r="J102" s="141">
        <v>29.63</v>
      </c>
      <c r="K102" s="141">
        <v>1517</v>
      </c>
      <c r="L102" s="141">
        <v>0</v>
      </c>
      <c r="M102" s="141">
        <v>0</v>
      </c>
      <c r="N102" s="141">
        <v>0</v>
      </c>
      <c r="O102" s="141">
        <v>5026.74</v>
      </c>
      <c r="P102" s="141">
        <v>41.26</v>
      </c>
      <c r="Q102" s="141">
        <v>5068</v>
      </c>
    </row>
    <row r="103" spans="1:17" x14ac:dyDescent="0.25">
      <c r="A103" s="126">
        <v>100</v>
      </c>
      <c r="B103" s="126" t="s">
        <v>812</v>
      </c>
      <c r="C103" s="126" t="s">
        <v>329</v>
      </c>
      <c r="D103" s="126" t="s">
        <v>49</v>
      </c>
      <c r="E103" s="126">
        <v>0</v>
      </c>
      <c r="F103" s="141">
        <v>39643.86</v>
      </c>
      <c r="G103" s="141">
        <v>20192.400000000001</v>
      </c>
      <c r="H103" s="141">
        <v>59836.26</v>
      </c>
      <c r="I103" s="141">
        <v>874.67</v>
      </c>
      <c r="J103" s="141">
        <v>66.069999999999993</v>
      </c>
      <c r="K103" s="141">
        <v>940.74</v>
      </c>
      <c r="L103" s="141">
        <v>0</v>
      </c>
      <c r="M103" s="141">
        <v>0</v>
      </c>
      <c r="N103" s="141">
        <v>0</v>
      </c>
      <c r="O103" s="141">
        <v>40518.53</v>
      </c>
      <c r="P103" s="141">
        <v>20258.47</v>
      </c>
      <c r="Q103" s="141">
        <v>60777</v>
      </c>
    </row>
    <row r="104" spans="1:17" x14ac:dyDescent="0.25">
      <c r="A104" s="126">
        <v>101</v>
      </c>
      <c r="B104" s="126" t="s">
        <v>812</v>
      </c>
      <c r="C104" s="126" t="s">
        <v>237</v>
      </c>
      <c r="D104" s="126" t="s">
        <v>43</v>
      </c>
      <c r="E104" s="126">
        <v>0</v>
      </c>
      <c r="F104" s="141">
        <v>3517.5</v>
      </c>
      <c r="G104" s="141">
        <v>11.5</v>
      </c>
      <c r="H104" s="141">
        <v>3529</v>
      </c>
      <c r="I104" s="141">
        <v>1487.59</v>
      </c>
      <c r="J104" s="141">
        <v>29.41</v>
      </c>
      <c r="K104" s="141">
        <v>1517</v>
      </c>
      <c r="L104" s="141">
        <v>0</v>
      </c>
      <c r="M104" s="141">
        <v>0</v>
      </c>
      <c r="N104" s="141">
        <v>0</v>
      </c>
      <c r="O104" s="141">
        <v>5005.09</v>
      </c>
      <c r="P104" s="141">
        <v>40.909999999999997</v>
      </c>
      <c r="Q104" s="141">
        <v>5046</v>
      </c>
    </row>
    <row r="105" spans="1:17" x14ac:dyDescent="0.25">
      <c r="A105" s="126">
        <v>102</v>
      </c>
      <c r="B105" s="126" t="s">
        <v>812</v>
      </c>
      <c r="C105" s="126" t="s">
        <v>217</v>
      </c>
      <c r="D105" s="126" t="s">
        <v>45</v>
      </c>
      <c r="E105" s="126">
        <v>4932</v>
      </c>
      <c r="F105" s="141">
        <v>823365.34</v>
      </c>
      <c r="G105" s="141">
        <v>22934.66</v>
      </c>
      <c r="H105" s="141">
        <v>846300</v>
      </c>
      <c r="I105" s="141">
        <v>36090.370000000003</v>
      </c>
      <c r="J105" s="141">
        <v>12421.630000000001</v>
      </c>
      <c r="K105" s="141">
        <v>48512</v>
      </c>
      <c r="L105" s="141">
        <v>54702.34</v>
      </c>
      <c r="M105" s="141">
        <v>22934.66</v>
      </c>
      <c r="N105" s="141">
        <v>77637</v>
      </c>
      <c r="O105" s="141">
        <v>804753.37</v>
      </c>
      <c r="P105" s="141">
        <v>12421.630000000001</v>
      </c>
      <c r="Q105" s="141">
        <v>817175</v>
      </c>
    </row>
    <row r="106" spans="1:17" x14ac:dyDescent="0.25">
      <c r="A106" s="126">
        <v>103</v>
      </c>
      <c r="B106" s="126" t="s">
        <v>812</v>
      </c>
      <c r="C106" s="126" t="s">
        <v>330</v>
      </c>
      <c r="D106" s="126" t="s">
        <v>45</v>
      </c>
      <c r="E106" s="126">
        <v>755</v>
      </c>
      <c r="F106" s="141">
        <v>141125.01</v>
      </c>
      <c r="G106" s="141">
        <v>5041.99</v>
      </c>
      <c r="H106" s="141">
        <v>146167</v>
      </c>
      <c r="I106" s="141">
        <v>6965.39</v>
      </c>
      <c r="J106" s="141">
        <v>1814.6100000000001</v>
      </c>
      <c r="K106" s="141">
        <v>8780</v>
      </c>
      <c r="L106" s="141">
        <v>0</v>
      </c>
      <c r="M106" s="141">
        <v>0</v>
      </c>
      <c r="N106" s="141">
        <v>0</v>
      </c>
      <c r="O106" s="141">
        <v>148090.4</v>
      </c>
      <c r="P106" s="141">
        <v>6856.6</v>
      </c>
      <c r="Q106" s="141">
        <v>154947</v>
      </c>
    </row>
    <row r="107" spans="1:17" x14ac:dyDescent="0.25">
      <c r="A107" s="126">
        <v>104</v>
      </c>
      <c r="B107" s="126" t="s">
        <v>812</v>
      </c>
      <c r="C107" s="126" t="s">
        <v>94</v>
      </c>
      <c r="D107" s="126" t="s">
        <v>43</v>
      </c>
      <c r="E107" s="126">
        <v>0</v>
      </c>
      <c r="F107" s="141">
        <v>74394.100000000006</v>
      </c>
      <c r="G107" s="141">
        <v>1106.9000000000001</v>
      </c>
      <c r="H107" s="141">
        <v>75501</v>
      </c>
      <c r="I107" s="141">
        <v>1093.3</v>
      </c>
      <c r="J107" s="141">
        <v>763.7</v>
      </c>
      <c r="K107" s="141">
        <v>1857</v>
      </c>
      <c r="L107" s="141">
        <v>0</v>
      </c>
      <c r="M107" s="141">
        <v>0</v>
      </c>
      <c r="N107" s="141">
        <v>0</v>
      </c>
      <c r="O107" s="141">
        <v>75487.399999999994</v>
      </c>
      <c r="P107" s="141">
        <v>1870.6000000000001</v>
      </c>
      <c r="Q107" s="141">
        <v>77358</v>
      </c>
    </row>
    <row r="108" spans="1:17" x14ac:dyDescent="0.25">
      <c r="A108" s="126">
        <v>105</v>
      </c>
      <c r="B108" s="126" t="s">
        <v>812</v>
      </c>
      <c r="C108" s="126" t="s">
        <v>238</v>
      </c>
      <c r="D108" s="126" t="s">
        <v>45</v>
      </c>
      <c r="E108" s="126">
        <v>2823</v>
      </c>
      <c r="F108" s="141">
        <v>233122.98</v>
      </c>
      <c r="G108" s="141">
        <v>34426.020000000004</v>
      </c>
      <c r="H108" s="141">
        <v>267549</v>
      </c>
      <c r="I108" s="141">
        <v>20847.5</v>
      </c>
      <c r="J108" s="141">
        <v>4480.5</v>
      </c>
      <c r="K108" s="141">
        <v>25328</v>
      </c>
      <c r="L108" s="141">
        <v>0</v>
      </c>
      <c r="M108" s="141">
        <v>0</v>
      </c>
      <c r="N108" s="141">
        <v>0</v>
      </c>
      <c r="O108" s="141">
        <v>253970.48</v>
      </c>
      <c r="P108" s="141">
        <v>38906.520000000004</v>
      </c>
      <c r="Q108" s="141">
        <v>292877</v>
      </c>
    </row>
    <row r="109" spans="1:17" x14ac:dyDescent="0.25">
      <c r="A109" s="126">
        <v>106</v>
      </c>
      <c r="B109" s="126" t="s">
        <v>812</v>
      </c>
      <c r="C109" s="126" t="s">
        <v>239</v>
      </c>
      <c r="D109" s="126" t="s">
        <v>43</v>
      </c>
      <c r="E109" s="126">
        <v>0</v>
      </c>
      <c r="F109" s="141">
        <v>20124.84</v>
      </c>
      <c r="G109" s="141">
        <v>3712.16</v>
      </c>
      <c r="H109" s="141">
        <v>23837</v>
      </c>
      <c r="I109" s="141">
        <v>1023.6</v>
      </c>
      <c r="J109" s="141">
        <v>238.4</v>
      </c>
      <c r="K109" s="141">
        <v>1262</v>
      </c>
      <c r="L109" s="141">
        <v>0</v>
      </c>
      <c r="M109" s="141">
        <v>0</v>
      </c>
      <c r="N109" s="141">
        <v>0</v>
      </c>
      <c r="O109" s="141">
        <v>21148.44</v>
      </c>
      <c r="P109" s="141">
        <v>3950.56</v>
      </c>
      <c r="Q109" s="141">
        <v>25099</v>
      </c>
    </row>
    <row r="110" spans="1:17" x14ac:dyDescent="0.25">
      <c r="A110" s="126">
        <v>107</v>
      </c>
      <c r="B110" s="126" t="s">
        <v>812</v>
      </c>
      <c r="C110" s="126" t="s">
        <v>188</v>
      </c>
      <c r="D110" s="126" t="s">
        <v>43</v>
      </c>
      <c r="E110" s="126">
        <v>0</v>
      </c>
      <c r="F110" s="141">
        <v>3196.83</v>
      </c>
      <c r="G110" s="141">
        <v>162.16999999999999</v>
      </c>
      <c r="H110" s="141">
        <v>3359</v>
      </c>
      <c r="I110" s="141">
        <v>1356.29</v>
      </c>
      <c r="J110" s="141">
        <v>26.71</v>
      </c>
      <c r="K110" s="141">
        <v>1383</v>
      </c>
      <c r="L110" s="141">
        <v>0</v>
      </c>
      <c r="M110" s="141">
        <v>0</v>
      </c>
      <c r="N110" s="141">
        <v>0</v>
      </c>
      <c r="O110" s="141">
        <v>4553.12</v>
      </c>
      <c r="P110" s="141">
        <v>188.88</v>
      </c>
      <c r="Q110" s="141">
        <v>4742</v>
      </c>
    </row>
    <row r="111" spans="1:17" x14ac:dyDescent="0.25">
      <c r="A111" s="126">
        <v>108</v>
      </c>
      <c r="B111" s="126" t="s">
        <v>812</v>
      </c>
      <c r="C111" s="126" t="s">
        <v>151</v>
      </c>
      <c r="D111" s="126" t="s">
        <v>45</v>
      </c>
      <c r="E111" s="126">
        <v>504</v>
      </c>
      <c r="F111" s="141">
        <v>3726.37</v>
      </c>
      <c r="G111" s="141">
        <v>130.63</v>
      </c>
      <c r="H111" s="141">
        <v>3857</v>
      </c>
      <c r="I111" s="141">
        <v>4327.04</v>
      </c>
      <c r="J111" s="141">
        <v>276.95999999999998</v>
      </c>
      <c r="K111" s="141">
        <v>4604</v>
      </c>
      <c r="L111" s="141">
        <v>3726.37</v>
      </c>
      <c r="M111" s="141">
        <v>188.63</v>
      </c>
      <c r="N111" s="141">
        <v>3915</v>
      </c>
      <c r="O111" s="141">
        <v>4327.04</v>
      </c>
      <c r="P111" s="141">
        <v>218.95999999999998</v>
      </c>
      <c r="Q111" s="141">
        <v>4546</v>
      </c>
    </row>
    <row r="112" spans="1:17" x14ac:dyDescent="0.25">
      <c r="A112" s="126">
        <v>109</v>
      </c>
      <c r="B112" s="126" t="s">
        <v>812</v>
      </c>
      <c r="C112" s="126" t="s">
        <v>331</v>
      </c>
      <c r="D112" s="126" t="s">
        <v>45</v>
      </c>
      <c r="E112" s="126">
        <v>780</v>
      </c>
      <c r="F112" s="141">
        <v>304989.55</v>
      </c>
      <c r="G112" s="141">
        <v>15244.45</v>
      </c>
      <c r="H112" s="141">
        <v>320234</v>
      </c>
      <c r="I112" s="141">
        <v>6830.49</v>
      </c>
      <c r="J112" s="141">
        <v>3519.5099999999998</v>
      </c>
      <c r="K112" s="141">
        <v>10350</v>
      </c>
      <c r="L112" s="141">
        <v>0</v>
      </c>
      <c r="M112" s="141">
        <v>0</v>
      </c>
      <c r="N112" s="141">
        <v>0</v>
      </c>
      <c r="O112" s="141">
        <v>311820.03999999998</v>
      </c>
      <c r="P112" s="141">
        <v>18763.96</v>
      </c>
      <c r="Q112" s="141">
        <v>330584</v>
      </c>
    </row>
    <row r="113" spans="1:17" x14ac:dyDescent="0.25">
      <c r="A113" s="126">
        <v>110</v>
      </c>
      <c r="B113" s="126" t="s">
        <v>812</v>
      </c>
      <c r="C113" s="126" t="s">
        <v>110</v>
      </c>
      <c r="D113" s="126" t="s">
        <v>49</v>
      </c>
      <c r="E113" s="126">
        <v>0</v>
      </c>
      <c r="F113" s="141">
        <v>78354.91</v>
      </c>
      <c r="G113" s="141">
        <v>26313.09</v>
      </c>
      <c r="H113" s="141">
        <v>104668</v>
      </c>
      <c r="I113" s="141">
        <v>1655.21</v>
      </c>
      <c r="J113" s="141">
        <v>786.79</v>
      </c>
      <c r="K113" s="141">
        <v>2442</v>
      </c>
      <c r="L113" s="141">
        <v>0</v>
      </c>
      <c r="M113" s="141">
        <v>0</v>
      </c>
      <c r="N113" s="141">
        <v>0</v>
      </c>
      <c r="O113" s="141">
        <v>80010.12</v>
      </c>
      <c r="P113" s="141">
        <v>27099.88</v>
      </c>
      <c r="Q113" s="141">
        <v>107110</v>
      </c>
    </row>
    <row r="114" spans="1:17" x14ac:dyDescent="0.25">
      <c r="A114" s="126">
        <v>111</v>
      </c>
      <c r="B114" s="126" t="s">
        <v>812</v>
      </c>
      <c r="C114" s="126" t="s">
        <v>111</v>
      </c>
      <c r="D114" s="126" t="s">
        <v>45</v>
      </c>
      <c r="E114" s="126">
        <v>656</v>
      </c>
      <c r="F114" s="141">
        <v>418116.65</v>
      </c>
      <c r="G114" s="141">
        <v>78658.349999999991</v>
      </c>
      <c r="H114" s="141">
        <v>496775</v>
      </c>
      <c r="I114" s="141">
        <v>7293.47</v>
      </c>
      <c r="J114" s="141">
        <v>4665.5300000000007</v>
      </c>
      <c r="K114" s="141">
        <v>11959</v>
      </c>
      <c r="L114" s="141">
        <v>0</v>
      </c>
      <c r="M114" s="141">
        <v>0</v>
      </c>
      <c r="N114" s="141">
        <v>0</v>
      </c>
      <c r="O114" s="141">
        <v>425410.12</v>
      </c>
      <c r="P114" s="141">
        <v>83323.87999999999</v>
      </c>
      <c r="Q114" s="141">
        <v>508734</v>
      </c>
    </row>
    <row r="115" spans="1:17" x14ac:dyDescent="0.25">
      <c r="A115" s="126">
        <v>112</v>
      </c>
      <c r="B115" s="126" t="s">
        <v>812</v>
      </c>
      <c r="C115" s="126" t="s">
        <v>332</v>
      </c>
      <c r="D115" s="126" t="s">
        <v>45</v>
      </c>
      <c r="E115" s="126">
        <v>1185</v>
      </c>
      <c r="F115" s="141">
        <v>364453.06</v>
      </c>
      <c r="G115" s="141">
        <v>99773.94</v>
      </c>
      <c r="H115" s="141">
        <v>464227</v>
      </c>
      <c r="I115" s="141">
        <v>10136.94</v>
      </c>
      <c r="J115" s="141">
        <v>4593.0599999999995</v>
      </c>
      <c r="K115" s="141">
        <v>14730</v>
      </c>
      <c r="L115" s="141">
        <v>0</v>
      </c>
      <c r="M115" s="141">
        <v>0</v>
      </c>
      <c r="N115" s="141">
        <v>0</v>
      </c>
      <c r="O115" s="141">
        <v>374590</v>
      </c>
      <c r="P115" s="141">
        <v>104366.99999999999</v>
      </c>
      <c r="Q115" s="141">
        <v>478957</v>
      </c>
    </row>
    <row r="116" spans="1:17" x14ac:dyDescent="0.25">
      <c r="A116" s="126">
        <v>113</v>
      </c>
      <c r="B116" s="126" t="s">
        <v>812</v>
      </c>
      <c r="C116" s="126" t="s">
        <v>262</v>
      </c>
      <c r="D116" s="126" t="s">
        <v>45</v>
      </c>
      <c r="E116" s="126">
        <v>983</v>
      </c>
      <c r="F116" s="141">
        <v>192261.03</v>
      </c>
      <c r="G116" s="141">
        <v>53149.97</v>
      </c>
      <c r="H116" s="141">
        <v>245411</v>
      </c>
      <c r="I116" s="141">
        <v>9352.8700000000008</v>
      </c>
      <c r="J116" s="141">
        <v>2922.13</v>
      </c>
      <c r="K116" s="141">
        <v>12275</v>
      </c>
      <c r="L116" s="141">
        <v>0</v>
      </c>
      <c r="M116" s="141">
        <v>0</v>
      </c>
      <c r="N116" s="141">
        <v>0</v>
      </c>
      <c r="O116" s="141">
        <v>201613.9</v>
      </c>
      <c r="P116" s="141">
        <v>56072.1</v>
      </c>
      <c r="Q116" s="141">
        <v>257686</v>
      </c>
    </row>
    <row r="117" spans="1:17" x14ac:dyDescent="0.25">
      <c r="A117" s="126">
        <v>114</v>
      </c>
      <c r="B117" s="126" t="s">
        <v>812</v>
      </c>
      <c r="C117" s="126" t="s">
        <v>112</v>
      </c>
      <c r="D117" s="126" t="s">
        <v>45</v>
      </c>
      <c r="E117" s="126">
        <v>675</v>
      </c>
      <c r="F117" s="141">
        <v>199155.4</v>
      </c>
      <c r="G117" s="141">
        <v>66149.600000000006</v>
      </c>
      <c r="H117" s="141">
        <v>265305</v>
      </c>
      <c r="I117" s="141">
        <v>11905.57</v>
      </c>
      <c r="J117" s="141">
        <v>2471.4300000000003</v>
      </c>
      <c r="K117" s="141">
        <v>14377</v>
      </c>
      <c r="L117" s="141">
        <v>0</v>
      </c>
      <c r="M117" s="141">
        <v>5794</v>
      </c>
      <c r="N117" s="141">
        <v>5794</v>
      </c>
      <c r="O117" s="141">
        <v>211060.97</v>
      </c>
      <c r="P117" s="141">
        <v>62827.03</v>
      </c>
      <c r="Q117" s="141">
        <v>273888</v>
      </c>
    </row>
    <row r="118" spans="1:17" x14ac:dyDescent="0.25">
      <c r="A118" s="126">
        <v>115</v>
      </c>
      <c r="B118" s="126" t="s">
        <v>812</v>
      </c>
      <c r="C118" s="126" t="s">
        <v>333</v>
      </c>
      <c r="D118" s="126" t="s">
        <v>45</v>
      </c>
      <c r="E118" s="126">
        <v>443</v>
      </c>
      <c r="F118" s="141">
        <v>225812.61</v>
      </c>
      <c r="G118" s="141">
        <v>27341.39</v>
      </c>
      <c r="H118" s="141">
        <v>253154</v>
      </c>
      <c r="I118" s="141">
        <v>6036.17</v>
      </c>
      <c r="J118" s="141">
        <v>2557.83</v>
      </c>
      <c r="K118" s="141">
        <v>8594</v>
      </c>
      <c r="L118" s="141">
        <v>0</v>
      </c>
      <c r="M118" s="141">
        <v>0</v>
      </c>
      <c r="N118" s="141">
        <v>0</v>
      </c>
      <c r="O118" s="141">
        <v>231848.78</v>
      </c>
      <c r="P118" s="141">
        <v>29899.22</v>
      </c>
      <c r="Q118" s="141">
        <v>261748</v>
      </c>
    </row>
    <row r="119" spans="1:17" x14ac:dyDescent="0.25">
      <c r="A119" s="126">
        <v>116</v>
      </c>
      <c r="B119" s="126" t="s">
        <v>812</v>
      </c>
      <c r="C119" s="126" t="s">
        <v>334</v>
      </c>
      <c r="D119" s="126" t="s">
        <v>45</v>
      </c>
      <c r="E119" s="126">
        <v>2918</v>
      </c>
      <c r="F119" s="141">
        <v>346987.4</v>
      </c>
      <c r="G119" s="141">
        <v>44709.599999999999</v>
      </c>
      <c r="H119" s="141">
        <v>391697</v>
      </c>
      <c r="I119" s="141">
        <v>105638.23</v>
      </c>
      <c r="J119" s="141">
        <v>5117.7700000000004</v>
      </c>
      <c r="K119" s="141">
        <v>110756</v>
      </c>
      <c r="L119" s="141">
        <v>0</v>
      </c>
      <c r="M119" s="141">
        <v>0</v>
      </c>
      <c r="N119" s="141">
        <v>0</v>
      </c>
      <c r="O119" s="141">
        <v>452625.63</v>
      </c>
      <c r="P119" s="141">
        <v>49827.369999999995</v>
      </c>
      <c r="Q119" s="141">
        <v>502453</v>
      </c>
    </row>
    <row r="120" spans="1:17" x14ac:dyDescent="0.25">
      <c r="A120" s="126">
        <v>117</v>
      </c>
      <c r="B120" s="126" t="s">
        <v>812</v>
      </c>
      <c r="C120" s="126" t="s">
        <v>335</v>
      </c>
      <c r="D120" s="126" t="s">
        <v>45</v>
      </c>
      <c r="E120" s="126">
        <v>847</v>
      </c>
      <c r="F120" s="141">
        <v>184773.18</v>
      </c>
      <c r="G120" s="141">
        <v>33364.82</v>
      </c>
      <c r="H120" s="141">
        <v>218138</v>
      </c>
      <c r="I120" s="141">
        <v>8169.21</v>
      </c>
      <c r="J120" s="141">
        <v>2359.79</v>
      </c>
      <c r="K120" s="141">
        <v>10529</v>
      </c>
      <c r="L120" s="141">
        <v>0</v>
      </c>
      <c r="M120" s="141">
        <v>0</v>
      </c>
      <c r="N120" s="141">
        <v>0</v>
      </c>
      <c r="O120" s="141">
        <v>192942.39</v>
      </c>
      <c r="P120" s="141">
        <v>35724.61</v>
      </c>
      <c r="Q120" s="141">
        <v>228667</v>
      </c>
    </row>
    <row r="121" spans="1:17" x14ac:dyDescent="0.25">
      <c r="A121" s="126">
        <v>118</v>
      </c>
      <c r="B121" s="126" t="s">
        <v>812</v>
      </c>
      <c r="C121" s="126" t="s">
        <v>336</v>
      </c>
      <c r="D121" s="126" t="s">
        <v>45</v>
      </c>
      <c r="E121" s="126">
        <v>1436</v>
      </c>
      <c r="F121" s="141">
        <v>223760.67</v>
      </c>
      <c r="G121" s="141">
        <v>41173.33</v>
      </c>
      <c r="H121" s="141">
        <v>264934</v>
      </c>
      <c r="I121" s="141">
        <v>16943.25</v>
      </c>
      <c r="J121" s="141">
        <v>3081.75</v>
      </c>
      <c r="K121" s="141">
        <v>20025</v>
      </c>
      <c r="L121" s="141">
        <v>0</v>
      </c>
      <c r="M121" s="141">
        <v>5575</v>
      </c>
      <c r="N121" s="141">
        <v>5575</v>
      </c>
      <c r="O121" s="141">
        <v>240703.92</v>
      </c>
      <c r="P121" s="141">
        <v>38680.080000000002</v>
      </c>
      <c r="Q121" s="141">
        <v>279384</v>
      </c>
    </row>
    <row r="122" spans="1:17" x14ac:dyDescent="0.25">
      <c r="A122" s="126">
        <v>119</v>
      </c>
      <c r="B122" s="126" t="s">
        <v>812</v>
      </c>
      <c r="C122" s="126" t="s">
        <v>337</v>
      </c>
      <c r="D122" s="126" t="s">
        <v>45</v>
      </c>
      <c r="E122" s="126">
        <v>298</v>
      </c>
      <c r="F122" s="141">
        <v>120584.48</v>
      </c>
      <c r="G122" s="141">
        <v>22989.52</v>
      </c>
      <c r="H122" s="141">
        <v>143574</v>
      </c>
      <c r="I122" s="141">
        <v>3178.93</v>
      </c>
      <c r="J122" s="141">
        <v>1412.07</v>
      </c>
      <c r="K122" s="141">
        <v>4591</v>
      </c>
      <c r="L122" s="141">
        <v>0</v>
      </c>
      <c r="M122" s="141">
        <v>0</v>
      </c>
      <c r="N122" s="141">
        <v>0</v>
      </c>
      <c r="O122" s="141">
        <v>123763.41</v>
      </c>
      <c r="P122" s="141">
        <v>24401.59</v>
      </c>
      <c r="Q122" s="141">
        <v>148165</v>
      </c>
    </row>
    <row r="123" spans="1:17" x14ac:dyDescent="0.25">
      <c r="A123" s="126">
        <v>120</v>
      </c>
      <c r="B123" s="126" t="s">
        <v>812</v>
      </c>
      <c r="C123" s="126" t="s">
        <v>338</v>
      </c>
      <c r="D123" s="126" t="s">
        <v>45</v>
      </c>
      <c r="E123" s="126">
        <v>847</v>
      </c>
      <c r="F123" s="141">
        <v>22741.95</v>
      </c>
      <c r="G123" s="141">
        <v>1324.0500000000002</v>
      </c>
      <c r="H123" s="141">
        <v>24066</v>
      </c>
      <c r="I123" s="141">
        <v>8339.2900000000009</v>
      </c>
      <c r="J123" s="141">
        <v>597.71</v>
      </c>
      <c r="K123" s="141">
        <v>8937</v>
      </c>
      <c r="L123" s="141">
        <v>58912.24</v>
      </c>
      <c r="M123" s="141">
        <v>1921.76</v>
      </c>
      <c r="N123" s="141">
        <v>60834</v>
      </c>
      <c r="O123" s="141">
        <v>-27831</v>
      </c>
      <c r="P123" s="141">
        <v>0</v>
      </c>
      <c r="Q123" s="141">
        <v>-27831</v>
      </c>
    </row>
    <row r="124" spans="1:17" x14ac:dyDescent="0.25">
      <c r="A124" s="126">
        <v>121</v>
      </c>
      <c r="B124" s="126" t="s">
        <v>812</v>
      </c>
      <c r="C124" s="126" t="s">
        <v>152</v>
      </c>
      <c r="D124" s="126" t="s">
        <v>43</v>
      </c>
      <c r="E124" s="126">
        <v>0</v>
      </c>
      <c r="F124" s="141">
        <v>2096.08</v>
      </c>
      <c r="G124" s="141">
        <v>6.92</v>
      </c>
      <c r="H124" s="141">
        <v>2103</v>
      </c>
      <c r="I124" s="141">
        <v>875.42</v>
      </c>
      <c r="J124" s="141">
        <v>17.579999999999998</v>
      </c>
      <c r="K124" s="141">
        <v>893</v>
      </c>
      <c r="L124" s="141">
        <v>2096.08</v>
      </c>
      <c r="M124" s="141">
        <v>6.92</v>
      </c>
      <c r="N124" s="141">
        <v>2103</v>
      </c>
      <c r="O124" s="141">
        <v>875.42</v>
      </c>
      <c r="P124" s="141">
        <v>17.579999999999998</v>
      </c>
      <c r="Q124" s="141">
        <v>893</v>
      </c>
    </row>
    <row r="125" spans="1:17" x14ac:dyDescent="0.25">
      <c r="A125" s="126">
        <v>122</v>
      </c>
      <c r="B125" s="126" t="s">
        <v>812</v>
      </c>
      <c r="C125" s="126" t="s">
        <v>201</v>
      </c>
      <c r="D125" s="126" t="s">
        <v>45</v>
      </c>
      <c r="E125" s="126">
        <v>372</v>
      </c>
      <c r="F125" s="141">
        <v>69909.59</v>
      </c>
      <c r="G125" s="141">
        <v>2209.41</v>
      </c>
      <c r="H125" s="141">
        <v>72119</v>
      </c>
      <c r="I125" s="141">
        <v>3423.28</v>
      </c>
      <c r="J125" s="141">
        <v>893.72</v>
      </c>
      <c r="K125" s="141">
        <v>4317</v>
      </c>
      <c r="L125" s="141">
        <v>37790.589999999997</v>
      </c>
      <c r="M125" s="141">
        <v>2209.41</v>
      </c>
      <c r="N125" s="141">
        <v>40000</v>
      </c>
      <c r="O125" s="141">
        <v>35542.28</v>
      </c>
      <c r="P125" s="141">
        <v>893.72</v>
      </c>
      <c r="Q125" s="141">
        <v>36436</v>
      </c>
    </row>
    <row r="126" spans="1:17" x14ac:dyDescent="0.25">
      <c r="A126" s="126">
        <v>123</v>
      </c>
      <c r="B126" s="126" t="s">
        <v>812</v>
      </c>
      <c r="C126" s="126" t="s">
        <v>202</v>
      </c>
      <c r="D126" s="126" t="s">
        <v>45</v>
      </c>
      <c r="E126" s="126">
        <v>1705</v>
      </c>
      <c r="F126" s="141">
        <v>186988.65</v>
      </c>
      <c r="G126" s="141">
        <v>6777.35</v>
      </c>
      <c r="H126" s="141">
        <v>193766</v>
      </c>
      <c r="I126" s="141">
        <v>13297.96</v>
      </c>
      <c r="J126" s="141">
        <v>2739.04</v>
      </c>
      <c r="K126" s="141">
        <v>16037</v>
      </c>
      <c r="L126" s="141">
        <v>0</v>
      </c>
      <c r="M126" s="141">
        <v>0</v>
      </c>
      <c r="N126" s="141">
        <v>0</v>
      </c>
      <c r="O126" s="141">
        <v>200286.61</v>
      </c>
      <c r="P126" s="141">
        <v>9516.39</v>
      </c>
      <c r="Q126" s="141">
        <v>209803</v>
      </c>
    </row>
    <row r="127" spans="1:17" x14ac:dyDescent="0.25">
      <c r="A127" s="126">
        <v>124</v>
      </c>
      <c r="B127" s="126" t="s">
        <v>812</v>
      </c>
      <c r="C127" s="126" t="s">
        <v>263</v>
      </c>
      <c r="D127" s="126" t="s">
        <v>43</v>
      </c>
      <c r="E127" s="126">
        <v>0</v>
      </c>
      <c r="F127" s="141">
        <v>6627.15</v>
      </c>
      <c r="G127" s="141">
        <v>648.85</v>
      </c>
      <c r="H127" s="141">
        <v>7276</v>
      </c>
      <c r="I127" s="141">
        <v>1023.56</v>
      </c>
      <c r="J127" s="141">
        <v>75.44</v>
      </c>
      <c r="K127" s="141">
        <v>1099</v>
      </c>
      <c r="L127" s="141">
        <v>0</v>
      </c>
      <c r="M127" s="141">
        <v>0</v>
      </c>
      <c r="N127" s="141">
        <v>0</v>
      </c>
      <c r="O127" s="141">
        <v>7650.71</v>
      </c>
      <c r="P127" s="141">
        <v>724.29</v>
      </c>
      <c r="Q127" s="141">
        <v>8375</v>
      </c>
    </row>
    <row r="128" spans="1:17" x14ac:dyDescent="0.25">
      <c r="A128" s="126">
        <v>125</v>
      </c>
      <c r="B128" s="126" t="s">
        <v>812</v>
      </c>
      <c r="C128" s="126" t="s">
        <v>95</v>
      </c>
      <c r="D128" s="126" t="s">
        <v>45</v>
      </c>
      <c r="E128" s="126">
        <v>4675</v>
      </c>
      <c r="F128" s="141">
        <v>1369148.35</v>
      </c>
      <c r="G128" s="141">
        <v>256050.65</v>
      </c>
      <c r="H128" s="141">
        <v>1625199</v>
      </c>
      <c r="I128" s="141">
        <v>35304.769999999997</v>
      </c>
      <c r="J128" s="141">
        <v>16613.23</v>
      </c>
      <c r="K128" s="141">
        <v>51918</v>
      </c>
      <c r="L128" s="141">
        <v>0</v>
      </c>
      <c r="M128" s="141">
        <v>0</v>
      </c>
      <c r="N128" s="141">
        <v>0</v>
      </c>
      <c r="O128" s="141">
        <v>1404453.12</v>
      </c>
      <c r="P128" s="141">
        <v>272663.88</v>
      </c>
      <c r="Q128" s="141">
        <v>1677117</v>
      </c>
    </row>
    <row r="129" spans="1:17" x14ac:dyDescent="0.25">
      <c r="A129" s="126">
        <v>126</v>
      </c>
      <c r="B129" s="126" t="s">
        <v>812</v>
      </c>
      <c r="C129" s="126" t="s">
        <v>131</v>
      </c>
      <c r="D129" s="126" t="s">
        <v>49</v>
      </c>
      <c r="E129" s="126">
        <v>0</v>
      </c>
      <c r="F129" s="141">
        <v>76596.27</v>
      </c>
      <c r="G129" s="141">
        <v>22724.73</v>
      </c>
      <c r="H129" s="141">
        <v>99321</v>
      </c>
      <c r="I129" s="141">
        <v>874.59</v>
      </c>
      <c r="J129" s="141">
        <v>787.41</v>
      </c>
      <c r="K129" s="141">
        <v>1662</v>
      </c>
      <c r="L129" s="141">
        <v>77470.86</v>
      </c>
      <c r="M129" s="141">
        <v>23512.14</v>
      </c>
      <c r="N129" s="141">
        <v>100983</v>
      </c>
      <c r="O129" s="141">
        <v>0</v>
      </c>
      <c r="P129" s="141">
        <v>0</v>
      </c>
      <c r="Q129" s="141">
        <v>0</v>
      </c>
    </row>
    <row r="130" spans="1:17" x14ac:dyDescent="0.25">
      <c r="A130" s="126">
        <v>127</v>
      </c>
      <c r="B130" s="126" t="s">
        <v>812</v>
      </c>
      <c r="C130" s="126" t="s">
        <v>189</v>
      </c>
      <c r="D130" s="126" t="s">
        <v>43</v>
      </c>
      <c r="E130" s="126">
        <v>0</v>
      </c>
      <c r="F130" s="141">
        <v>5096.88</v>
      </c>
      <c r="G130" s="141">
        <v>148.12</v>
      </c>
      <c r="H130" s="141">
        <v>5245</v>
      </c>
      <c r="I130" s="141">
        <v>2143.33</v>
      </c>
      <c r="J130" s="141">
        <v>42.67</v>
      </c>
      <c r="K130" s="141">
        <v>2186</v>
      </c>
      <c r="L130" s="141">
        <v>0</v>
      </c>
      <c r="M130" s="141">
        <v>0</v>
      </c>
      <c r="N130" s="141">
        <v>0</v>
      </c>
      <c r="O130" s="141">
        <v>7240.21</v>
      </c>
      <c r="P130" s="141">
        <v>190.79</v>
      </c>
      <c r="Q130" s="141">
        <v>7431</v>
      </c>
    </row>
    <row r="131" spans="1:17" x14ac:dyDescent="0.25">
      <c r="A131" s="126">
        <v>128</v>
      </c>
      <c r="B131" s="126" t="s">
        <v>812</v>
      </c>
      <c r="C131" s="126" t="s">
        <v>339</v>
      </c>
      <c r="D131" s="126" t="s">
        <v>45</v>
      </c>
      <c r="E131" s="126">
        <v>208</v>
      </c>
      <c r="F131" s="141">
        <v>99340.88</v>
      </c>
      <c r="G131" s="141">
        <v>16567.12</v>
      </c>
      <c r="H131" s="141">
        <v>115908</v>
      </c>
      <c r="I131" s="141">
        <v>2825.19</v>
      </c>
      <c r="J131" s="141">
        <v>1125.81</v>
      </c>
      <c r="K131" s="141">
        <v>3951</v>
      </c>
      <c r="L131" s="141">
        <v>0</v>
      </c>
      <c r="M131" s="141">
        <v>0</v>
      </c>
      <c r="N131" s="141">
        <v>0</v>
      </c>
      <c r="O131" s="141">
        <v>102166.07</v>
      </c>
      <c r="P131" s="141">
        <v>17692.93</v>
      </c>
      <c r="Q131" s="141">
        <v>119859</v>
      </c>
    </row>
    <row r="132" spans="1:17" x14ac:dyDescent="0.25">
      <c r="A132" s="126">
        <v>129</v>
      </c>
      <c r="B132" s="126" t="s">
        <v>812</v>
      </c>
      <c r="C132" s="126" t="s">
        <v>203</v>
      </c>
      <c r="D132" s="126" t="s">
        <v>45</v>
      </c>
      <c r="E132" s="126">
        <v>141</v>
      </c>
      <c r="F132" s="141">
        <v>4008.34</v>
      </c>
      <c r="G132" s="141">
        <v>1753.6599999999999</v>
      </c>
      <c r="H132" s="141">
        <v>5762</v>
      </c>
      <c r="I132" s="141">
        <v>3512.22</v>
      </c>
      <c r="J132" s="141">
        <v>110.78</v>
      </c>
      <c r="K132" s="141">
        <v>3623</v>
      </c>
      <c r="L132" s="141">
        <v>0</v>
      </c>
      <c r="M132" s="141">
        <v>0</v>
      </c>
      <c r="N132" s="141">
        <v>0</v>
      </c>
      <c r="O132" s="141">
        <v>7520.56</v>
      </c>
      <c r="P132" s="141">
        <v>1864.44</v>
      </c>
      <c r="Q132" s="141">
        <v>9385</v>
      </c>
    </row>
    <row r="133" spans="1:17" x14ac:dyDescent="0.25">
      <c r="A133" s="126">
        <v>130</v>
      </c>
      <c r="B133" s="126" t="s">
        <v>812</v>
      </c>
      <c r="C133" s="126" t="s">
        <v>340</v>
      </c>
      <c r="D133" s="126" t="s">
        <v>45</v>
      </c>
      <c r="E133" s="126">
        <v>47</v>
      </c>
      <c r="F133" s="141">
        <v>106033.85</v>
      </c>
      <c r="G133" s="141">
        <v>33410.15</v>
      </c>
      <c r="H133" s="141">
        <v>139444</v>
      </c>
      <c r="I133" s="141">
        <v>2596.81</v>
      </c>
      <c r="J133" s="141">
        <v>1123.19</v>
      </c>
      <c r="K133" s="141">
        <v>3720</v>
      </c>
      <c r="L133" s="141">
        <v>0</v>
      </c>
      <c r="M133" s="141">
        <v>0</v>
      </c>
      <c r="N133" s="141">
        <v>0</v>
      </c>
      <c r="O133" s="141">
        <v>108630.66</v>
      </c>
      <c r="P133" s="141">
        <v>34533.340000000004</v>
      </c>
      <c r="Q133" s="141">
        <v>143164</v>
      </c>
    </row>
    <row r="134" spans="1:17" x14ac:dyDescent="0.25">
      <c r="A134" s="126">
        <v>131</v>
      </c>
      <c r="B134" s="126" t="s">
        <v>812</v>
      </c>
      <c r="C134" s="126" t="s">
        <v>240</v>
      </c>
      <c r="D134" s="126" t="s">
        <v>45</v>
      </c>
      <c r="E134" s="126">
        <v>979</v>
      </c>
      <c r="F134" s="141">
        <v>277376.09000000003</v>
      </c>
      <c r="G134" s="141">
        <v>15175.91</v>
      </c>
      <c r="H134" s="141">
        <v>292552</v>
      </c>
      <c r="I134" s="141">
        <v>9243.69</v>
      </c>
      <c r="J134" s="141">
        <v>3351.31</v>
      </c>
      <c r="K134" s="141">
        <v>12595</v>
      </c>
      <c r="L134" s="141">
        <v>4824.09</v>
      </c>
      <c r="M134" s="141">
        <v>15175.91</v>
      </c>
      <c r="N134" s="141">
        <v>20000</v>
      </c>
      <c r="O134" s="141">
        <v>281795.69</v>
      </c>
      <c r="P134" s="141">
        <v>3351.31</v>
      </c>
      <c r="Q134" s="141">
        <v>285147</v>
      </c>
    </row>
    <row r="135" spans="1:17" x14ac:dyDescent="0.25">
      <c r="A135" s="126">
        <v>132</v>
      </c>
      <c r="B135" s="126" t="s">
        <v>812</v>
      </c>
      <c r="C135" s="126" t="s">
        <v>341</v>
      </c>
      <c r="D135" s="126" t="s">
        <v>193</v>
      </c>
      <c r="E135" s="126">
        <v>2024</v>
      </c>
      <c r="F135" s="141">
        <v>563838.66</v>
      </c>
      <c r="G135" s="141">
        <v>165163.34</v>
      </c>
      <c r="H135" s="141">
        <v>729002</v>
      </c>
      <c r="I135" s="141">
        <v>14739.57</v>
      </c>
      <c r="J135" s="141">
        <v>7227.43</v>
      </c>
      <c r="K135" s="141">
        <v>21967</v>
      </c>
      <c r="L135" s="141">
        <v>0</v>
      </c>
      <c r="M135" s="141">
        <v>0</v>
      </c>
      <c r="N135" s="141">
        <v>0</v>
      </c>
      <c r="O135" s="141">
        <v>578578.23</v>
      </c>
      <c r="P135" s="141">
        <v>172390.77</v>
      </c>
      <c r="Q135" s="141">
        <v>750969</v>
      </c>
    </row>
    <row r="136" spans="1:17" x14ac:dyDescent="0.25">
      <c r="A136" s="126">
        <v>133</v>
      </c>
      <c r="B136" s="126" t="s">
        <v>812</v>
      </c>
      <c r="C136" s="126" t="s">
        <v>96</v>
      </c>
      <c r="D136" s="126" t="s">
        <v>45</v>
      </c>
      <c r="E136" s="126">
        <v>1453</v>
      </c>
      <c r="F136" s="141">
        <v>445997.62</v>
      </c>
      <c r="G136" s="141">
        <v>62494.380000000005</v>
      </c>
      <c r="H136" s="141">
        <v>508492</v>
      </c>
      <c r="I136" s="141">
        <v>12753.44</v>
      </c>
      <c r="J136" s="141">
        <v>5288.5599999999995</v>
      </c>
      <c r="K136" s="141">
        <v>18042</v>
      </c>
      <c r="L136" s="141">
        <v>0</v>
      </c>
      <c r="M136" s="141">
        <v>0</v>
      </c>
      <c r="N136" s="141">
        <v>0</v>
      </c>
      <c r="O136" s="141">
        <v>458751.06</v>
      </c>
      <c r="P136" s="141">
        <v>67782.94</v>
      </c>
      <c r="Q136" s="141">
        <v>526534</v>
      </c>
    </row>
    <row r="137" spans="1:17" x14ac:dyDescent="0.25">
      <c r="A137" s="126">
        <v>134</v>
      </c>
      <c r="B137" s="126" t="s">
        <v>812</v>
      </c>
      <c r="C137" s="126" t="s">
        <v>241</v>
      </c>
      <c r="D137" s="126" t="s">
        <v>45</v>
      </c>
      <c r="E137" s="126">
        <v>722</v>
      </c>
      <c r="F137" s="141">
        <v>710284.12</v>
      </c>
      <c r="G137" s="141">
        <v>60767.88</v>
      </c>
      <c r="H137" s="141">
        <v>771052</v>
      </c>
      <c r="I137" s="141">
        <v>7920.72</v>
      </c>
      <c r="J137" s="141">
        <v>7830.2800000000007</v>
      </c>
      <c r="K137" s="141">
        <v>15751</v>
      </c>
      <c r="L137" s="141">
        <v>0</v>
      </c>
      <c r="M137" s="141">
        <v>25000</v>
      </c>
      <c r="N137" s="141">
        <v>25000</v>
      </c>
      <c r="O137" s="141">
        <v>718204.84</v>
      </c>
      <c r="P137" s="141">
        <v>43598.159999999996</v>
      </c>
      <c r="Q137" s="141">
        <v>761803</v>
      </c>
    </row>
    <row r="138" spans="1:17" x14ac:dyDescent="0.25">
      <c r="A138" s="126">
        <v>135</v>
      </c>
      <c r="B138" s="126" t="s">
        <v>812</v>
      </c>
      <c r="C138" s="126" t="s">
        <v>113</v>
      </c>
      <c r="D138" s="126" t="s">
        <v>45</v>
      </c>
      <c r="E138" s="126">
        <v>1531</v>
      </c>
      <c r="F138" s="141">
        <v>344389.74</v>
      </c>
      <c r="G138" s="141">
        <v>67832.259999999995</v>
      </c>
      <c r="H138" s="141">
        <v>412222</v>
      </c>
      <c r="I138" s="141">
        <v>13462.59</v>
      </c>
      <c r="J138" s="141">
        <v>4415.41</v>
      </c>
      <c r="K138" s="141">
        <v>17878</v>
      </c>
      <c r="L138" s="141">
        <v>0</v>
      </c>
      <c r="M138" s="141">
        <v>0</v>
      </c>
      <c r="N138" s="141">
        <v>0</v>
      </c>
      <c r="O138" s="141">
        <v>357852.33</v>
      </c>
      <c r="P138" s="141">
        <v>72247.67</v>
      </c>
      <c r="Q138" s="141">
        <v>430100</v>
      </c>
    </row>
    <row r="139" spans="1:17" x14ac:dyDescent="0.25">
      <c r="A139" s="126">
        <v>136</v>
      </c>
      <c r="B139" s="126" t="s">
        <v>812</v>
      </c>
      <c r="C139" s="126" t="s">
        <v>153</v>
      </c>
      <c r="D139" s="126" t="s">
        <v>45</v>
      </c>
      <c r="E139" s="126">
        <v>0</v>
      </c>
      <c r="F139" s="141">
        <v>12564.29</v>
      </c>
      <c r="G139" s="141">
        <v>335.71</v>
      </c>
      <c r="H139" s="141">
        <v>12900</v>
      </c>
      <c r="I139" s="141">
        <v>3587.25</v>
      </c>
      <c r="J139" s="141">
        <v>104.75</v>
      </c>
      <c r="K139" s="141">
        <v>3692</v>
      </c>
      <c r="L139" s="141">
        <v>0</v>
      </c>
      <c r="M139" s="141">
        <v>0</v>
      </c>
      <c r="N139" s="141">
        <v>0</v>
      </c>
      <c r="O139" s="141">
        <v>16151.54</v>
      </c>
      <c r="P139" s="141">
        <v>440.46</v>
      </c>
      <c r="Q139" s="141">
        <v>16592</v>
      </c>
    </row>
    <row r="140" spans="1:17" x14ac:dyDescent="0.25">
      <c r="A140" s="126">
        <v>137</v>
      </c>
      <c r="B140" s="126" t="s">
        <v>812</v>
      </c>
      <c r="C140" s="126" t="s">
        <v>364</v>
      </c>
      <c r="D140" s="126" t="s">
        <v>45</v>
      </c>
      <c r="E140" s="126">
        <v>344</v>
      </c>
      <c r="F140" s="141">
        <v>135416.9</v>
      </c>
      <c r="G140" s="141">
        <v>63601.1</v>
      </c>
      <c r="H140" s="141">
        <v>199018</v>
      </c>
      <c r="I140" s="141">
        <v>3629.51</v>
      </c>
      <c r="J140" s="141">
        <v>1522.49</v>
      </c>
      <c r="K140" s="141">
        <v>5152</v>
      </c>
      <c r="L140" s="141">
        <v>0</v>
      </c>
      <c r="M140" s="141">
        <v>0</v>
      </c>
      <c r="N140" s="141">
        <v>0</v>
      </c>
      <c r="O140" s="141">
        <v>139046.41</v>
      </c>
      <c r="P140" s="141">
        <v>65123.590000000004</v>
      </c>
      <c r="Q140" s="141">
        <v>204170</v>
      </c>
    </row>
    <row r="141" spans="1:17" x14ac:dyDescent="0.25">
      <c r="A141" s="126">
        <v>138</v>
      </c>
      <c r="B141" s="126" t="s">
        <v>812</v>
      </c>
      <c r="C141" s="126" t="s">
        <v>264</v>
      </c>
      <c r="D141" s="126" t="s">
        <v>45</v>
      </c>
      <c r="E141" s="126">
        <v>193</v>
      </c>
      <c r="F141" s="141">
        <v>97487.74</v>
      </c>
      <c r="G141" s="141">
        <v>29302.26</v>
      </c>
      <c r="H141" s="141">
        <v>126790</v>
      </c>
      <c r="I141" s="141">
        <v>2848.9</v>
      </c>
      <c r="J141" s="141">
        <v>1283.0999999999999</v>
      </c>
      <c r="K141" s="141">
        <v>4132</v>
      </c>
      <c r="L141" s="141">
        <v>0</v>
      </c>
      <c r="M141" s="141">
        <v>28128</v>
      </c>
      <c r="N141" s="141">
        <v>28128</v>
      </c>
      <c r="O141" s="141">
        <v>100336.64</v>
      </c>
      <c r="P141" s="141">
        <v>2457.36</v>
      </c>
      <c r="Q141" s="141">
        <v>102794</v>
      </c>
    </row>
    <row r="142" spans="1:17" x14ac:dyDescent="0.25">
      <c r="A142" s="126">
        <v>139</v>
      </c>
      <c r="B142" s="126" t="s">
        <v>812</v>
      </c>
      <c r="C142" s="126" t="s">
        <v>365</v>
      </c>
      <c r="D142" s="126" t="s">
        <v>45</v>
      </c>
      <c r="E142" s="126">
        <v>4020</v>
      </c>
      <c r="F142" s="141">
        <v>838212.37</v>
      </c>
      <c r="G142" s="141">
        <v>236300.63</v>
      </c>
      <c r="H142" s="141">
        <v>1074513</v>
      </c>
      <c r="I142" s="141">
        <v>29246.21</v>
      </c>
      <c r="J142" s="141">
        <v>10355.789999999999</v>
      </c>
      <c r="K142" s="141">
        <v>39602</v>
      </c>
      <c r="L142" s="141">
        <v>0</v>
      </c>
      <c r="M142" s="141">
        <v>0</v>
      </c>
      <c r="N142" s="141">
        <v>0</v>
      </c>
      <c r="O142" s="141">
        <v>867458.58</v>
      </c>
      <c r="P142" s="141">
        <v>246656.42</v>
      </c>
      <c r="Q142" s="141">
        <v>1114115</v>
      </c>
    </row>
    <row r="143" spans="1:17" x14ac:dyDescent="0.25">
      <c r="A143" s="126">
        <v>140</v>
      </c>
      <c r="B143" s="126" t="s">
        <v>812</v>
      </c>
      <c r="C143" s="126" t="s">
        <v>265</v>
      </c>
      <c r="D143" s="126" t="s">
        <v>43</v>
      </c>
      <c r="E143" s="126">
        <v>0</v>
      </c>
      <c r="F143" s="141">
        <v>6040.79</v>
      </c>
      <c r="G143" s="141">
        <v>74.209999999999994</v>
      </c>
      <c r="H143" s="141">
        <v>6115</v>
      </c>
      <c r="I143" s="141">
        <v>1535.64</v>
      </c>
      <c r="J143" s="141">
        <v>66.36</v>
      </c>
      <c r="K143" s="141">
        <v>1602</v>
      </c>
      <c r="L143" s="141">
        <v>7576.43</v>
      </c>
      <c r="M143" s="141">
        <v>140.57</v>
      </c>
      <c r="N143" s="141">
        <v>7717</v>
      </c>
      <c r="O143" s="141">
        <v>0</v>
      </c>
      <c r="P143" s="141">
        <v>0</v>
      </c>
      <c r="Q143" s="141">
        <v>0</v>
      </c>
    </row>
    <row r="144" spans="1:17" x14ac:dyDescent="0.25">
      <c r="A144" s="126">
        <v>141</v>
      </c>
      <c r="B144" s="126" t="s">
        <v>812</v>
      </c>
      <c r="C144" s="126" t="s">
        <v>266</v>
      </c>
      <c r="D144" s="126" t="s">
        <v>45</v>
      </c>
      <c r="E144" s="126">
        <v>612</v>
      </c>
      <c r="F144" s="141">
        <v>0</v>
      </c>
      <c r="G144" s="141">
        <v>0</v>
      </c>
      <c r="H144" s="141">
        <v>0</v>
      </c>
      <c r="I144" s="141">
        <v>7237.06</v>
      </c>
      <c r="J144" s="141">
        <v>302.94</v>
      </c>
      <c r="K144" s="141">
        <v>7540</v>
      </c>
      <c r="L144" s="141">
        <v>7237.06</v>
      </c>
      <c r="M144" s="141">
        <v>302.94</v>
      </c>
      <c r="N144" s="141">
        <v>7540</v>
      </c>
      <c r="O144" s="141">
        <v>0</v>
      </c>
      <c r="P144" s="141">
        <v>0</v>
      </c>
      <c r="Q144" s="141">
        <v>0</v>
      </c>
    </row>
    <row r="145" spans="1:17" x14ac:dyDescent="0.25">
      <c r="A145" s="126">
        <v>142</v>
      </c>
      <c r="B145" s="126" t="s">
        <v>812</v>
      </c>
      <c r="C145" s="126" t="s">
        <v>114</v>
      </c>
      <c r="D145" s="126" t="s">
        <v>45</v>
      </c>
      <c r="E145" s="126">
        <v>3285</v>
      </c>
      <c r="F145" s="141">
        <v>790607.89</v>
      </c>
      <c r="G145" s="141">
        <v>220068.11</v>
      </c>
      <c r="H145" s="141">
        <v>1010676</v>
      </c>
      <c r="I145" s="141">
        <v>24602.13</v>
      </c>
      <c r="J145" s="141">
        <v>10137.870000000001</v>
      </c>
      <c r="K145" s="141">
        <v>34740</v>
      </c>
      <c r="L145" s="141">
        <v>0</v>
      </c>
      <c r="M145" s="141">
        <v>0</v>
      </c>
      <c r="N145" s="141">
        <v>0</v>
      </c>
      <c r="O145" s="141">
        <v>815210.02</v>
      </c>
      <c r="P145" s="141">
        <v>230205.97999999998</v>
      </c>
      <c r="Q145" s="141">
        <v>1045416</v>
      </c>
    </row>
    <row r="146" spans="1:17" x14ac:dyDescent="0.25">
      <c r="A146" s="126">
        <v>143</v>
      </c>
      <c r="B146" s="126" t="s">
        <v>812</v>
      </c>
      <c r="C146" s="126" t="s">
        <v>42</v>
      </c>
      <c r="D146" s="126" t="s">
        <v>49</v>
      </c>
      <c r="E146" s="126">
        <v>0</v>
      </c>
      <c r="F146" s="141">
        <v>12453.4</v>
      </c>
      <c r="G146" s="141">
        <v>2993.6</v>
      </c>
      <c r="H146" s="141">
        <v>15447</v>
      </c>
      <c r="I146" s="141">
        <v>848.55</v>
      </c>
      <c r="J146" s="141">
        <v>120.45</v>
      </c>
      <c r="K146" s="141">
        <v>969</v>
      </c>
      <c r="L146" s="141">
        <v>13301.95</v>
      </c>
      <c r="M146" s="141">
        <v>3114.05</v>
      </c>
      <c r="N146" s="141">
        <v>16416</v>
      </c>
      <c r="O146" s="141">
        <v>0</v>
      </c>
      <c r="P146" s="141">
        <v>0</v>
      </c>
      <c r="Q146" s="141">
        <v>0</v>
      </c>
    </row>
    <row r="147" spans="1:17" x14ac:dyDescent="0.25">
      <c r="A147" s="126">
        <v>144</v>
      </c>
      <c r="B147" s="126" t="s">
        <v>812</v>
      </c>
      <c r="C147" s="126" t="s">
        <v>44</v>
      </c>
      <c r="D147" s="126" t="s">
        <v>45</v>
      </c>
      <c r="E147" s="126">
        <v>1551</v>
      </c>
      <c r="F147" s="141">
        <v>210120.14</v>
      </c>
      <c r="G147" s="141">
        <v>6334.86</v>
      </c>
      <c r="H147" s="141">
        <v>216455</v>
      </c>
      <c r="I147" s="141">
        <v>13340.33</v>
      </c>
      <c r="J147" s="141">
        <v>2841.67</v>
      </c>
      <c r="K147" s="141">
        <v>16182</v>
      </c>
      <c r="L147" s="141">
        <v>33665.14</v>
      </c>
      <c r="M147" s="141">
        <v>6334.86</v>
      </c>
      <c r="N147" s="141">
        <v>40000</v>
      </c>
      <c r="O147" s="141">
        <v>189795.33</v>
      </c>
      <c r="P147" s="141">
        <v>2841.67</v>
      </c>
      <c r="Q147" s="141">
        <v>192637</v>
      </c>
    </row>
    <row r="148" spans="1:17" x14ac:dyDescent="0.25">
      <c r="A148" s="126">
        <v>145</v>
      </c>
      <c r="B148" s="126" t="s">
        <v>812</v>
      </c>
      <c r="C148" s="126" t="s">
        <v>298</v>
      </c>
      <c r="D148" s="126" t="s">
        <v>45</v>
      </c>
      <c r="E148" s="126">
        <v>2901</v>
      </c>
      <c r="F148" s="141">
        <v>488322.28</v>
      </c>
      <c r="G148" s="141">
        <v>67471.72</v>
      </c>
      <c r="H148" s="141">
        <v>555794</v>
      </c>
      <c r="I148" s="141">
        <v>21796.82</v>
      </c>
      <c r="J148" s="141">
        <v>6450.18</v>
      </c>
      <c r="K148" s="141">
        <v>28247</v>
      </c>
      <c r="L148" s="141">
        <v>0</v>
      </c>
      <c r="M148" s="141">
        <v>0</v>
      </c>
      <c r="N148" s="141">
        <v>0</v>
      </c>
      <c r="O148" s="141">
        <v>510119.1</v>
      </c>
      <c r="P148" s="141">
        <v>73921.899999999994</v>
      </c>
      <c r="Q148" s="141">
        <v>584041</v>
      </c>
    </row>
    <row r="149" spans="1:17" x14ac:dyDescent="0.25">
      <c r="A149" s="126">
        <v>146</v>
      </c>
      <c r="B149" s="126" t="s">
        <v>812</v>
      </c>
      <c r="C149" s="126" t="s">
        <v>299</v>
      </c>
      <c r="D149" s="126" t="s">
        <v>45</v>
      </c>
      <c r="E149" s="126">
        <v>3410</v>
      </c>
      <c r="F149" s="141">
        <v>911060.99</v>
      </c>
      <c r="G149" s="141">
        <v>128568.01</v>
      </c>
      <c r="H149" s="141">
        <v>1039629</v>
      </c>
      <c r="I149" s="141">
        <v>87483.24</v>
      </c>
      <c r="J149" s="141">
        <v>11093.76</v>
      </c>
      <c r="K149" s="141">
        <v>98577</v>
      </c>
      <c r="L149" s="141">
        <v>0</v>
      </c>
      <c r="M149" s="141">
        <v>0</v>
      </c>
      <c r="N149" s="141">
        <v>0</v>
      </c>
      <c r="O149" s="141">
        <v>998544.23</v>
      </c>
      <c r="P149" s="141">
        <v>139661.76999999999</v>
      </c>
      <c r="Q149" s="141">
        <v>1138206</v>
      </c>
    </row>
    <row r="150" spans="1:17" x14ac:dyDescent="0.25">
      <c r="A150" s="126">
        <v>147</v>
      </c>
      <c r="B150" s="126" t="s">
        <v>812</v>
      </c>
      <c r="C150" s="126" t="s">
        <v>115</v>
      </c>
      <c r="D150" s="126" t="s">
        <v>45</v>
      </c>
      <c r="E150" s="126">
        <v>2080</v>
      </c>
      <c r="F150" s="141">
        <v>410076.27</v>
      </c>
      <c r="G150" s="141">
        <v>58730.73</v>
      </c>
      <c r="H150" s="141">
        <v>468807</v>
      </c>
      <c r="I150" s="141">
        <v>16260.76</v>
      </c>
      <c r="J150" s="141">
        <v>5316.24</v>
      </c>
      <c r="K150" s="141">
        <v>21577</v>
      </c>
      <c r="L150" s="141">
        <v>0</v>
      </c>
      <c r="M150" s="141">
        <v>0</v>
      </c>
      <c r="N150" s="141">
        <v>0</v>
      </c>
      <c r="O150" s="141">
        <v>426337.03</v>
      </c>
      <c r="P150" s="141">
        <v>64046.97</v>
      </c>
      <c r="Q150" s="141">
        <v>490384</v>
      </c>
    </row>
    <row r="151" spans="1:17" x14ac:dyDescent="0.25">
      <c r="A151" s="126">
        <v>148</v>
      </c>
      <c r="B151" s="126" t="s">
        <v>812</v>
      </c>
      <c r="C151" s="126" t="s">
        <v>342</v>
      </c>
      <c r="D151" s="126" t="s">
        <v>45</v>
      </c>
      <c r="E151" s="126">
        <v>1340</v>
      </c>
      <c r="F151" s="141">
        <v>396714.63</v>
      </c>
      <c r="G151" s="141">
        <v>84116.37</v>
      </c>
      <c r="H151" s="141">
        <v>480831</v>
      </c>
      <c r="I151" s="141">
        <v>11634.88</v>
      </c>
      <c r="J151" s="141">
        <v>4898.12</v>
      </c>
      <c r="K151" s="141">
        <v>16533</v>
      </c>
      <c r="L151" s="141">
        <v>0</v>
      </c>
      <c r="M151" s="141">
        <v>0</v>
      </c>
      <c r="N151" s="141">
        <v>0</v>
      </c>
      <c r="O151" s="141">
        <v>408349.51</v>
      </c>
      <c r="P151" s="141">
        <v>89014.489999999991</v>
      </c>
      <c r="Q151" s="141">
        <v>497364</v>
      </c>
    </row>
    <row r="152" spans="1:17" x14ac:dyDescent="0.25">
      <c r="A152" s="126">
        <v>149</v>
      </c>
      <c r="B152" s="126" t="s">
        <v>812</v>
      </c>
      <c r="C152" s="126" t="s">
        <v>116</v>
      </c>
      <c r="D152" s="126" t="s">
        <v>45</v>
      </c>
      <c r="E152" s="126">
        <v>1923</v>
      </c>
      <c r="F152" s="141">
        <v>442550.31</v>
      </c>
      <c r="G152" s="141">
        <v>114013.69</v>
      </c>
      <c r="H152" s="141">
        <v>556564</v>
      </c>
      <c r="I152" s="141">
        <v>14747.92</v>
      </c>
      <c r="J152" s="141">
        <v>5622.08</v>
      </c>
      <c r="K152" s="141">
        <v>20370</v>
      </c>
      <c r="L152" s="141">
        <v>0</v>
      </c>
      <c r="M152" s="141">
        <v>0</v>
      </c>
      <c r="N152" s="141">
        <v>0</v>
      </c>
      <c r="O152" s="141">
        <v>457298.23</v>
      </c>
      <c r="P152" s="141">
        <v>119635.77</v>
      </c>
      <c r="Q152" s="141">
        <v>576934</v>
      </c>
    </row>
    <row r="153" spans="1:17" x14ac:dyDescent="0.25">
      <c r="A153" s="126">
        <v>150</v>
      </c>
      <c r="B153" s="126" t="s">
        <v>812</v>
      </c>
      <c r="C153" s="126" t="s">
        <v>117</v>
      </c>
      <c r="D153" s="126" t="s">
        <v>45</v>
      </c>
      <c r="E153" s="126">
        <v>965</v>
      </c>
      <c r="F153" s="141">
        <v>251197.25</v>
      </c>
      <c r="G153" s="141">
        <v>55494.75</v>
      </c>
      <c r="H153" s="141">
        <v>306692</v>
      </c>
      <c r="I153" s="141">
        <v>9935.69</v>
      </c>
      <c r="J153" s="141">
        <v>3121.31</v>
      </c>
      <c r="K153" s="141">
        <v>13057</v>
      </c>
      <c r="L153" s="141">
        <v>0</v>
      </c>
      <c r="M153" s="141">
        <v>0</v>
      </c>
      <c r="N153" s="141">
        <v>0</v>
      </c>
      <c r="O153" s="141">
        <v>261132.94</v>
      </c>
      <c r="P153" s="141">
        <v>58616.06</v>
      </c>
      <c r="Q153" s="141">
        <v>319749</v>
      </c>
    </row>
    <row r="154" spans="1:17" x14ac:dyDescent="0.25">
      <c r="A154" s="126">
        <v>151</v>
      </c>
      <c r="B154" s="126" t="s">
        <v>812</v>
      </c>
      <c r="C154" s="126" t="s">
        <v>46</v>
      </c>
      <c r="D154" s="126" t="s">
        <v>43</v>
      </c>
      <c r="E154" s="126">
        <v>0</v>
      </c>
      <c r="F154" s="141">
        <v>190888.38</v>
      </c>
      <c r="G154" s="141">
        <v>11360.619999999999</v>
      </c>
      <c r="H154" s="141">
        <v>202249</v>
      </c>
      <c r="I154" s="141">
        <v>1188.49</v>
      </c>
      <c r="J154" s="141">
        <v>1899.51</v>
      </c>
      <c r="K154" s="141">
        <v>3088</v>
      </c>
      <c r="L154" s="141">
        <v>28639.38</v>
      </c>
      <c r="M154" s="141">
        <v>11360.619999999999</v>
      </c>
      <c r="N154" s="141">
        <v>40000</v>
      </c>
      <c r="O154" s="141">
        <v>163437.49</v>
      </c>
      <c r="P154" s="141">
        <v>1899.51</v>
      </c>
      <c r="Q154" s="141">
        <v>165337</v>
      </c>
    </row>
    <row r="155" spans="1:17" x14ac:dyDescent="0.25">
      <c r="A155" s="126">
        <v>152</v>
      </c>
      <c r="B155" s="126" t="s">
        <v>812</v>
      </c>
      <c r="C155" s="126" t="s">
        <v>47</v>
      </c>
      <c r="D155" s="126" t="s">
        <v>45</v>
      </c>
      <c r="E155" s="126">
        <v>71</v>
      </c>
      <c r="F155" s="141">
        <v>74984.490000000005</v>
      </c>
      <c r="G155" s="141">
        <v>14042.51</v>
      </c>
      <c r="H155" s="141">
        <v>89027</v>
      </c>
      <c r="I155" s="141">
        <v>2013.67</v>
      </c>
      <c r="J155" s="141">
        <v>780.33</v>
      </c>
      <c r="K155" s="141">
        <v>2794</v>
      </c>
      <c r="L155" s="141">
        <v>0</v>
      </c>
      <c r="M155" s="141">
        <v>0</v>
      </c>
      <c r="N155" s="141">
        <v>0</v>
      </c>
      <c r="O155" s="141">
        <v>76998.16</v>
      </c>
      <c r="P155" s="141">
        <v>14822.84</v>
      </c>
      <c r="Q155" s="141">
        <v>91821</v>
      </c>
    </row>
    <row r="156" spans="1:17" x14ac:dyDescent="0.25">
      <c r="A156" s="126">
        <v>153</v>
      </c>
      <c r="B156" s="126" t="s">
        <v>812</v>
      </c>
      <c r="C156" s="126" t="s">
        <v>300</v>
      </c>
      <c r="D156" s="126" t="s">
        <v>43</v>
      </c>
      <c r="E156" s="126">
        <v>0</v>
      </c>
      <c r="F156" s="141">
        <v>146890.76</v>
      </c>
      <c r="G156" s="141">
        <v>30614.240000000002</v>
      </c>
      <c r="H156" s="141">
        <v>177505</v>
      </c>
      <c r="I156" s="141">
        <v>1924.57</v>
      </c>
      <c r="J156" s="141">
        <v>1514.43</v>
      </c>
      <c r="K156" s="141">
        <v>3439</v>
      </c>
      <c r="L156" s="141">
        <v>0</v>
      </c>
      <c r="M156" s="141">
        <v>0</v>
      </c>
      <c r="N156" s="141">
        <v>0</v>
      </c>
      <c r="O156" s="141">
        <v>148815.32999999999</v>
      </c>
      <c r="P156" s="141">
        <v>32128.670000000002</v>
      </c>
      <c r="Q156" s="141">
        <v>180944</v>
      </c>
    </row>
    <row r="157" spans="1:17" x14ac:dyDescent="0.25">
      <c r="A157" s="126">
        <v>154</v>
      </c>
      <c r="B157" s="126" t="s">
        <v>812</v>
      </c>
      <c r="C157" s="126" t="s">
        <v>163</v>
      </c>
      <c r="D157" s="126" t="s">
        <v>45</v>
      </c>
      <c r="E157" s="126">
        <v>1633</v>
      </c>
      <c r="F157" s="141">
        <v>239118.43</v>
      </c>
      <c r="G157" s="141">
        <v>7906.57</v>
      </c>
      <c r="H157" s="141">
        <v>247025</v>
      </c>
      <c r="I157" s="141">
        <v>12840.71</v>
      </c>
      <c r="J157" s="141">
        <v>3164.29</v>
      </c>
      <c r="K157" s="141">
        <v>16005</v>
      </c>
      <c r="L157" s="141">
        <v>0</v>
      </c>
      <c r="M157" s="141">
        <v>0</v>
      </c>
      <c r="N157" s="141">
        <v>0</v>
      </c>
      <c r="O157" s="141">
        <v>251959.14</v>
      </c>
      <c r="P157" s="141">
        <v>11070.86</v>
      </c>
      <c r="Q157" s="141">
        <v>263030</v>
      </c>
    </row>
    <row r="158" spans="1:17" x14ac:dyDescent="0.25">
      <c r="A158" s="126">
        <v>155</v>
      </c>
      <c r="B158" s="126" t="s">
        <v>812</v>
      </c>
      <c r="C158" s="126" t="s">
        <v>301</v>
      </c>
      <c r="D158" s="126" t="s">
        <v>43</v>
      </c>
      <c r="E158" s="126">
        <v>0</v>
      </c>
      <c r="F158" s="141">
        <v>105382.36</v>
      </c>
      <c r="G158" s="141">
        <v>51077.64</v>
      </c>
      <c r="H158" s="141">
        <v>156460</v>
      </c>
      <c r="I158" s="141">
        <v>1574.73</v>
      </c>
      <c r="J158" s="141">
        <v>1143.27</v>
      </c>
      <c r="K158" s="141">
        <v>2718</v>
      </c>
      <c r="L158" s="141">
        <v>0</v>
      </c>
      <c r="M158" s="141">
        <v>0</v>
      </c>
      <c r="N158" s="141">
        <v>0</v>
      </c>
      <c r="O158" s="141">
        <v>106957.09</v>
      </c>
      <c r="P158" s="141">
        <v>52220.909999999996</v>
      </c>
      <c r="Q158" s="141">
        <v>159178</v>
      </c>
    </row>
    <row r="159" spans="1:17" x14ac:dyDescent="0.25">
      <c r="A159" s="126">
        <v>156</v>
      </c>
      <c r="B159" s="126" t="s">
        <v>812</v>
      </c>
      <c r="C159" s="126" t="s">
        <v>48</v>
      </c>
      <c r="D159" s="126" t="s">
        <v>49</v>
      </c>
      <c r="E159" s="126">
        <v>0</v>
      </c>
      <c r="F159" s="141">
        <v>100174.19</v>
      </c>
      <c r="G159" s="141">
        <v>8385.81</v>
      </c>
      <c r="H159" s="141">
        <v>108560</v>
      </c>
      <c r="I159" s="141">
        <v>1018.15</v>
      </c>
      <c r="J159" s="141">
        <v>996.85</v>
      </c>
      <c r="K159" s="141">
        <v>2015</v>
      </c>
      <c r="L159" s="141">
        <v>0</v>
      </c>
      <c r="M159" s="141">
        <v>0</v>
      </c>
      <c r="N159" s="141">
        <v>0</v>
      </c>
      <c r="O159" s="141">
        <v>101192.34</v>
      </c>
      <c r="P159" s="141">
        <v>9382.66</v>
      </c>
      <c r="Q159" s="141">
        <v>110575</v>
      </c>
    </row>
    <row r="160" spans="1:17" x14ac:dyDescent="0.25">
      <c r="A160" s="126">
        <v>157</v>
      </c>
      <c r="B160" s="126" t="s">
        <v>812</v>
      </c>
      <c r="C160" s="126" t="s">
        <v>302</v>
      </c>
      <c r="D160" s="126" t="s">
        <v>45</v>
      </c>
      <c r="E160" s="126">
        <v>1436</v>
      </c>
      <c r="F160" s="141">
        <v>413646.95</v>
      </c>
      <c r="G160" s="141">
        <v>115912.04999999999</v>
      </c>
      <c r="H160" s="141">
        <v>529559</v>
      </c>
      <c r="I160" s="141">
        <v>11586.99</v>
      </c>
      <c r="J160" s="141">
        <v>5106.0099999999993</v>
      </c>
      <c r="K160" s="141">
        <v>16693</v>
      </c>
      <c r="L160" s="141">
        <v>0</v>
      </c>
      <c r="M160" s="141">
        <v>0</v>
      </c>
      <c r="N160" s="141">
        <v>0</v>
      </c>
      <c r="O160" s="141">
        <v>425233.94</v>
      </c>
      <c r="P160" s="141">
        <v>121018.06</v>
      </c>
      <c r="Q160" s="141">
        <v>546252</v>
      </c>
    </row>
    <row r="161" spans="1:17" x14ac:dyDescent="0.25">
      <c r="A161" s="126">
        <v>158</v>
      </c>
      <c r="B161" s="126" t="s">
        <v>812</v>
      </c>
      <c r="C161" s="126" t="s">
        <v>164</v>
      </c>
      <c r="D161" s="126" t="s">
        <v>45</v>
      </c>
      <c r="E161" s="126">
        <v>15163</v>
      </c>
      <c r="F161" s="141">
        <v>490906.77</v>
      </c>
      <c r="G161" s="141">
        <v>27063.23</v>
      </c>
      <c r="H161" s="141">
        <v>517970</v>
      </c>
      <c r="I161" s="141">
        <v>112439.21</v>
      </c>
      <c r="J161" s="141">
        <v>12117.79</v>
      </c>
      <c r="K161" s="141">
        <v>124557</v>
      </c>
      <c r="L161" s="141">
        <v>0</v>
      </c>
      <c r="M161" s="141">
        <v>0</v>
      </c>
      <c r="N161" s="141">
        <v>0</v>
      </c>
      <c r="O161" s="141">
        <v>603345.98</v>
      </c>
      <c r="P161" s="141">
        <v>39181.020000000004</v>
      </c>
      <c r="Q161" s="141">
        <v>642527</v>
      </c>
    </row>
    <row r="162" spans="1:17" x14ac:dyDescent="0.25">
      <c r="A162" s="126">
        <v>159</v>
      </c>
      <c r="B162" s="126" t="s">
        <v>812</v>
      </c>
      <c r="C162" s="126" t="s">
        <v>50</v>
      </c>
      <c r="D162" s="126" t="s">
        <v>45</v>
      </c>
      <c r="E162" s="126">
        <v>535</v>
      </c>
      <c r="F162" s="141">
        <v>136444.72</v>
      </c>
      <c r="G162" s="141">
        <v>21059.279999999999</v>
      </c>
      <c r="H162" s="141">
        <v>157504</v>
      </c>
      <c r="I162" s="141">
        <v>4598.3100000000004</v>
      </c>
      <c r="J162" s="141">
        <v>1650.6899999999998</v>
      </c>
      <c r="K162" s="141">
        <v>6249</v>
      </c>
      <c r="L162" s="141">
        <v>0</v>
      </c>
      <c r="M162" s="141">
        <v>0</v>
      </c>
      <c r="N162" s="141">
        <v>0</v>
      </c>
      <c r="O162" s="141">
        <v>141043.03</v>
      </c>
      <c r="P162" s="141">
        <v>22709.97</v>
      </c>
      <c r="Q162" s="141">
        <v>163753</v>
      </c>
    </row>
    <row r="163" spans="1:17" x14ac:dyDescent="0.25">
      <c r="A163" s="126">
        <v>160</v>
      </c>
      <c r="B163" s="126" t="s">
        <v>812</v>
      </c>
      <c r="C163" s="126" t="s">
        <v>51</v>
      </c>
      <c r="D163" s="126" t="s">
        <v>43</v>
      </c>
      <c r="E163" s="126">
        <v>0</v>
      </c>
      <c r="F163" s="141">
        <v>87855.44</v>
      </c>
      <c r="G163" s="141">
        <v>9422.5600000000013</v>
      </c>
      <c r="H163" s="141">
        <v>97278</v>
      </c>
      <c r="I163" s="141">
        <v>1273.43</v>
      </c>
      <c r="J163" s="141">
        <v>876.57</v>
      </c>
      <c r="K163" s="141">
        <v>2150</v>
      </c>
      <c r="L163" s="141">
        <v>0</v>
      </c>
      <c r="M163" s="141">
        <v>0</v>
      </c>
      <c r="N163" s="141">
        <v>0</v>
      </c>
      <c r="O163" s="141">
        <v>89128.87</v>
      </c>
      <c r="P163" s="141">
        <v>10299.130000000001</v>
      </c>
      <c r="Q163" s="141">
        <v>99428</v>
      </c>
    </row>
    <row r="164" spans="1:17" x14ac:dyDescent="0.25">
      <c r="A164" s="126">
        <v>161</v>
      </c>
      <c r="B164" s="126" t="s">
        <v>812</v>
      </c>
      <c r="C164" s="126" t="s">
        <v>303</v>
      </c>
      <c r="D164" s="126" t="s">
        <v>45</v>
      </c>
      <c r="E164" s="126">
        <v>2159</v>
      </c>
      <c r="F164" s="141">
        <v>509482.98</v>
      </c>
      <c r="G164" s="141">
        <v>36635.020000000004</v>
      </c>
      <c r="H164" s="141">
        <v>546118</v>
      </c>
      <c r="I164" s="141">
        <v>26109.16</v>
      </c>
      <c r="J164" s="141">
        <v>6298.84</v>
      </c>
      <c r="K164" s="141">
        <v>32408</v>
      </c>
      <c r="L164" s="141">
        <v>0</v>
      </c>
      <c r="M164" s="141">
        <v>9351</v>
      </c>
      <c r="N164" s="141">
        <v>9351</v>
      </c>
      <c r="O164" s="141">
        <v>535592.14</v>
      </c>
      <c r="P164" s="141">
        <v>33582.86</v>
      </c>
      <c r="Q164" s="141">
        <v>569175</v>
      </c>
    </row>
    <row r="165" spans="1:17" x14ac:dyDescent="0.25">
      <c r="A165" s="126">
        <v>162</v>
      </c>
      <c r="B165" s="126" t="s">
        <v>812</v>
      </c>
      <c r="C165" s="126" t="s">
        <v>165</v>
      </c>
      <c r="D165" s="126" t="s">
        <v>45</v>
      </c>
      <c r="E165" s="126">
        <v>364</v>
      </c>
      <c r="F165" s="141">
        <v>92937.04</v>
      </c>
      <c r="G165" s="141">
        <v>24174.959999999999</v>
      </c>
      <c r="H165" s="141">
        <v>117112</v>
      </c>
      <c r="I165" s="141">
        <v>3766.11</v>
      </c>
      <c r="J165" s="141">
        <v>1148.8900000000001</v>
      </c>
      <c r="K165" s="141">
        <v>4915</v>
      </c>
      <c r="L165" s="141">
        <v>0</v>
      </c>
      <c r="M165" s="141">
        <v>0</v>
      </c>
      <c r="N165" s="141">
        <v>0</v>
      </c>
      <c r="O165" s="141">
        <v>96703.15</v>
      </c>
      <c r="P165" s="141">
        <v>25323.85</v>
      </c>
      <c r="Q165" s="141">
        <v>122027</v>
      </c>
    </row>
    <row r="166" spans="1:17" x14ac:dyDescent="0.25">
      <c r="A166" s="126">
        <v>163</v>
      </c>
      <c r="B166" s="126" t="s">
        <v>812</v>
      </c>
      <c r="C166" s="126" t="s">
        <v>52</v>
      </c>
      <c r="D166" s="126" t="s">
        <v>45</v>
      </c>
      <c r="E166" s="126">
        <v>2027</v>
      </c>
      <c r="F166" s="141">
        <v>511919.39</v>
      </c>
      <c r="G166" s="141">
        <v>102845.61</v>
      </c>
      <c r="H166" s="141">
        <v>614765</v>
      </c>
      <c r="I166" s="141">
        <v>16516.580000000002</v>
      </c>
      <c r="J166" s="141">
        <v>6156.42</v>
      </c>
      <c r="K166" s="141">
        <v>22673</v>
      </c>
      <c r="L166" s="141">
        <v>0</v>
      </c>
      <c r="M166" s="141">
        <v>0</v>
      </c>
      <c r="N166" s="141">
        <v>0</v>
      </c>
      <c r="O166" s="141">
        <v>528435.97</v>
      </c>
      <c r="P166" s="141">
        <v>109002.03</v>
      </c>
      <c r="Q166" s="141">
        <v>637438</v>
      </c>
    </row>
    <row r="167" spans="1:17" x14ac:dyDescent="0.25">
      <c r="A167" s="126">
        <v>164</v>
      </c>
      <c r="B167" s="126" t="s">
        <v>812</v>
      </c>
      <c r="C167" s="126" t="s">
        <v>53</v>
      </c>
      <c r="D167" s="126" t="s">
        <v>49</v>
      </c>
      <c r="E167" s="126">
        <v>0</v>
      </c>
      <c r="F167" s="141">
        <v>12744.52</v>
      </c>
      <c r="G167" s="141">
        <v>1123.48</v>
      </c>
      <c r="H167" s="141">
        <v>13868</v>
      </c>
      <c r="I167" s="141">
        <v>848.64</v>
      </c>
      <c r="J167" s="141">
        <v>123.36</v>
      </c>
      <c r="K167" s="141">
        <v>972</v>
      </c>
      <c r="L167" s="141">
        <v>0</v>
      </c>
      <c r="M167" s="141">
        <v>0</v>
      </c>
      <c r="N167" s="141">
        <v>0</v>
      </c>
      <c r="O167" s="141">
        <v>13593.16</v>
      </c>
      <c r="P167" s="141">
        <v>1246.8399999999999</v>
      </c>
      <c r="Q167" s="141">
        <v>14840</v>
      </c>
    </row>
    <row r="168" spans="1:17" x14ac:dyDescent="0.25">
      <c r="A168" s="126">
        <v>165</v>
      </c>
      <c r="B168" s="126" t="s">
        <v>812</v>
      </c>
      <c r="C168" s="126" t="s">
        <v>54</v>
      </c>
      <c r="D168" s="126" t="s">
        <v>43</v>
      </c>
      <c r="E168" s="126">
        <v>0</v>
      </c>
      <c r="F168" s="141">
        <v>220189.24</v>
      </c>
      <c r="G168" s="141">
        <v>40483.760000000002</v>
      </c>
      <c r="H168" s="141">
        <v>260673</v>
      </c>
      <c r="I168" s="141">
        <v>1443.05</v>
      </c>
      <c r="J168" s="141">
        <v>2194.9499999999998</v>
      </c>
      <c r="K168" s="141">
        <v>3638</v>
      </c>
      <c r="L168" s="141">
        <v>0</v>
      </c>
      <c r="M168" s="141">
        <v>0</v>
      </c>
      <c r="N168" s="141">
        <v>0</v>
      </c>
      <c r="O168" s="141">
        <v>221632.29</v>
      </c>
      <c r="P168" s="141">
        <v>42678.71</v>
      </c>
      <c r="Q168" s="141">
        <v>264311</v>
      </c>
    </row>
    <row r="169" spans="1:17" x14ac:dyDescent="0.25">
      <c r="A169" s="126">
        <v>166</v>
      </c>
      <c r="B169" s="126" t="s">
        <v>812</v>
      </c>
      <c r="C169" s="126" t="s">
        <v>55</v>
      </c>
      <c r="D169" s="126" t="s">
        <v>49</v>
      </c>
      <c r="E169" s="126">
        <v>0</v>
      </c>
      <c r="F169" s="141">
        <v>12063.27</v>
      </c>
      <c r="G169" s="141">
        <v>1071.73</v>
      </c>
      <c r="H169" s="141">
        <v>13135</v>
      </c>
      <c r="I169" s="141">
        <v>848.45</v>
      </c>
      <c r="J169" s="141">
        <v>116.55</v>
      </c>
      <c r="K169" s="141">
        <v>965</v>
      </c>
      <c r="L169" s="141">
        <v>3299.27</v>
      </c>
      <c r="M169" s="141">
        <v>1071.73</v>
      </c>
      <c r="N169" s="141">
        <v>4371</v>
      </c>
      <c r="O169" s="141">
        <v>9612.4500000000007</v>
      </c>
      <c r="P169" s="141">
        <v>116.55</v>
      </c>
      <c r="Q169" s="141">
        <v>9729</v>
      </c>
    </row>
    <row r="170" spans="1:17" x14ac:dyDescent="0.25">
      <c r="A170" s="126">
        <v>167</v>
      </c>
      <c r="B170" s="126" t="s">
        <v>812</v>
      </c>
      <c r="C170" s="126" t="s">
        <v>304</v>
      </c>
      <c r="D170" s="126" t="s">
        <v>49</v>
      </c>
      <c r="E170" s="126">
        <v>0</v>
      </c>
      <c r="F170" s="141">
        <v>166681.78</v>
      </c>
      <c r="G170" s="141">
        <v>27577.22</v>
      </c>
      <c r="H170" s="141">
        <v>194259</v>
      </c>
      <c r="I170" s="141">
        <v>1225.3399999999999</v>
      </c>
      <c r="J170" s="141">
        <v>1716.66</v>
      </c>
      <c r="K170" s="141">
        <v>2942</v>
      </c>
      <c r="L170" s="141">
        <v>0</v>
      </c>
      <c r="M170" s="141">
        <v>0</v>
      </c>
      <c r="N170" s="141">
        <v>0</v>
      </c>
      <c r="O170" s="141">
        <v>167907.12</v>
      </c>
      <c r="P170" s="141">
        <v>29293.88</v>
      </c>
      <c r="Q170" s="141">
        <v>197201</v>
      </c>
    </row>
    <row r="171" spans="1:17" x14ac:dyDescent="0.25">
      <c r="A171" s="126">
        <v>168</v>
      </c>
      <c r="B171" s="126" t="s">
        <v>812</v>
      </c>
      <c r="C171" s="126" t="s">
        <v>305</v>
      </c>
      <c r="D171" s="126" t="s">
        <v>45</v>
      </c>
      <c r="E171" s="126">
        <v>402</v>
      </c>
      <c r="F171" s="141">
        <v>98218.880000000005</v>
      </c>
      <c r="G171" s="141">
        <v>2629.12</v>
      </c>
      <c r="H171" s="141">
        <v>100848</v>
      </c>
      <c r="I171" s="141">
        <v>6079.1</v>
      </c>
      <c r="J171" s="141">
        <v>1195.9000000000001</v>
      </c>
      <c r="K171" s="141">
        <v>7275</v>
      </c>
      <c r="L171" s="141">
        <v>0</v>
      </c>
      <c r="M171" s="141">
        <v>0</v>
      </c>
      <c r="N171" s="141">
        <v>0</v>
      </c>
      <c r="O171" s="141">
        <v>104297.98</v>
      </c>
      <c r="P171" s="141">
        <v>3825.02</v>
      </c>
      <c r="Q171" s="141">
        <v>108123</v>
      </c>
    </row>
    <row r="172" spans="1:17" x14ac:dyDescent="0.25">
      <c r="A172" s="126">
        <v>169</v>
      </c>
      <c r="B172" s="126" t="s">
        <v>812</v>
      </c>
      <c r="C172" s="126" t="s">
        <v>379</v>
      </c>
      <c r="D172" s="126" t="s">
        <v>45</v>
      </c>
      <c r="E172" s="126">
        <v>1004</v>
      </c>
      <c r="F172" s="141">
        <v>42892.71</v>
      </c>
      <c r="G172" s="141">
        <v>519.29</v>
      </c>
      <c r="H172" s="141">
        <v>43412</v>
      </c>
      <c r="I172" s="141">
        <v>8405.1299999999992</v>
      </c>
      <c r="J172" s="141">
        <v>747.87</v>
      </c>
      <c r="K172" s="141">
        <v>9153</v>
      </c>
      <c r="L172" s="141">
        <v>0</v>
      </c>
      <c r="M172" s="141">
        <v>0</v>
      </c>
      <c r="N172" s="141">
        <v>0</v>
      </c>
      <c r="O172" s="141">
        <v>51297.84</v>
      </c>
      <c r="P172" s="141">
        <v>1267.1599999999999</v>
      </c>
      <c r="Q172" s="141">
        <v>52565</v>
      </c>
    </row>
    <row r="173" spans="1:17" x14ac:dyDescent="0.25">
      <c r="A173" s="126">
        <v>170</v>
      </c>
      <c r="B173" s="126" t="s">
        <v>812</v>
      </c>
      <c r="C173" s="126" t="s">
        <v>56</v>
      </c>
      <c r="D173" s="126" t="s">
        <v>45</v>
      </c>
      <c r="E173" s="126">
        <v>3184</v>
      </c>
      <c r="F173" s="141">
        <v>532531</v>
      </c>
      <c r="G173" s="141">
        <v>22893</v>
      </c>
      <c r="H173" s="141">
        <v>555424</v>
      </c>
      <c r="I173" s="141">
        <v>24568.6</v>
      </c>
      <c r="J173" s="141">
        <v>6846.4</v>
      </c>
      <c r="K173" s="141">
        <v>31415</v>
      </c>
      <c r="L173" s="141">
        <v>0</v>
      </c>
      <c r="M173" s="141">
        <v>8204</v>
      </c>
      <c r="N173" s="141">
        <v>8204</v>
      </c>
      <c r="O173" s="141">
        <v>557099.6</v>
      </c>
      <c r="P173" s="141">
        <v>21535.4</v>
      </c>
      <c r="Q173" s="141">
        <v>578635</v>
      </c>
    </row>
    <row r="174" spans="1:17" x14ac:dyDescent="0.25">
      <c r="A174" s="126">
        <v>171</v>
      </c>
      <c r="B174" s="126" t="s">
        <v>812</v>
      </c>
      <c r="C174" s="126" t="s">
        <v>57</v>
      </c>
      <c r="D174" s="126" t="s">
        <v>45</v>
      </c>
      <c r="E174" s="126">
        <v>1074</v>
      </c>
      <c r="F174" s="141">
        <v>358340.78</v>
      </c>
      <c r="G174" s="141">
        <v>48870.22</v>
      </c>
      <c r="H174" s="141">
        <v>407211</v>
      </c>
      <c r="I174" s="141">
        <v>10158.24</v>
      </c>
      <c r="J174" s="141">
        <v>4133.76</v>
      </c>
      <c r="K174" s="141">
        <v>14292</v>
      </c>
      <c r="L174" s="141">
        <v>0</v>
      </c>
      <c r="M174" s="141">
        <v>0</v>
      </c>
      <c r="N174" s="141">
        <v>0</v>
      </c>
      <c r="O174" s="141">
        <v>368499.02</v>
      </c>
      <c r="P174" s="141">
        <v>53003.979999999996</v>
      </c>
      <c r="Q174" s="141">
        <v>421503</v>
      </c>
    </row>
    <row r="175" spans="1:17" x14ac:dyDescent="0.25">
      <c r="A175" s="126">
        <v>172</v>
      </c>
      <c r="B175" s="126" t="s">
        <v>812</v>
      </c>
      <c r="C175" s="126" t="s">
        <v>306</v>
      </c>
      <c r="D175" s="126" t="s">
        <v>43</v>
      </c>
      <c r="E175" s="126">
        <v>0</v>
      </c>
      <c r="F175" s="141">
        <v>157010.6</v>
      </c>
      <c r="G175" s="141">
        <v>81522.399999999994</v>
      </c>
      <c r="H175" s="141">
        <v>238533</v>
      </c>
      <c r="I175" s="141">
        <v>1399.55</v>
      </c>
      <c r="J175" s="141">
        <v>1716.45</v>
      </c>
      <c r="K175" s="141">
        <v>3116</v>
      </c>
      <c r="L175" s="141">
        <v>0</v>
      </c>
      <c r="M175" s="141">
        <v>0</v>
      </c>
      <c r="N175" s="141">
        <v>0</v>
      </c>
      <c r="O175" s="141">
        <v>158410.15</v>
      </c>
      <c r="P175" s="141">
        <v>83238.849999999991</v>
      </c>
      <c r="Q175" s="141">
        <v>241649</v>
      </c>
    </row>
    <row r="176" spans="1:17" x14ac:dyDescent="0.25">
      <c r="A176" s="126">
        <v>173</v>
      </c>
      <c r="B176" s="126" t="s">
        <v>812</v>
      </c>
      <c r="C176" s="126" t="s">
        <v>307</v>
      </c>
      <c r="D176" s="126" t="s">
        <v>45</v>
      </c>
      <c r="E176" s="126">
        <v>1818</v>
      </c>
      <c r="F176" s="141">
        <v>487386.44</v>
      </c>
      <c r="G176" s="141">
        <v>99991.56</v>
      </c>
      <c r="H176" s="141">
        <v>587378</v>
      </c>
      <c r="I176" s="141">
        <v>14640.99</v>
      </c>
      <c r="J176" s="141">
        <v>5997.01</v>
      </c>
      <c r="K176" s="141">
        <v>20638</v>
      </c>
      <c r="L176" s="141">
        <v>0</v>
      </c>
      <c r="M176" s="141">
        <v>0</v>
      </c>
      <c r="N176" s="141">
        <v>0</v>
      </c>
      <c r="O176" s="141">
        <v>502027.43</v>
      </c>
      <c r="P176" s="141">
        <v>105988.57</v>
      </c>
      <c r="Q176" s="141">
        <v>608016</v>
      </c>
    </row>
    <row r="177" spans="1:17" x14ac:dyDescent="0.25">
      <c r="A177" s="126">
        <v>174</v>
      </c>
      <c r="B177" s="126" t="s">
        <v>812</v>
      </c>
      <c r="C177" s="126" t="s">
        <v>308</v>
      </c>
      <c r="D177" s="126" t="s">
        <v>45</v>
      </c>
      <c r="E177" s="126">
        <v>1291</v>
      </c>
      <c r="F177" s="141">
        <v>443585.81</v>
      </c>
      <c r="G177" s="141">
        <v>76030.19</v>
      </c>
      <c r="H177" s="141">
        <v>519616</v>
      </c>
      <c r="I177" s="141">
        <v>13481.17</v>
      </c>
      <c r="J177" s="141">
        <v>5234.83</v>
      </c>
      <c r="K177" s="141">
        <v>18716</v>
      </c>
      <c r="L177" s="141">
        <v>0</v>
      </c>
      <c r="M177" s="141">
        <v>0</v>
      </c>
      <c r="N177" s="141">
        <v>0</v>
      </c>
      <c r="O177" s="141">
        <v>457066.98</v>
      </c>
      <c r="P177" s="141">
        <v>81265.02</v>
      </c>
      <c r="Q177" s="141">
        <v>538332</v>
      </c>
    </row>
    <row r="178" spans="1:17" x14ac:dyDescent="0.25">
      <c r="A178" s="126">
        <v>175</v>
      </c>
      <c r="B178" s="126" t="s">
        <v>812</v>
      </c>
      <c r="C178" s="126" t="s">
        <v>166</v>
      </c>
      <c r="D178" s="126" t="s">
        <v>45</v>
      </c>
      <c r="E178" s="126">
        <v>4317</v>
      </c>
      <c r="F178" s="141">
        <v>399992.76</v>
      </c>
      <c r="G178" s="141">
        <v>60537.240000000005</v>
      </c>
      <c r="H178" s="141">
        <v>460530</v>
      </c>
      <c r="I178" s="141">
        <v>32202.61</v>
      </c>
      <c r="J178" s="141">
        <v>6213.3899999999994</v>
      </c>
      <c r="K178" s="141">
        <v>38416</v>
      </c>
      <c r="L178" s="141">
        <v>0</v>
      </c>
      <c r="M178" s="141">
        <v>0</v>
      </c>
      <c r="N178" s="141">
        <v>0</v>
      </c>
      <c r="O178" s="141">
        <v>432195.37</v>
      </c>
      <c r="P178" s="141">
        <v>66750.63</v>
      </c>
      <c r="Q178" s="141">
        <v>498946</v>
      </c>
    </row>
    <row r="179" spans="1:17" x14ac:dyDescent="0.25">
      <c r="A179" s="126">
        <v>176</v>
      </c>
      <c r="B179" s="126" t="s">
        <v>812</v>
      </c>
      <c r="C179" s="126" t="s">
        <v>380</v>
      </c>
      <c r="D179" s="126" t="s">
        <v>45</v>
      </c>
      <c r="E179" s="126">
        <v>1188</v>
      </c>
      <c r="F179" s="141">
        <v>33447.57</v>
      </c>
      <c r="G179" s="141">
        <v>2571.4299999999998</v>
      </c>
      <c r="H179" s="141">
        <v>36019</v>
      </c>
      <c r="I179" s="141">
        <v>9707.9500000000007</v>
      </c>
      <c r="J179" s="141">
        <v>885.05</v>
      </c>
      <c r="K179" s="141">
        <v>10593</v>
      </c>
      <c r="L179" s="141">
        <v>0</v>
      </c>
      <c r="M179" s="141">
        <v>0</v>
      </c>
      <c r="N179" s="141">
        <v>0</v>
      </c>
      <c r="O179" s="141">
        <v>43155.519999999997</v>
      </c>
      <c r="P179" s="141">
        <v>3456.48</v>
      </c>
      <c r="Q179" s="141">
        <v>46612</v>
      </c>
    </row>
    <row r="180" spans="1:17" x14ac:dyDescent="0.25">
      <c r="A180" s="126">
        <v>177</v>
      </c>
      <c r="B180" s="126" t="s">
        <v>812</v>
      </c>
      <c r="C180" s="126" t="s">
        <v>167</v>
      </c>
      <c r="D180" s="126" t="s">
        <v>45</v>
      </c>
      <c r="E180" s="126">
        <v>2195</v>
      </c>
      <c r="F180" s="141">
        <v>283796.46999999997</v>
      </c>
      <c r="G180" s="141">
        <v>60283.53</v>
      </c>
      <c r="H180" s="141">
        <v>344080</v>
      </c>
      <c r="I180" s="141">
        <v>18260.57</v>
      </c>
      <c r="J180" s="141">
        <v>4053.43</v>
      </c>
      <c r="K180" s="141">
        <v>22314</v>
      </c>
      <c r="L180" s="141">
        <v>0</v>
      </c>
      <c r="M180" s="141">
        <v>0</v>
      </c>
      <c r="N180" s="141">
        <v>0</v>
      </c>
      <c r="O180" s="141">
        <v>302057.03999999998</v>
      </c>
      <c r="P180" s="141">
        <v>64336.960000000006</v>
      </c>
      <c r="Q180" s="141">
        <v>366394</v>
      </c>
    </row>
    <row r="181" spans="1:17" x14ac:dyDescent="0.25">
      <c r="A181" s="126">
        <v>178</v>
      </c>
      <c r="B181" s="126" t="s">
        <v>812</v>
      </c>
      <c r="C181" s="126" t="s">
        <v>58</v>
      </c>
      <c r="D181" s="126" t="s">
        <v>43</v>
      </c>
      <c r="E181" s="126">
        <v>0</v>
      </c>
      <c r="F181" s="141">
        <v>271290.5</v>
      </c>
      <c r="G181" s="141">
        <v>88271.500000000015</v>
      </c>
      <c r="H181" s="141">
        <v>359562</v>
      </c>
      <c r="I181" s="141">
        <v>1612.48</v>
      </c>
      <c r="J181" s="141">
        <v>2745.52</v>
      </c>
      <c r="K181" s="141">
        <v>4358</v>
      </c>
      <c r="L181" s="141">
        <v>0</v>
      </c>
      <c r="M181" s="141">
        <v>0</v>
      </c>
      <c r="N181" s="141">
        <v>0</v>
      </c>
      <c r="O181" s="141">
        <v>272902.98</v>
      </c>
      <c r="P181" s="141">
        <v>91017.02</v>
      </c>
      <c r="Q181" s="141">
        <v>363920</v>
      </c>
    </row>
    <row r="182" spans="1:17" x14ac:dyDescent="0.25">
      <c r="A182" s="126">
        <v>179</v>
      </c>
      <c r="B182" s="126" t="s">
        <v>812</v>
      </c>
      <c r="C182" s="126" t="s">
        <v>59</v>
      </c>
      <c r="D182" s="126" t="s">
        <v>49</v>
      </c>
      <c r="E182" s="126">
        <v>0</v>
      </c>
      <c r="F182" s="141">
        <v>124872</v>
      </c>
      <c r="G182" s="141">
        <v>59596</v>
      </c>
      <c r="H182" s="141">
        <v>184468</v>
      </c>
      <c r="I182" s="141">
        <v>1273.05</v>
      </c>
      <c r="J182" s="141">
        <v>1319.95</v>
      </c>
      <c r="K182" s="141">
        <v>2593</v>
      </c>
      <c r="L182" s="141">
        <v>0</v>
      </c>
      <c r="M182" s="141">
        <v>0</v>
      </c>
      <c r="N182" s="141">
        <v>0</v>
      </c>
      <c r="O182" s="141">
        <v>126145.05</v>
      </c>
      <c r="P182" s="141">
        <v>60915.950000000004</v>
      </c>
      <c r="Q182" s="141">
        <v>187061</v>
      </c>
    </row>
    <row r="183" spans="1:17" x14ac:dyDescent="0.25">
      <c r="A183" s="126">
        <v>180</v>
      </c>
      <c r="B183" s="126" t="s">
        <v>812</v>
      </c>
      <c r="C183" s="126" t="s">
        <v>168</v>
      </c>
      <c r="D183" s="126" t="s">
        <v>45</v>
      </c>
      <c r="E183" s="126">
        <v>1370</v>
      </c>
      <c r="F183" s="141">
        <v>244896.73</v>
      </c>
      <c r="G183" s="141">
        <v>48010.27</v>
      </c>
      <c r="H183" s="141">
        <v>292907</v>
      </c>
      <c r="I183" s="141">
        <v>10954.4</v>
      </c>
      <c r="J183" s="141">
        <v>3239.6</v>
      </c>
      <c r="K183" s="141">
        <v>14194</v>
      </c>
      <c r="L183" s="141">
        <v>0</v>
      </c>
      <c r="M183" s="141">
        <v>0</v>
      </c>
      <c r="N183" s="141">
        <v>0</v>
      </c>
      <c r="O183" s="141">
        <v>255851.13</v>
      </c>
      <c r="P183" s="141">
        <v>51249.87</v>
      </c>
      <c r="Q183" s="141">
        <v>307101</v>
      </c>
    </row>
    <row r="184" spans="1:17" x14ac:dyDescent="0.25">
      <c r="A184" s="126">
        <v>181</v>
      </c>
      <c r="B184" s="126" t="s">
        <v>812</v>
      </c>
      <c r="C184" s="126" t="s">
        <v>60</v>
      </c>
      <c r="D184" s="126" t="s">
        <v>45</v>
      </c>
      <c r="E184" s="126">
        <v>591</v>
      </c>
      <c r="F184" s="141">
        <v>218981.45</v>
      </c>
      <c r="G184" s="141">
        <v>73191.55</v>
      </c>
      <c r="H184" s="141">
        <v>292173</v>
      </c>
      <c r="I184" s="141">
        <v>5406.44</v>
      </c>
      <c r="J184" s="141">
        <v>2482.5600000000004</v>
      </c>
      <c r="K184" s="141">
        <v>7889</v>
      </c>
      <c r="L184" s="141">
        <v>0</v>
      </c>
      <c r="M184" s="141">
        <v>0</v>
      </c>
      <c r="N184" s="141">
        <v>0</v>
      </c>
      <c r="O184" s="141">
        <v>224387.89</v>
      </c>
      <c r="P184" s="141">
        <v>75674.11</v>
      </c>
      <c r="Q184" s="141">
        <v>300062</v>
      </c>
    </row>
    <row r="185" spans="1:17" x14ac:dyDescent="0.25">
      <c r="A185" s="126">
        <v>182</v>
      </c>
      <c r="B185" s="126" t="s">
        <v>812</v>
      </c>
      <c r="C185" s="126" t="s">
        <v>61</v>
      </c>
      <c r="D185" s="126" t="s">
        <v>45</v>
      </c>
      <c r="E185" s="126">
        <v>1216</v>
      </c>
      <c r="F185" s="141">
        <v>397846.48</v>
      </c>
      <c r="G185" s="141">
        <v>49655.520000000004</v>
      </c>
      <c r="H185" s="141">
        <v>447502</v>
      </c>
      <c r="I185" s="141">
        <v>11384.7</v>
      </c>
      <c r="J185" s="141">
        <v>4608.3</v>
      </c>
      <c r="K185" s="141">
        <v>15993</v>
      </c>
      <c r="L185" s="141">
        <v>0</v>
      </c>
      <c r="M185" s="141">
        <v>0</v>
      </c>
      <c r="N185" s="141">
        <v>0</v>
      </c>
      <c r="O185" s="141">
        <v>409231.18</v>
      </c>
      <c r="P185" s="141">
        <v>54263.82</v>
      </c>
      <c r="Q185" s="141">
        <v>463495</v>
      </c>
    </row>
    <row r="186" spans="1:17" x14ac:dyDescent="0.25">
      <c r="A186" s="126">
        <v>183</v>
      </c>
      <c r="B186" s="126" t="s">
        <v>812</v>
      </c>
      <c r="C186" s="126" t="s">
        <v>190</v>
      </c>
      <c r="D186" s="126" t="s">
        <v>45</v>
      </c>
      <c r="E186" s="126">
        <v>1235</v>
      </c>
      <c r="F186" s="141">
        <v>155771.94</v>
      </c>
      <c r="G186" s="141">
        <v>9061.06</v>
      </c>
      <c r="H186" s="141">
        <v>164833</v>
      </c>
      <c r="I186" s="141">
        <v>11435.24</v>
      </c>
      <c r="J186" s="141">
        <v>2200.7600000000002</v>
      </c>
      <c r="K186" s="141">
        <v>13636</v>
      </c>
      <c r="L186" s="141">
        <v>0</v>
      </c>
      <c r="M186" s="141">
        <v>0</v>
      </c>
      <c r="N186" s="141">
        <v>0</v>
      </c>
      <c r="O186" s="141">
        <v>167207.18</v>
      </c>
      <c r="P186" s="141">
        <v>11261.82</v>
      </c>
      <c r="Q186" s="141">
        <v>178469</v>
      </c>
    </row>
    <row r="187" spans="1:17" x14ac:dyDescent="0.25">
      <c r="A187" s="126">
        <v>184</v>
      </c>
      <c r="B187" s="126" t="s">
        <v>812</v>
      </c>
      <c r="C187" s="126" t="s">
        <v>267</v>
      </c>
      <c r="D187" s="126" t="s">
        <v>45</v>
      </c>
      <c r="E187" s="126">
        <v>531</v>
      </c>
      <c r="F187" s="141">
        <v>17213.97</v>
      </c>
      <c r="G187" s="141">
        <v>662.03</v>
      </c>
      <c r="H187" s="141">
        <v>17876</v>
      </c>
      <c r="I187" s="141">
        <v>5149.55</v>
      </c>
      <c r="J187" s="141">
        <v>344.45</v>
      </c>
      <c r="K187" s="141">
        <v>5494</v>
      </c>
      <c r="L187" s="141">
        <v>22363.52</v>
      </c>
      <c r="M187" s="141">
        <v>1006.48</v>
      </c>
      <c r="N187" s="141">
        <v>23370</v>
      </c>
      <c r="O187" s="141">
        <v>0</v>
      </c>
      <c r="P187" s="141">
        <v>0</v>
      </c>
      <c r="Q187" s="141">
        <v>0</v>
      </c>
    </row>
    <row r="188" spans="1:17" x14ac:dyDescent="0.25">
      <c r="A188" s="126">
        <v>185</v>
      </c>
      <c r="B188" s="126" t="s">
        <v>812</v>
      </c>
      <c r="C188" s="126" t="s">
        <v>62</v>
      </c>
      <c r="D188" s="126" t="s">
        <v>45</v>
      </c>
      <c r="E188" s="126">
        <v>55</v>
      </c>
      <c r="F188" s="141">
        <v>310295.65999999997</v>
      </c>
      <c r="G188" s="141">
        <v>49399.340000000004</v>
      </c>
      <c r="H188" s="141">
        <v>359695</v>
      </c>
      <c r="I188" s="141">
        <v>1649.84</v>
      </c>
      <c r="J188" s="141">
        <v>3168.16</v>
      </c>
      <c r="K188" s="141">
        <v>4818</v>
      </c>
      <c r="L188" s="141">
        <v>0</v>
      </c>
      <c r="M188" s="141">
        <v>0</v>
      </c>
      <c r="N188" s="141">
        <v>0</v>
      </c>
      <c r="O188" s="141">
        <v>311945.5</v>
      </c>
      <c r="P188" s="141">
        <v>52567.5</v>
      </c>
      <c r="Q188" s="141">
        <v>364513</v>
      </c>
    </row>
    <row r="189" spans="1:17" x14ac:dyDescent="0.25">
      <c r="A189" s="126">
        <v>186</v>
      </c>
      <c r="B189" s="126" t="s">
        <v>812</v>
      </c>
      <c r="C189" s="126" t="s">
        <v>97</v>
      </c>
      <c r="D189" s="126" t="s">
        <v>45</v>
      </c>
      <c r="E189" s="126">
        <v>6008</v>
      </c>
      <c r="F189" s="141">
        <v>641945.36</v>
      </c>
      <c r="G189" s="141">
        <v>127488.64</v>
      </c>
      <c r="H189" s="141">
        <v>769434</v>
      </c>
      <c r="I189" s="141">
        <v>48067.25</v>
      </c>
      <c r="J189" s="141">
        <v>9378.75</v>
      </c>
      <c r="K189" s="141">
        <v>57446</v>
      </c>
      <c r="L189" s="141">
        <v>0</v>
      </c>
      <c r="M189" s="141">
        <v>0</v>
      </c>
      <c r="N189" s="141">
        <v>0</v>
      </c>
      <c r="O189" s="141">
        <v>690012.61</v>
      </c>
      <c r="P189" s="141">
        <v>136867.38999999998</v>
      </c>
      <c r="Q189" s="141">
        <v>826880</v>
      </c>
    </row>
    <row r="190" spans="1:17" x14ac:dyDescent="0.25">
      <c r="A190" s="126">
        <v>187</v>
      </c>
      <c r="B190" s="126" t="s">
        <v>812</v>
      </c>
      <c r="C190" s="126" t="s">
        <v>63</v>
      </c>
      <c r="D190" s="126" t="s">
        <v>45</v>
      </c>
      <c r="E190" s="126">
        <v>1526</v>
      </c>
      <c r="F190" s="141">
        <v>523920.68</v>
      </c>
      <c r="G190" s="141">
        <v>178720.32</v>
      </c>
      <c r="H190" s="141">
        <v>702641</v>
      </c>
      <c r="I190" s="141">
        <v>11896</v>
      </c>
      <c r="J190" s="141">
        <v>6077</v>
      </c>
      <c r="K190" s="141">
        <v>17973</v>
      </c>
      <c r="L190" s="141">
        <v>0</v>
      </c>
      <c r="M190" s="141">
        <v>0</v>
      </c>
      <c r="N190" s="141">
        <v>0</v>
      </c>
      <c r="O190" s="141">
        <v>535816.68000000005</v>
      </c>
      <c r="P190" s="141">
        <v>184797.32</v>
      </c>
      <c r="Q190" s="141">
        <v>720614</v>
      </c>
    </row>
    <row r="191" spans="1:17" x14ac:dyDescent="0.25">
      <c r="A191" s="126">
        <v>188</v>
      </c>
      <c r="B191" s="126" t="s">
        <v>812</v>
      </c>
      <c r="C191" s="126" t="s">
        <v>204</v>
      </c>
      <c r="D191" s="126" t="s">
        <v>45</v>
      </c>
      <c r="E191" s="126">
        <v>57</v>
      </c>
      <c r="F191" s="141">
        <v>8216.94</v>
      </c>
      <c r="G191" s="141">
        <v>292.06</v>
      </c>
      <c r="H191" s="141">
        <v>8509</v>
      </c>
      <c r="I191" s="141">
        <v>1703.27</v>
      </c>
      <c r="J191" s="141">
        <v>106.73</v>
      </c>
      <c r="K191" s="141">
        <v>1810</v>
      </c>
      <c r="L191" s="141">
        <v>0</v>
      </c>
      <c r="M191" s="141">
        <v>0</v>
      </c>
      <c r="N191" s="141">
        <v>0</v>
      </c>
      <c r="O191" s="141">
        <v>9920.2099999999991</v>
      </c>
      <c r="P191" s="141">
        <v>398.78999999999996</v>
      </c>
      <c r="Q191" s="141">
        <v>10319</v>
      </c>
    </row>
    <row r="192" spans="1:17" x14ac:dyDescent="0.25">
      <c r="A192" s="126">
        <v>189</v>
      </c>
      <c r="B192" s="126" t="s">
        <v>812</v>
      </c>
      <c r="C192" s="126" t="s">
        <v>309</v>
      </c>
      <c r="D192" s="126" t="s">
        <v>43</v>
      </c>
      <c r="E192" s="126">
        <v>0</v>
      </c>
      <c r="F192" s="141">
        <v>96194.13</v>
      </c>
      <c r="G192" s="141">
        <v>45470.869999999995</v>
      </c>
      <c r="H192" s="141">
        <v>141665</v>
      </c>
      <c r="I192" s="141">
        <v>1312.02</v>
      </c>
      <c r="J192" s="141">
        <v>1053.98</v>
      </c>
      <c r="K192" s="141">
        <v>2366</v>
      </c>
      <c r="L192" s="141">
        <v>0</v>
      </c>
      <c r="M192" s="141">
        <v>0</v>
      </c>
      <c r="N192" s="141">
        <v>0</v>
      </c>
      <c r="O192" s="141">
        <v>97506.15</v>
      </c>
      <c r="P192" s="141">
        <v>46524.85</v>
      </c>
      <c r="Q192" s="141">
        <v>144031</v>
      </c>
    </row>
    <row r="193" spans="1:17" x14ac:dyDescent="0.25">
      <c r="A193" s="126">
        <v>190</v>
      </c>
      <c r="B193" s="126" t="s">
        <v>812</v>
      </c>
      <c r="C193" s="126" t="s">
        <v>64</v>
      </c>
      <c r="D193" s="126" t="s">
        <v>43</v>
      </c>
      <c r="E193" s="126">
        <v>0</v>
      </c>
      <c r="F193" s="141">
        <v>235920.63</v>
      </c>
      <c r="G193" s="141">
        <v>116024.37000000001</v>
      </c>
      <c r="H193" s="141">
        <v>351945</v>
      </c>
      <c r="I193" s="141">
        <v>1272.8399999999999</v>
      </c>
      <c r="J193" s="141">
        <v>2483.16</v>
      </c>
      <c r="K193" s="141">
        <v>3756</v>
      </c>
      <c r="L193" s="141">
        <v>0</v>
      </c>
      <c r="M193" s="141">
        <v>0</v>
      </c>
      <c r="N193" s="141">
        <v>0</v>
      </c>
      <c r="O193" s="141">
        <v>237193.47</v>
      </c>
      <c r="P193" s="141">
        <v>118507.53</v>
      </c>
      <c r="Q193" s="141">
        <v>355701</v>
      </c>
    </row>
    <row r="194" spans="1:17" x14ac:dyDescent="0.25">
      <c r="A194" s="126">
        <v>191</v>
      </c>
      <c r="B194" s="126" t="s">
        <v>812</v>
      </c>
      <c r="C194" s="126" t="s">
        <v>98</v>
      </c>
      <c r="D194" s="126" t="s">
        <v>43</v>
      </c>
      <c r="E194" s="126">
        <v>0</v>
      </c>
      <c r="F194" s="141">
        <v>73514.39</v>
      </c>
      <c r="G194" s="141">
        <v>24984.61</v>
      </c>
      <c r="H194" s="141">
        <v>98499</v>
      </c>
      <c r="I194" s="141">
        <v>1312.47</v>
      </c>
      <c r="J194" s="141">
        <v>753.53</v>
      </c>
      <c r="K194" s="141">
        <v>2066</v>
      </c>
      <c r="L194" s="141">
        <v>25015.39</v>
      </c>
      <c r="M194" s="141">
        <v>24984.61</v>
      </c>
      <c r="N194" s="141">
        <v>50000</v>
      </c>
      <c r="O194" s="141">
        <v>49811.47</v>
      </c>
      <c r="P194" s="141">
        <v>753.53</v>
      </c>
      <c r="Q194" s="141">
        <v>50565</v>
      </c>
    </row>
    <row r="195" spans="1:17" x14ac:dyDescent="0.25">
      <c r="A195" s="126">
        <v>192</v>
      </c>
      <c r="B195" s="126" t="s">
        <v>812</v>
      </c>
      <c r="C195" s="126" t="s">
        <v>65</v>
      </c>
      <c r="D195" s="126" t="s">
        <v>45</v>
      </c>
      <c r="E195" s="126">
        <v>625</v>
      </c>
      <c r="F195" s="141">
        <v>329678.93</v>
      </c>
      <c r="G195" s="141">
        <v>78823.069999999992</v>
      </c>
      <c r="H195" s="141">
        <v>408502</v>
      </c>
      <c r="I195" s="141">
        <v>6063.63</v>
      </c>
      <c r="J195" s="141">
        <v>3595.37</v>
      </c>
      <c r="K195" s="141">
        <v>9659</v>
      </c>
      <c r="L195" s="141">
        <v>0</v>
      </c>
      <c r="M195" s="141">
        <v>0</v>
      </c>
      <c r="N195" s="141">
        <v>0</v>
      </c>
      <c r="O195" s="141">
        <v>335742.56</v>
      </c>
      <c r="P195" s="141">
        <v>82418.44</v>
      </c>
      <c r="Q195" s="141">
        <v>418161</v>
      </c>
    </row>
    <row r="196" spans="1:17" x14ac:dyDescent="0.25">
      <c r="A196" s="126">
        <v>193</v>
      </c>
      <c r="B196" s="126" t="s">
        <v>812</v>
      </c>
      <c r="C196" s="126" t="s">
        <v>169</v>
      </c>
      <c r="D196" s="126" t="s">
        <v>45</v>
      </c>
      <c r="E196" s="126">
        <v>184</v>
      </c>
      <c r="F196" s="141">
        <v>-2387.17</v>
      </c>
      <c r="G196" s="141">
        <v>662.17000000000007</v>
      </c>
      <c r="H196" s="141">
        <v>-1725</v>
      </c>
      <c r="I196" s="141">
        <v>3127.92</v>
      </c>
      <c r="J196" s="141">
        <v>91.08</v>
      </c>
      <c r="K196" s="141">
        <v>3219</v>
      </c>
      <c r="L196" s="141">
        <v>0</v>
      </c>
      <c r="M196" s="141">
        <v>0</v>
      </c>
      <c r="N196" s="141">
        <v>0</v>
      </c>
      <c r="O196" s="141">
        <v>740.75</v>
      </c>
      <c r="P196" s="141">
        <v>753.25</v>
      </c>
      <c r="Q196" s="141">
        <v>1494</v>
      </c>
    </row>
    <row r="197" spans="1:17" x14ac:dyDescent="0.25">
      <c r="A197" s="126">
        <v>194</v>
      </c>
      <c r="B197" s="126" t="s">
        <v>812</v>
      </c>
      <c r="C197" s="126" t="s">
        <v>310</v>
      </c>
      <c r="D197" s="126" t="s">
        <v>45</v>
      </c>
      <c r="E197" s="126">
        <v>729</v>
      </c>
      <c r="F197" s="141">
        <v>260507.63</v>
      </c>
      <c r="G197" s="141">
        <v>72916.37</v>
      </c>
      <c r="H197" s="141">
        <v>333424</v>
      </c>
      <c r="I197" s="141">
        <v>6743.43</v>
      </c>
      <c r="J197" s="141">
        <v>3073.5699999999997</v>
      </c>
      <c r="K197" s="141">
        <v>9817</v>
      </c>
      <c r="L197" s="141">
        <v>0</v>
      </c>
      <c r="M197" s="141">
        <v>0</v>
      </c>
      <c r="N197" s="141">
        <v>0</v>
      </c>
      <c r="O197" s="141">
        <v>267251.06</v>
      </c>
      <c r="P197" s="141">
        <v>75989.94</v>
      </c>
      <c r="Q197" s="141">
        <v>343241</v>
      </c>
    </row>
    <row r="198" spans="1:17" x14ac:dyDescent="0.25">
      <c r="A198" s="126">
        <v>195</v>
      </c>
      <c r="B198" s="126" t="s">
        <v>812</v>
      </c>
      <c r="C198" s="126" t="s">
        <v>311</v>
      </c>
      <c r="D198" s="126" t="s">
        <v>43</v>
      </c>
      <c r="E198" s="126">
        <v>0</v>
      </c>
      <c r="F198" s="141">
        <v>59486.51</v>
      </c>
      <c r="G198" s="141">
        <v>14932.490000000002</v>
      </c>
      <c r="H198" s="141">
        <v>74419</v>
      </c>
      <c r="I198" s="141">
        <v>1312.42</v>
      </c>
      <c r="J198" s="141">
        <v>608.58000000000004</v>
      </c>
      <c r="K198" s="141">
        <v>1921</v>
      </c>
      <c r="L198" s="141">
        <v>0</v>
      </c>
      <c r="M198" s="141">
        <v>0</v>
      </c>
      <c r="N198" s="141">
        <v>0</v>
      </c>
      <c r="O198" s="141">
        <v>60798.93</v>
      </c>
      <c r="P198" s="141">
        <v>15541.070000000002</v>
      </c>
      <c r="Q198" s="141">
        <v>76340</v>
      </c>
    </row>
    <row r="199" spans="1:17" x14ac:dyDescent="0.25">
      <c r="A199" s="126">
        <v>196</v>
      </c>
      <c r="B199" s="126" t="s">
        <v>812</v>
      </c>
      <c r="C199" s="126" t="s">
        <v>132</v>
      </c>
      <c r="D199" s="126" t="s">
        <v>45</v>
      </c>
      <c r="E199" s="126">
        <v>10</v>
      </c>
      <c r="F199" s="141">
        <v>107107.08</v>
      </c>
      <c r="G199" s="141">
        <v>7610.92</v>
      </c>
      <c r="H199" s="141">
        <v>114718</v>
      </c>
      <c r="I199" s="141">
        <v>1380.66</v>
      </c>
      <c r="J199" s="141">
        <v>1133.3400000000001</v>
      </c>
      <c r="K199" s="141">
        <v>2514</v>
      </c>
      <c r="L199" s="141">
        <v>0</v>
      </c>
      <c r="M199" s="141">
        <v>0</v>
      </c>
      <c r="N199" s="141">
        <v>0</v>
      </c>
      <c r="O199" s="141">
        <v>108487.74</v>
      </c>
      <c r="P199" s="141">
        <v>8744.26</v>
      </c>
      <c r="Q199" s="141">
        <v>117232</v>
      </c>
    </row>
    <row r="200" spans="1:17" x14ac:dyDescent="0.25">
      <c r="A200" s="126">
        <v>197</v>
      </c>
      <c r="B200" s="126" t="s">
        <v>812</v>
      </c>
      <c r="C200" s="126" t="s">
        <v>312</v>
      </c>
      <c r="D200" s="126" t="s">
        <v>45</v>
      </c>
      <c r="E200" s="126">
        <v>921</v>
      </c>
      <c r="F200" s="141">
        <v>255150.09</v>
      </c>
      <c r="G200" s="141">
        <v>39811.910000000003</v>
      </c>
      <c r="H200" s="141">
        <v>294962</v>
      </c>
      <c r="I200" s="141">
        <v>7621.32</v>
      </c>
      <c r="J200" s="141">
        <v>3098.6800000000003</v>
      </c>
      <c r="K200" s="141">
        <v>10720</v>
      </c>
      <c r="L200" s="141">
        <v>0</v>
      </c>
      <c r="M200" s="141">
        <v>0</v>
      </c>
      <c r="N200" s="141">
        <v>0</v>
      </c>
      <c r="O200" s="141">
        <v>262771.40999999997</v>
      </c>
      <c r="P200" s="141">
        <v>42910.59</v>
      </c>
      <c r="Q200" s="141">
        <v>305682</v>
      </c>
    </row>
    <row r="201" spans="1:17" x14ac:dyDescent="0.25">
      <c r="A201" s="126">
        <v>198</v>
      </c>
      <c r="B201" s="126" t="s">
        <v>812</v>
      </c>
      <c r="C201" s="126" t="s">
        <v>268</v>
      </c>
      <c r="D201" s="126" t="s">
        <v>45</v>
      </c>
      <c r="E201" s="126">
        <v>2168</v>
      </c>
      <c r="F201" s="141">
        <v>343967.8</v>
      </c>
      <c r="G201" s="141">
        <v>25124.2</v>
      </c>
      <c r="H201" s="141">
        <v>369092</v>
      </c>
      <c r="I201" s="141">
        <v>16905.759999999998</v>
      </c>
      <c r="J201" s="141">
        <v>2741.24</v>
      </c>
      <c r="K201" s="141">
        <v>19647</v>
      </c>
      <c r="L201" s="141">
        <v>0</v>
      </c>
      <c r="M201" s="141">
        <v>0</v>
      </c>
      <c r="N201" s="141">
        <v>0</v>
      </c>
      <c r="O201" s="141">
        <v>360873.56</v>
      </c>
      <c r="P201" s="141">
        <v>27865.440000000002</v>
      </c>
      <c r="Q201" s="141">
        <v>388739</v>
      </c>
    </row>
    <row r="202" spans="1:17" x14ac:dyDescent="0.25">
      <c r="A202" s="126">
        <v>199</v>
      </c>
      <c r="B202" s="126" t="s">
        <v>812</v>
      </c>
      <c r="C202" s="126" t="s">
        <v>170</v>
      </c>
      <c r="D202" s="126" t="s">
        <v>45</v>
      </c>
      <c r="E202" s="126">
        <v>2856</v>
      </c>
      <c r="F202" s="141">
        <v>370451.91</v>
      </c>
      <c r="G202" s="141">
        <v>62044.09</v>
      </c>
      <c r="H202" s="141">
        <v>432496</v>
      </c>
      <c r="I202" s="141">
        <v>21728.04</v>
      </c>
      <c r="J202" s="141">
        <v>5243.96</v>
      </c>
      <c r="K202" s="141">
        <v>26972</v>
      </c>
      <c r="L202" s="141">
        <v>0</v>
      </c>
      <c r="M202" s="141">
        <v>0</v>
      </c>
      <c r="N202" s="141">
        <v>0</v>
      </c>
      <c r="O202" s="141">
        <v>392179.95</v>
      </c>
      <c r="P202" s="141">
        <v>67288.05</v>
      </c>
      <c r="Q202" s="141">
        <v>459468</v>
      </c>
    </row>
    <row r="203" spans="1:17" x14ac:dyDescent="0.25">
      <c r="A203" s="126">
        <v>200</v>
      </c>
      <c r="B203" s="126" t="s">
        <v>812</v>
      </c>
      <c r="C203" s="126" t="s">
        <v>66</v>
      </c>
      <c r="D203" s="126" t="s">
        <v>45</v>
      </c>
      <c r="E203" s="126">
        <v>2087</v>
      </c>
      <c r="F203" s="141">
        <v>219549.78</v>
      </c>
      <c r="G203" s="141">
        <v>18461.22</v>
      </c>
      <c r="H203" s="141">
        <v>238011</v>
      </c>
      <c r="I203" s="141">
        <v>17520.72</v>
      </c>
      <c r="J203" s="141">
        <v>3231.2799999999997</v>
      </c>
      <c r="K203" s="141">
        <v>20752</v>
      </c>
      <c r="L203" s="141">
        <v>252916.5</v>
      </c>
      <c r="M203" s="141">
        <v>21692.5</v>
      </c>
      <c r="N203" s="141">
        <v>274609</v>
      </c>
      <c r="O203" s="141">
        <v>-15846</v>
      </c>
      <c r="P203" s="141">
        <v>0</v>
      </c>
      <c r="Q203" s="141">
        <v>-15846</v>
      </c>
    </row>
    <row r="204" spans="1:17" x14ac:dyDescent="0.25">
      <c r="A204" s="126">
        <v>201</v>
      </c>
      <c r="B204" s="126" t="s">
        <v>812</v>
      </c>
      <c r="C204" s="126" t="s">
        <v>118</v>
      </c>
      <c r="D204" s="126" t="s">
        <v>45</v>
      </c>
      <c r="E204" s="126">
        <v>5044</v>
      </c>
      <c r="F204" s="141">
        <v>561700.69999999995</v>
      </c>
      <c r="G204" s="141">
        <v>106578.3</v>
      </c>
      <c r="H204" s="141">
        <v>668279</v>
      </c>
      <c r="I204" s="141">
        <v>37351.89</v>
      </c>
      <c r="J204" s="141">
        <v>8456.11</v>
      </c>
      <c r="K204" s="141">
        <v>45808</v>
      </c>
      <c r="L204" s="141">
        <v>0</v>
      </c>
      <c r="M204" s="141">
        <v>0</v>
      </c>
      <c r="N204" s="141">
        <v>0</v>
      </c>
      <c r="O204" s="141">
        <v>599052.59</v>
      </c>
      <c r="P204" s="141">
        <v>115034.41</v>
      </c>
      <c r="Q204" s="141">
        <v>714087</v>
      </c>
    </row>
    <row r="205" spans="1:17" x14ac:dyDescent="0.25">
      <c r="A205" s="126">
        <v>202</v>
      </c>
      <c r="B205" s="126" t="s">
        <v>812</v>
      </c>
      <c r="C205" s="126" t="s">
        <v>191</v>
      </c>
      <c r="D205" s="126" t="s">
        <v>45</v>
      </c>
      <c r="E205" s="126">
        <v>0</v>
      </c>
      <c r="F205" s="141">
        <v>220617.49</v>
      </c>
      <c r="G205" s="141">
        <v>4170.51</v>
      </c>
      <c r="H205" s="141">
        <v>224788</v>
      </c>
      <c r="I205" s="141">
        <v>2187.5</v>
      </c>
      <c r="J205" s="141">
        <v>2215.5</v>
      </c>
      <c r="K205" s="141">
        <v>4403</v>
      </c>
      <c r="L205" s="141">
        <v>0</v>
      </c>
      <c r="M205" s="141">
        <v>0</v>
      </c>
      <c r="N205" s="141">
        <v>0</v>
      </c>
      <c r="O205" s="141">
        <v>222804.99</v>
      </c>
      <c r="P205" s="141">
        <v>6386.01</v>
      </c>
      <c r="Q205" s="141">
        <v>229191</v>
      </c>
    </row>
    <row r="206" spans="1:17" x14ac:dyDescent="0.25">
      <c r="A206" s="126">
        <v>203</v>
      </c>
      <c r="B206" s="126" t="s">
        <v>812</v>
      </c>
      <c r="C206" s="126" t="s">
        <v>218</v>
      </c>
      <c r="D206" s="126" t="s">
        <v>45</v>
      </c>
      <c r="E206" s="126">
        <v>3063</v>
      </c>
      <c r="F206" s="141">
        <v>17857.71</v>
      </c>
      <c r="G206" s="141">
        <v>1081.29</v>
      </c>
      <c r="H206" s="141">
        <v>18939</v>
      </c>
      <c r="I206" s="141">
        <v>23284.87</v>
      </c>
      <c r="J206" s="141">
        <v>1744.13</v>
      </c>
      <c r="K206" s="141">
        <v>25029</v>
      </c>
      <c r="L206" s="141">
        <v>0</v>
      </c>
      <c r="M206" s="141">
        <v>0</v>
      </c>
      <c r="N206" s="141">
        <v>0</v>
      </c>
      <c r="O206" s="141">
        <v>41142.58</v>
      </c>
      <c r="P206" s="141">
        <v>2825.42</v>
      </c>
      <c r="Q206" s="141">
        <v>43968</v>
      </c>
    </row>
    <row r="207" spans="1:17" x14ac:dyDescent="0.25">
      <c r="A207" s="126">
        <v>204</v>
      </c>
      <c r="B207" s="126" t="s">
        <v>812</v>
      </c>
      <c r="C207" s="126" t="s">
        <v>313</v>
      </c>
      <c r="D207" s="126" t="s">
        <v>45</v>
      </c>
      <c r="E207" s="126">
        <v>875</v>
      </c>
      <c r="F207" s="141">
        <v>434092.59</v>
      </c>
      <c r="G207" s="141">
        <v>95208.41</v>
      </c>
      <c r="H207" s="141">
        <v>529301</v>
      </c>
      <c r="I207" s="141">
        <v>7306.54</v>
      </c>
      <c r="J207" s="141">
        <v>4897.46</v>
      </c>
      <c r="K207" s="141">
        <v>12204</v>
      </c>
      <c r="L207" s="141">
        <v>0</v>
      </c>
      <c r="M207" s="141">
        <v>0</v>
      </c>
      <c r="N207" s="141">
        <v>0</v>
      </c>
      <c r="O207" s="141">
        <v>441399.13</v>
      </c>
      <c r="P207" s="141">
        <v>100105.87</v>
      </c>
      <c r="Q207" s="141">
        <v>541505</v>
      </c>
    </row>
    <row r="208" spans="1:17" x14ac:dyDescent="0.25">
      <c r="A208" s="126">
        <v>205</v>
      </c>
      <c r="B208" s="126" t="s">
        <v>812</v>
      </c>
      <c r="C208" s="126" t="s">
        <v>314</v>
      </c>
      <c r="D208" s="126" t="s">
        <v>43</v>
      </c>
      <c r="E208" s="126">
        <v>0</v>
      </c>
      <c r="F208" s="141">
        <v>92963.64</v>
      </c>
      <c r="G208" s="141">
        <v>4663.3599999999997</v>
      </c>
      <c r="H208" s="141">
        <v>97627</v>
      </c>
      <c r="I208" s="141">
        <v>875.46</v>
      </c>
      <c r="J208" s="141">
        <v>956.54</v>
      </c>
      <c r="K208" s="141">
        <v>1832</v>
      </c>
      <c r="L208" s="141">
        <v>0</v>
      </c>
      <c r="M208" s="141">
        <v>0</v>
      </c>
      <c r="N208" s="141">
        <v>0</v>
      </c>
      <c r="O208" s="141">
        <v>93839.1</v>
      </c>
      <c r="P208" s="141">
        <v>5619.9</v>
      </c>
      <c r="Q208" s="141">
        <v>99459</v>
      </c>
    </row>
    <row r="209" spans="1:17" x14ac:dyDescent="0.25">
      <c r="A209" s="126">
        <v>206</v>
      </c>
      <c r="B209" s="126" t="s">
        <v>812</v>
      </c>
      <c r="C209" s="126" t="s">
        <v>366</v>
      </c>
      <c r="D209" s="126" t="s">
        <v>43</v>
      </c>
      <c r="E209" s="126">
        <v>0</v>
      </c>
      <c r="F209" s="141">
        <v>156272.49</v>
      </c>
      <c r="G209" s="141">
        <v>61734.51</v>
      </c>
      <c r="H209" s="141">
        <v>218007</v>
      </c>
      <c r="I209" s="141">
        <v>1273.4000000000001</v>
      </c>
      <c r="J209" s="141">
        <v>1556.6</v>
      </c>
      <c r="K209" s="141">
        <v>2830</v>
      </c>
      <c r="L209" s="141">
        <v>0</v>
      </c>
      <c r="M209" s="141">
        <v>0</v>
      </c>
      <c r="N209" s="141">
        <v>0</v>
      </c>
      <c r="O209" s="141">
        <v>157545.89000000001</v>
      </c>
      <c r="P209" s="141">
        <v>63291.11</v>
      </c>
      <c r="Q209" s="141">
        <v>220837</v>
      </c>
    </row>
    <row r="210" spans="1:17" x14ac:dyDescent="0.25">
      <c r="A210" s="126">
        <v>207</v>
      </c>
      <c r="B210" s="126" t="s">
        <v>812</v>
      </c>
      <c r="C210" s="126" t="s">
        <v>315</v>
      </c>
      <c r="D210" s="126" t="s">
        <v>43</v>
      </c>
      <c r="E210" s="126">
        <v>0</v>
      </c>
      <c r="F210" s="141">
        <v>107566.46</v>
      </c>
      <c r="G210" s="141">
        <v>51645.54</v>
      </c>
      <c r="H210" s="141">
        <v>159212</v>
      </c>
      <c r="I210" s="141">
        <v>1312.21</v>
      </c>
      <c r="J210" s="141">
        <v>1177.79</v>
      </c>
      <c r="K210" s="141">
        <v>2490</v>
      </c>
      <c r="L210" s="141">
        <v>0</v>
      </c>
      <c r="M210" s="141">
        <v>0</v>
      </c>
      <c r="N210" s="141">
        <v>0</v>
      </c>
      <c r="O210" s="141">
        <v>108878.67</v>
      </c>
      <c r="P210" s="141">
        <v>52823.33</v>
      </c>
      <c r="Q210" s="141">
        <v>161702</v>
      </c>
    </row>
    <row r="211" spans="1:17" x14ac:dyDescent="0.25">
      <c r="A211" s="126">
        <v>208</v>
      </c>
      <c r="B211" s="126" t="s">
        <v>812</v>
      </c>
      <c r="C211" s="126" t="s">
        <v>316</v>
      </c>
      <c r="D211" s="126" t="s">
        <v>45</v>
      </c>
      <c r="E211" s="126">
        <v>1327</v>
      </c>
      <c r="F211" s="141">
        <v>764617.21</v>
      </c>
      <c r="G211" s="141">
        <v>154508.78999999998</v>
      </c>
      <c r="H211" s="141">
        <v>919126</v>
      </c>
      <c r="I211" s="141">
        <v>12152.27</v>
      </c>
      <c r="J211" s="141">
        <v>8616.73</v>
      </c>
      <c r="K211" s="141">
        <v>20769</v>
      </c>
      <c r="L211" s="141">
        <v>0</v>
      </c>
      <c r="M211" s="141">
        <v>0</v>
      </c>
      <c r="N211" s="141">
        <v>0</v>
      </c>
      <c r="O211" s="141">
        <v>776769.48</v>
      </c>
      <c r="P211" s="141">
        <v>163125.52000000002</v>
      </c>
      <c r="Q211" s="141">
        <v>939895</v>
      </c>
    </row>
    <row r="212" spans="1:17" x14ac:dyDescent="0.25">
      <c r="A212" s="126">
        <v>209</v>
      </c>
      <c r="B212" s="126" t="s">
        <v>812</v>
      </c>
      <c r="C212" s="126" t="s">
        <v>171</v>
      </c>
      <c r="D212" s="126" t="s">
        <v>45</v>
      </c>
      <c r="E212" s="126">
        <v>333</v>
      </c>
      <c r="F212" s="141">
        <v>7353.72</v>
      </c>
      <c r="G212" s="141">
        <v>314.27999999999997</v>
      </c>
      <c r="H212" s="141">
        <v>7668</v>
      </c>
      <c r="I212" s="141">
        <v>3808.87</v>
      </c>
      <c r="J212" s="141">
        <v>225.13</v>
      </c>
      <c r="K212" s="141">
        <v>4034</v>
      </c>
      <c r="L212" s="141">
        <v>0</v>
      </c>
      <c r="M212" s="141">
        <v>0</v>
      </c>
      <c r="N212" s="141">
        <v>0</v>
      </c>
      <c r="O212" s="141">
        <v>11162.59</v>
      </c>
      <c r="P212" s="141">
        <v>539.41000000000008</v>
      </c>
      <c r="Q212" s="141">
        <v>11702</v>
      </c>
    </row>
    <row r="213" spans="1:17" x14ac:dyDescent="0.25">
      <c r="A213" s="126">
        <v>210</v>
      </c>
      <c r="B213" s="126" t="s">
        <v>812</v>
      </c>
      <c r="C213" s="126" t="s">
        <v>133</v>
      </c>
      <c r="D213" s="126" t="s">
        <v>45</v>
      </c>
      <c r="E213" s="126">
        <v>610</v>
      </c>
      <c r="F213" s="141">
        <v>385102.88</v>
      </c>
      <c r="G213" s="141">
        <v>47684.12</v>
      </c>
      <c r="H213" s="141">
        <v>432787</v>
      </c>
      <c r="I213" s="141">
        <v>5490.7</v>
      </c>
      <c r="J213" s="141">
        <v>4316.3</v>
      </c>
      <c r="K213" s="141">
        <v>9807</v>
      </c>
      <c r="L213" s="141">
        <v>0</v>
      </c>
      <c r="M213" s="141">
        <v>0</v>
      </c>
      <c r="N213" s="141">
        <v>0</v>
      </c>
      <c r="O213" s="141">
        <v>390593.58</v>
      </c>
      <c r="P213" s="141">
        <v>52000.42</v>
      </c>
      <c r="Q213" s="141">
        <v>442594</v>
      </c>
    </row>
    <row r="214" spans="1:17" x14ac:dyDescent="0.25">
      <c r="A214" s="126">
        <v>211</v>
      </c>
      <c r="B214" s="126" t="s">
        <v>812</v>
      </c>
      <c r="C214" s="126" t="s">
        <v>786</v>
      </c>
      <c r="D214" s="126" t="s">
        <v>49</v>
      </c>
      <c r="E214" s="126">
        <v>0</v>
      </c>
      <c r="F214" s="141">
        <v>5957.53</v>
      </c>
      <c r="G214" s="141">
        <v>77.47</v>
      </c>
      <c r="H214" s="141">
        <v>6035</v>
      </c>
      <c r="I214" s="141">
        <v>1312.56</v>
      </c>
      <c r="J214" s="141">
        <v>55.44</v>
      </c>
      <c r="K214" s="141">
        <v>1368</v>
      </c>
      <c r="L214" s="141">
        <v>0</v>
      </c>
      <c r="M214" s="141">
        <v>0</v>
      </c>
      <c r="N214" s="141">
        <v>0</v>
      </c>
      <c r="O214" s="141">
        <v>7270.09</v>
      </c>
      <c r="P214" s="141">
        <v>132.91</v>
      </c>
      <c r="Q214" s="141">
        <v>7403</v>
      </c>
    </row>
    <row r="215" spans="1:17" x14ac:dyDescent="0.25">
      <c r="A215" s="126">
        <v>212</v>
      </c>
      <c r="B215" s="126" t="s">
        <v>812</v>
      </c>
      <c r="C215" s="126" t="s">
        <v>219</v>
      </c>
      <c r="D215" s="126" t="s">
        <v>43</v>
      </c>
      <c r="E215" s="126">
        <v>0</v>
      </c>
      <c r="F215" s="141">
        <v>22047.95</v>
      </c>
      <c r="G215" s="141">
        <v>2572.0500000000002</v>
      </c>
      <c r="H215" s="141">
        <v>24620</v>
      </c>
      <c r="I215" s="141">
        <v>1614.85</v>
      </c>
      <c r="J215" s="141">
        <v>273.14999999999998</v>
      </c>
      <c r="K215" s="141">
        <v>1888</v>
      </c>
      <c r="L215" s="141">
        <v>0</v>
      </c>
      <c r="M215" s="141">
        <v>0</v>
      </c>
      <c r="N215" s="141">
        <v>0</v>
      </c>
      <c r="O215" s="141">
        <v>23662.799999999999</v>
      </c>
      <c r="P215" s="141">
        <v>2845.2</v>
      </c>
      <c r="Q215" s="141">
        <v>26508</v>
      </c>
    </row>
    <row r="216" spans="1:17" x14ac:dyDescent="0.25">
      <c r="A216" s="126">
        <v>213</v>
      </c>
      <c r="B216" s="126" t="s">
        <v>812</v>
      </c>
      <c r="C216" s="126" t="s">
        <v>154</v>
      </c>
      <c r="D216" s="126" t="s">
        <v>45</v>
      </c>
      <c r="E216" s="126">
        <v>123</v>
      </c>
      <c r="F216" s="141">
        <v>39960.86</v>
      </c>
      <c r="G216" s="141">
        <v>1121.1399999999999</v>
      </c>
      <c r="H216" s="141">
        <v>41082</v>
      </c>
      <c r="I216" s="141">
        <v>3554.78</v>
      </c>
      <c r="J216" s="141">
        <v>460.21999999999997</v>
      </c>
      <c r="K216" s="141">
        <v>4015</v>
      </c>
      <c r="L216" s="141">
        <v>0</v>
      </c>
      <c r="M216" s="141">
        <v>0</v>
      </c>
      <c r="N216" s="141">
        <v>0</v>
      </c>
      <c r="O216" s="141">
        <v>43515.64</v>
      </c>
      <c r="P216" s="141">
        <v>1581.3600000000001</v>
      </c>
      <c r="Q216" s="141">
        <v>45097</v>
      </c>
    </row>
    <row r="217" spans="1:17" x14ac:dyDescent="0.25">
      <c r="A217" s="126">
        <v>214</v>
      </c>
      <c r="B217" s="126" t="s">
        <v>812</v>
      </c>
      <c r="C217" s="126" t="s">
        <v>172</v>
      </c>
      <c r="D217" s="126" t="s">
        <v>45</v>
      </c>
      <c r="E217" s="126">
        <v>676</v>
      </c>
      <c r="F217" s="141">
        <v>174572.06</v>
      </c>
      <c r="G217" s="141">
        <v>4245.9400000000005</v>
      </c>
      <c r="H217" s="141">
        <v>178818</v>
      </c>
      <c r="I217" s="141">
        <v>5904.12</v>
      </c>
      <c r="J217" s="141">
        <v>1812.88</v>
      </c>
      <c r="K217" s="141">
        <v>7717</v>
      </c>
      <c r="L217" s="141">
        <v>48905.06</v>
      </c>
      <c r="M217" s="141">
        <v>4245.9400000000005</v>
      </c>
      <c r="N217" s="141">
        <v>53151</v>
      </c>
      <c r="O217" s="141">
        <v>131571.12</v>
      </c>
      <c r="P217" s="141">
        <v>1812.88</v>
      </c>
      <c r="Q217" s="141">
        <v>133384</v>
      </c>
    </row>
    <row r="218" spans="1:17" x14ac:dyDescent="0.25">
      <c r="A218" s="126">
        <v>215</v>
      </c>
      <c r="B218" s="126" t="s">
        <v>812</v>
      </c>
      <c r="C218" s="126" t="s">
        <v>269</v>
      </c>
      <c r="D218" s="126" t="s">
        <v>45</v>
      </c>
      <c r="E218" s="126">
        <v>603</v>
      </c>
      <c r="F218" s="141">
        <v>195659.23</v>
      </c>
      <c r="G218" s="141">
        <v>2515.77</v>
      </c>
      <c r="H218" s="141">
        <v>198175</v>
      </c>
      <c r="I218" s="141">
        <v>5530.76</v>
      </c>
      <c r="J218" s="141">
        <v>1026.24</v>
      </c>
      <c r="K218" s="141">
        <v>6557</v>
      </c>
      <c r="L218" s="141">
        <v>0</v>
      </c>
      <c r="M218" s="141">
        <v>0</v>
      </c>
      <c r="N218" s="141">
        <v>0</v>
      </c>
      <c r="O218" s="141">
        <v>201189.99</v>
      </c>
      <c r="P218" s="141">
        <v>3542.0099999999998</v>
      </c>
      <c r="Q218" s="141">
        <v>204732</v>
      </c>
    </row>
    <row r="219" spans="1:17" x14ac:dyDescent="0.25">
      <c r="A219" s="126">
        <v>216</v>
      </c>
      <c r="B219" s="126" t="s">
        <v>812</v>
      </c>
      <c r="C219" s="126" t="s">
        <v>242</v>
      </c>
      <c r="D219" s="126" t="s">
        <v>45</v>
      </c>
      <c r="E219" s="126">
        <v>501</v>
      </c>
      <c r="F219" s="141">
        <v>72805.850000000006</v>
      </c>
      <c r="G219" s="141">
        <v>3691.1499999999996</v>
      </c>
      <c r="H219" s="141">
        <v>76497</v>
      </c>
      <c r="I219" s="141">
        <v>5531.56</v>
      </c>
      <c r="J219" s="141">
        <v>960.44</v>
      </c>
      <c r="K219" s="141">
        <v>6492</v>
      </c>
      <c r="L219" s="141">
        <v>22179.85</v>
      </c>
      <c r="M219" s="141">
        <v>3691.1499999999996</v>
      </c>
      <c r="N219" s="141">
        <v>25871</v>
      </c>
      <c r="O219" s="141">
        <v>56157.56</v>
      </c>
      <c r="P219" s="141">
        <v>960.44</v>
      </c>
      <c r="Q219" s="141">
        <v>57118</v>
      </c>
    </row>
    <row r="220" spans="1:17" x14ac:dyDescent="0.25">
      <c r="A220" s="126">
        <v>217</v>
      </c>
      <c r="B220" s="126" t="s">
        <v>812</v>
      </c>
      <c r="C220" s="126" t="s">
        <v>119</v>
      </c>
      <c r="D220" s="126" t="s">
        <v>45</v>
      </c>
      <c r="E220" s="126">
        <v>1089</v>
      </c>
      <c r="F220" s="141">
        <v>258426.78</v>
      </c>
      <c r="G220" s="141">
        <v>69243.22</v>
      </c>
      <c r="H220" s="141">
        <v>327670</v>
      </c>
      <c r="I220" s="141">
        <v>8771.74</v>
      </c>
      <c r="J220" s="141">
        <v>3343.26</v>
      </c>
      <c r="K220" s="141">
        <v>12115</v>
      </c>
      <c r="L220" s="141">
        <v>0</v>
      </c>
      <c r="M220" s="141">
        <v>0</v>
      </c>
      <c r="N220" s="141">
        <v>0</v>
      </c>
      <c r="O220" s="141">
        <v>267198.52</v>
      </c>
      <c r="P220" s="141">
        <v>72586.48</v>
      </c>
      <c r="Q220" s="141">
        <v>339785</v>
      </c>
    </row>
    <row r="221" spans="1:17" x14ac:dyDescent="0.25">
      <c r="A221" s="126">
        <v>218</v>
      </c>
      <c r="B221" s="126" t="s">
        <v>812</v>
      </c>
      <c r="C221" s="126" t="s">
        <v>367</v>
      </c>
      <c r="D221" s="126" t="s">
        <v>45</v>
      </c>
      <c r="E221" s="126">
        <v>921</v>
      </c>
      <c r="F221" s="141">
        <v>56682.63</v>
      </c>
      <c r="G221" s="141">
        <v>14194.37</v>
      </c>
      <c r="H221" s="141">
        <v>70877</v>
      </c>
      <c r="I221" s="141">
        <v>7582.4</v>
      </c>
      <c r="J221" s="141">
        <v>1016.6</v>
      </c>
      <c r="K221" s="141">
        <v>8599</v>
      </c>
      <c r="L221" s="141">
        <v>0</v>
      </c>
      <c r="M221" s="141">
        <v>0</v>
      </c>
      <c r="N221" s="141">
        <v>0</v>
      </c>
      <c r="O221" s="141">
        <v>64265.03</v>
      </c>
      <c r="P221" s="141">
        <v>15210.97</v>
      </c>
      <c r="Q221" s="141">
        <v>79476</v>
      </c>
    </row>
    <row r="222" spans="1:17" x14ac:dyDescent="0.25">
      <c r="A222" s="126">
        <v>219</v>
      </c>
      <c r="B222" s="126" t="s">
        <v>812</v>
      </c>
      <c r="C222" s="126" t="s">
        <v>368</v>
      </c>
      <c r="D222" s="126" t="s">
        <v>45</v>
      </c>
      <c r="E222" s="126">
        <v>1483</v>
      </c>
      <c r="F222" s="141">
        <v>370795.35</v>
      </c>
      <c r="G222" s="141">
        <v>21528.65</v>
      </c>
      <c r="H222" s="141">
        <v>392324</v>
      </c>
      <c r="I222" s="141">
        <v>11685.84</v>
      </c>
      <c r="J222" s="141">
        <v>4420.16</v>
      </c>
      <c r="K222" s="141">
        <v>16106</v>
      </c>
      <c r="L222" s="141">
        <v>0</v>
      </c>
      <c r="M222" s="141">
        <v>0</v>
      </c>
      <c r="N222" s="141">
        <v>0</v>
      </c>
      <c r="O222" s="141">
        <v>382481.19</v>
      </c>
      <c r="P222" s="141">
        <v>25948.809999999998</v>
      </c>
      <c r="Q222" s="141">
        <v>408430</v>
      </c>
    </row>
    <row r="223" spans="1:17" x14ac:dyDescent="0.25">
      <c r="A223" s="126">
        <v>220</v>
      </c>
      <c r="B223" s="126" t="s">
        <v>812</v>
      </c>
      <c r="C223" s="126" t="s">
        <v>243</v>
      </c>
      <c r="D223" s="126" t="s">
        <v>45</v>
      </c>
      <c r="E223" s="126">
        <v>1690</v>
      </c>
      <c r="F223" s="141">
        <v>361788.47</v>
      </c>
      <c r="G223" s="141">
        <v>26576.53</v>
      </c>
      <c r="H223" s="141">
        <v>388365</v>
      </c>
      <c r="I223" s="141">
        <v>14280.05</v>
      </c>
      <c r="J223" s="141">
        <v>5425.95</v>
      </c>
      <c r="K223" s="141">
        <v>19706</v>
      </c>
      <c r="L223" s="141">
        <v>0</v>
      </c>
      <c r="M223" s="141">
        <v>20000</v>
      </c>
      <c r="N223" s="141">
        <v>20000</v>
      </c>
      <c r="O223" s="141">
        <v>376068.52</v>
      </c>
      <c r="P223" s="141">
        <v>12002.48</v>
      </c>
      <c r="Q223" s="141">
        <v>388071</v>
      </c>
    </row>
    <row r="224" spans="1:17" x14ac:dyDescent="0.25">
      <c r="A224" s="126">
        <v>221</v>
      </c>
      <c r="B224" s="126" t="s">
        <v>812</v>
      </c>
      <c r="C224" s="126" t="s">
        <v>220</v>
      </c>
      <c r="D224" s="126" t="s">
        <v>45</v>
      </c>
      <c r="E224" s="126">
        <v>1360</v>
      </c>
      <c r="F224" s="141">
        <v>214842.64</v>
      </c>
      <c r="G224" s="141">
        <v>28499.360000000001</v>
      </c>
      <c r="H224" s="141">
        <v>243342</v>
      </c>
      <c r="I224" s="141">
        <v>10853.81</v>
      </c>
      <c r="J224" s="141">
        <v>3402.1899999999996</v>
      </c>
      <c r="K224" s="141">
        <v>14256</v>
      </c>
      <c r="L224" s="141">
        <v>0</v>
      </c>
      <c r="M224" s="141">
        <v>0</v>
      </c>
      <c r="N224" s="141">
        <v>0</v>
      </c>
      <c r="O224" s="141">
        <v>225696.45</v>
      </c>
      <c r="P224" s="141">
        <v>31901.550000000003</v>
      </c>
      <c r="Q224" s="141">
        <v>257598</v>
      </c>
    </row>
    <row r="225" spans="1:17" x14ac:dyDescent="0.25">
      <c r="A225" s="126">
        <v>222</v>
      </c>
      <c r="B225" s="126" t="s">
        <v>812</v>
      </c>
      <c r="C225" s="126" t="s">
        <v>317</v>
      </c>
      <c r="D225" s="126" t="s">
        <v>45</v>
      </c>
      <c r="E225" s="126">
        <v>1155</v>
      </c>
      <c r="F225" s="141">
        <v>595515.23</v>
      </c>
      <c r="G225" s="141">
        <v>85371.76999999999</v>
      </c>
      <c r="H225" s="141">
        <v>680887</v>
      </c>
      <c r="I225" s="141">
        <v>10274.73</v>
      </c>
      <c r="J225" s="141">
        <v>6762.27</v>
      </c>
      <c r="K225" s="141">
        <v>17037</v>
      </c>
      <c r="L225" s="141">
        <v>0</v>
      </c>
      <c r="M225" s="141">
        <v>0</v>
      </c>
      <c r="N225" s="141">
        <v>0</v>
      </c>
      <c r="O225" s="141">
        <v>605789.96</v>
      </c>
      <c r="P225" s="141">
        <v>92134.040000000008</v>
      </c>
      <c r="Q225" s="141">
        <v>697924</v>
      </c>
    </row>
    <row r="226" spans="1:17" x14ac:dyDescent="0.25">
      <c r="A226" s="126">
        <v>223</v>
      </c>
      <c r="B226" s="126" t="s">
        <v>812</v>
      </c>
      <c r="C226" s="126" t="s">
        <v>221</v>
      </c>
      <c r="D226" s="126" t="s">
        <v>43</v>
      </c>
      <c r="E226" s="126">
        <v>0</v>
      </c>
      <c r="F226" s="141">
        <v>14709.46</v>
      </c>
      <c r="G226" s="141">
        <v>561.54</v>
      </c>
      <c r="H226" s="141">
        <v>15271</v>
      </c>
      <c r="I226" s="141">
        <v>1666.91</v>
      </c>
      <c r="J226" s="141">
        <v>185.09</v>
      </c>
      <c r="K226" s="141">
        <v>1852</v>
      </c>
      <c r="L226" s="141">
        <v>0</v>
      </c>
      <c r="M226" s="141">
        <v>0</v>
      </c>
      <c r="N226" s="141">
        <v>0</v>
      </c>
      <c r="O226" s="141">
        <v>16376.37</v>
      </c>
      <c r="P226" s="141">
        <v>746.63</v>
      </c>
      <c r="Q226" s="141">
        <v>17123</v>
      </c>
    </row>
    <row r="227" spans="1:17" x14ac:dyDescent="0.25">
      <c r="A227" s="126">
        <v>224</v>
      </c>
      <c r="B227" s="126" t="s">
        <v>812</v>
      </c>
      <c r="C227" s="126" t="s">
        <v>67</v>
      </c>
      <c r="D227" s="126" t="s">
        <v>45</v>
      </c>
      <c r="E227" s="126">
        <v>2437</v>
      </c>
      <c r="F227" s="141">
        <v>551573.09</v>
      </c>
      <c r="G227" s="141">
        <v>129858.91</v>
      </c>
      <c r="H227" s="141">
        <v>681432</v>
      </c>
      <c r="I227" s="141">
        <v>21022.33</v>
      </c>
      <c r="J227" s="141">
        <v>6957.67</v>
      </c>
      <c r="K227" s="141">
        <v>27980</v>
      </c>
      <c r="L227" s="141">
        <v>0</v>
      </c>
      <c r="M227" s="141">
        <v>0</v>
      </c>
      <c r="N227" s="141">
        <v>0</v>
      </c>
      <c r="O227" s="141">
        <v>572595.42000000004</v>
      </c>
      <c r="P227" s="141">
        <v>136816.58000000002</v>
      </c>
      <c r="Q227" s="141">
        <v>709412</v>
      </c>
    </row>
    <row r="228" spans="1:17" x14ac:dyDescent="0.25">
      <c r="A228" s="126">
        <v>225</v>
      </c>
      <c r="B228" s="126" t="s">
        <v>812</v>
      </c>
      <c r="C228" s="126" t="s">
        <v>205</v>
      </c>
      <c r="D228" s="126" t="s">
        <v>43</v>
      </c>
      <c r="E228" s="126">
        <v>0</v>
      </c>
      <c r="F228" s="141">
        <v>5727.8</v>
      </c>
      <c r="G228" s="141">
        <v>69.2</v>
      </c>
      <c r="H228" s="141">
        <v>5797</v>
      </c>
      <c r="I228" s="141">
        <v>1312.94</v>
      </c>
      <c r="J228" s="141">
        <v>53.06</v>
      </c>
      <c r="K228" s="141">
        <v>1366</v>
      </c>
      <c r="L228" s="141">
        <v>0</v>
      </c>
      <c r="M228" s="141">
        <v>0</v>
      </c>
      <c r="N228" s="141">
        <v>0</v>
      </c>
      <c r="O228" s="141">
        <v>7040.74</v>
      </c>
      <c r="P228" s="141">
        <v>122.26</v>
      </c>
      <c r="Q228" s="141">
        <v>7163</v>
      </c>
    </row>
    <row r="229" spans="1:17" x14ac:dyDescent="0.25">
      <c r="A229" s="126">
        <v>226</v>
      </c>
      <c r="B229" s="126" t="s">
        <v>812</v>
      </c>
      <c r="C229" s="126" t="s">
        <v>155</v>
      </c>
      <c r="D229" s="126" t="s">
        <v>43</v>
      </c>
      <c r="E229" s="126">
        <v>0</v>
      </c>
      <c r="F229" s="141">
        <v>3112.8</v>
      </c>
      <c r="G229" s="141">
        <v>10.199999999999999</v>
      </c>
      <c r="H229" s="141">
        <v>3123</v>
      </c>
      <c r="I229" s="141">
        <v>1312.96</v>
      </c>
      <c r="J229" s="141">
        <v>26.04</v>
      </c>
      <c r="K229" s="141">
        <v>1339</v>
      </c>
      <c r="L229" s="141">
        <v>0</v>
      </c>
      <c r="M229" s="141">
        <v>0</v>
      </c>
      <c r="N229" s="141">
        <v>0</v>
      </c>
      <c r="O229" s="141">
        <v>4425.76</v>
      </c>
      <c r="P229" s="141">
        <v>36.24</v>
      </c>
      <c r="Q229" s="141">
        <v>4462</v>
      </c>
    </row>
    <row r="230" spans="1:17" x14ac:dyDescent="0.25">
      <c r="A230" s="126">
        <v>227</v>
      </c>
      <c r="B230" s="126" t="s">
        <v>812</v>
      </c>
      <c r="C230" s="126" t="s">
        <v>120</v>
      </c>
      <c r="D230" s="126" t="s">
        <v>45</v>
      </c>
      <c r="E230" s="126">
        <v>662</v>
      </c>
      <c r="F230" s="141">
        <v>18910.34</v>
      </c>
      <c r="G230" s="141">
        <v>1237.6600000000001</v>
      </c>
      <c r="H230" s="141">
        <v>20148</v>
      </c>
      <c r="I230" s="141">
        <v>5934.5</v>
      </c>
      <c r="J230" s="141">
        <v>507.5</v>
      </c>
      <c r="K230" s="141">
        <v>6442</v>
      </c>
      <c r="L230" s="141">
        <v>0</v>
      </c>
      <c r="M230" s="141">
        <v>0</v>
      </c>
      <c r="N230" s="141">
        <v>0</v>
      </c>
      <c r="O230" s="141">
        <v>24844.84</v>
      </c>
      <c r="P230" s="141">
        <v>1745.1599999999999</v>
      </c>
      <c r="Q230" s="141">
        <v>26590</v>
      </c>
    </row>
    <row r="231" spans="1:17" x14ac:dyDescent="0.25">
      <c r="A231" s="126">
        <v>228</v>
      </c>
      <c r="B231" s="126" t="s">
        <v>812</v>
      </c>
      <c r="C231" s="126" t="s">
        <v>318</v>
      </c>
      <c r="D231" s="126" t="s">
        <v>45</v>
      </c>
      <c r="E231" s="126">
        <v>283</v>
      </c>
      <c r="F231" s="141">
        <v>126917.56</v>
      </c>
      <c r="G231" s="141">
        <v>3481.44</v>
      </c>
      <c r="H231" s="141">
        <v>130399</v>
      </c>
      <c r="I231" s="141">
        <v>3338.95</v>
      </c>
      <c r="J231" s="141">
        <v>1441.05</v>
      </c>
      <c r="K231" s="141">
        <v>4780</v>
      </c>
      <c r="L231" s="141">
        <v>0</v>
      </c>
      <c r="M231" s="141">
        <v>0</v>
      </c>
      <c r="N231" s="141">
        <v>0</v>
      </c>
      <c r="O231" s="141">
        <v>130256.51</v>
      </c>
      <c r="P231" s="141">
        <v>4922.49</v>
      </c>
      <c r="Q231" s="141">
        <v>135179</v>
      </c>
    </row>
    <row r="232" spans="1:17" x14ac:dyDescent="0.25">
      <c r="A232" s="126">
        <v>229</v>
      </c>
      <c r="B232" s="126" t="s">
        <v>812</v>
      </c>
      <c r="C232" s="126" t="s">
        <v>324</v>
      </c>
      <c r="D232" s="126" t="s">
        <v>45</v>
      </c>
      <c r="E232" s="126">
        <v>1854</v>
      </c>
      <c r="F232" s="141">
        <v>74612.570000000007</v>
      </c>
      <c r="G232" s="141">
        <v>3315.43</v>
      </c>
      <c r="H232" s="141">
        <v>77928</v>
      </c>
      <c r="I232" s="141">
        <v>15325.17</v>
      </c>
      <c r="J232" s="141">
        <v>1624.83</v>
      </c>
      <c r="K232" s="141">
        <v>16950</v>
      </c>
      <c r="L232" s="141">
        <v>53918.57</v>
      </c>
      <c r="M232" s="141">
        <v>3315.43</v>
      </c>
      <c r="N232" s="141">
        <v>57234</v>
      </c>
      <c r="O232" s="141">
        <v>36019.17</v>
      </c>
      <c r="P232" s="141">
        <v>1624.83</v>
      </c>
      <c r="Q232" s="141">
        <v>37644</v>
      </c>
    </row>
    <row r="233" spans="1:17" x14ac:dyDescent="0.25">
      <c r="A233" s="126">
        <v>230</v>
      </c>
      <c r="B233" s="126" t="s">
        <v>812</v>
      </c>
      <c r="C233" s="126" t="s">
        <v>134</v>
      </c>
      <c r="D233" s="126" t="s">
        <v>43</v>
      </c>
      <c r="E233" s="126">
        <v>0</v>
      </c>
      <c r="F233" s="141">
        <v>98106.58</v>
      </c>
      <c r="G233" s="141">
        <v>5160.42</v>
      </c>
      <c r="H233" s="141">
        <v>103267</v>
      </c>
      <c r="I233" s="141">
        <v>1312.8</v>
      </c>
      <c r="J233" s="141">
        <v>1008.2</v>
      </c>
      <c r="K233" s="141">
        <v>2321</v>
      </c>
      <c r="L233" s="141">
        <v>369.58</v>
      </c>
      <c r="M233" s="141">
        <v>5160.42</v>
      </c>
      <c r="N233" s="141">
        <v>5530</v>
      </c>
      <c r="O233" s="141">
        <v>99049.8</v>
      </c>
      <c r="P233" s="141">
        <v>1008.2</v>
      </c>
      <c r="Q233" s="141">
        <v>100058</v>
      </c>
    </row>
    <row r="234" spans="1:17" x14ac:dyDescent="0.25">
      <c r="A234" s="126">
        <v>231</v>
      </c>
      <c r="B234" s="126" t="s">
        <v>812</v>
      </c>
      <c r="C234" s="126" t="s">
        <v>794</v>
      </c>
      <c r="D234" s="126" t="s">
        <v>45</v>
      </c>
      <c r="E234" s="126">
        <v>69</v>
      </c>
      <c r="F234" s="141">
        <v>9553.98</v>
      </c>
      <c r="G234" s="141">
        <v>339.02</v>
      </c>
      <c r="H234" s="141">
        <v>9893</v>
      </c>
      <c r="I234" s="141">
        <v>1693.58</v>
      </c>
      <c r="J234" s="141">
        <v>120.42</v>
      </c>
      <c r="K234" s="141">
        <v>1814</v>
      </c>
      <c r="L234" s="141">
        <v>0</v>
      </c>
      <c r="M234" s="141">
        <v>0</v>
      </c>
      <c r="N234" s="141">
        <v>0</v>
      </c>
      <c r="O234" s="141">
        <v>11247.56</v>
      </c>
      <c r="P234" s="141">
        <v>459.44</v>
      </c>
      <c r="Q234" s="141">
        <v>11707</v>
      </c>
    </row>
    <row r="235" spans="1:17" x14ac:dyDescent="0.25">
      <c r="A235" s="126">
        <v>232</v>
      </c>
      <c r="B235" s="126" t="s">
        <v>812</v>
      </c>
      <c r="C235" s="126" t="s">
        <v>99</v>
      </c>
      <c r="D235" s="126" t="s">
        <v>45</v>
      </c>
      <c r="E235" s="126">
        <v>1418</v>
      </c>
      <c r="F235" s="141">
        <v>542327.52</v>
      </c>
      <c r="G235" s="141">
        <v>131740.47999999998</v>
      </c>
      <c r="H235" s="141">
        <v>674068</v>
      </c>
      <c r="I235" s="141">
        <v>11813.28</v>
      </c>
      <c r="J235" s="141">
        <v>6369.72</v>
      </c>
      <c r="K235" s="141">
        <v>18183</v>
      </c>
      <c r="L235" s="141">
        <v>0</v>
      </c>
      <c r="M235" s="141">
        <v>0</v>
      </c>
      <c r="N235" s="141">
        <v>0</v>
      </c>
      <c r="O235" s="141">
        <v>554140.80000000005</v>
      </c>
      <c r="P235" s="141">
        <v>138110.19999999998</v>
      </c>
      <c r="Q235" s="141">
        <v>692251</v>
      </c>
    </row>
    <row r="236" spans="1:17" x14ac:dyDescent="0.25">
      <c r="A236" s="126">
        <v>233</v>
      </c>
      <c r="B236" s="126" t="s">
        <v>812</v>
      </c>
      <c r="C236" s="126" t="s">
        <v>369</v>
      </c>
      <c r="D236" s="126" t="s">
        <v>45</v>
      </c>
      <c r="E236" s="126">
        <v>1216</v>
      </c>
      <c r="F236" s="141">
        <v>468439.59</v>
      </c>
      <c r="G236" s="141">
        <v>97233.41</v>
      </c>
      <c r="H236" s="141">
        <v>565673</v>
      </c>
      <c r="I236" s="141">
        <v>9602.4699999999993</v>
      </c>
      <c r="J236" s="141">
        <v>5319.53</v>
      </c>
      <c r="K236" s="141">
        <v>14922</v>
      </c>
      <c r="L236" s="141">
        <v>0</v>
      </c>
      <c r="M236" s="141">
        <v>0</v>
      </c>
      <c r="N236" s="141">
        <v>0</v>
      </c>
      <c r="O236" s="141">
        <v>478042.06</v>
      </c>
      <c r="P236" s="141">
        <v>102552.93999999999</v>
      </c>
      <c r="Q236" s="141">
        <v>580595</v>
      </c>
    </row>
    <row r="237" spans="1:17" x14ac:dyDescent="0.25">
      <c r="A237" s="126">
        <v>234</v>
      </c>
      <c r="B237" s="126" t="s">
        <v>812</v>
      </c>
      <c r="C237" s="126" t="s">
        <v>173</v>
      </c>
      <c r="D237" s="126" t="s">
        <v>43</v>
      </c>
      <c r="E237" s="126">
        <v>0</v>
      </c>
      <c r="F237" s="141">
        <v>3527.44</v>
      </c>
      <c r="G237" s="141">
        <v>11.56</v>
      </c>
      <c r="H237" s="141">
        <v>3539</v>
      </c>
      <c r="I237" s="141">
        <v>1442.67</v>
      </c>
      <c r="J237" s="141">
        <v>28.33</v>
      </c>
      <c r="K237" s="141">
        <v>1471</v>
      </c>
      <c r="L237" s="141">
        <v>0</v>
      </c>
      <c r="M237" s="141">
        <v>0</v>
      </c>
      <c r="N237" s="141">
        <v>0</v>
      </c>
      <c r="O237" s="141">
        <v>4970.1099999999997</v>
      </c>
      <c r="P237" s="141">
        <v>39.89</v>
      </c>
      <c r="Q237" s="141">
        <v>5010</v>
      </c>
    </row>
    <row r="238" spans="1:17" x14ac:dyDescent="0.25">
      <c r="A238" s="126">
        <v>235</v>
      </c>
      <c r="B238" s="126" t="s">
        <v>812</v>
      </c>
      <c r="C238" s="126" t="s">
        <v>135</v>
      </c>
      <c r="D238" s="126" t="s">
        <v>45</v>
      </c>
      <c r="E238" s="126">
        <v>507</v>
      </c>
      <c r="F238" s="141">
        <v>275053.44</v>
      </c>
      <c r="G238" s="141">
        <v>8940.5600000000013</v>
      </c>
      <c r="H238" s="141">
        <v>283994</v>
      </c>
      <c r="I238" s="141">
        <v>4785.6400000000003</v>
      </c>
      <c r="J238" s="141">
        <v>3065.3599999999997</v>
      </c>
      <c r="K238" s="141">
        <v>7851</v>
      </c>
      <c r="L238" s="141">
        <v>9747.44</v>
      </c>
      <c r="M238" s="141">
        <v>8940.5600000000013</v>
      </c>
      <c r="N238" s="141">
        <v>18688</v>
      </c>
      <c r="O238" s="141">
        <v>270091.64</v>
      </c>
      <c r="P238" s="141">
        <v>3065.3599999999997</v>
      </c>
      <c r="Q238" s="141">
        <v>273157</v>
      </c>
    </row>
    <row r="239" spans="1:17" x14ac:dyDescent="0.25">
      <c r="A239" s="126">
        <v>236</v>
      </c>
      <c r="B239" s="126" t="s">
        <v>812</v>
      </c>
      <c r="C239" s="126" t="s">
        <v>69</v>
      </c>
      <c r="D239" s="126" t="s">
        <v>45</v>
      </c>
      <c r="E239" s="126">
        <v>548</v>
      </c>
      <c r="F239" s="141">
        <v>253904.78</v>
      </c>
      <c r="G239" s="141">
        <v>74724.22</v>
      </c>
      <c r="H239" s="141">
        <v>328629</v>
      </c>
      <c r="I239" s="141">
        <v>6215.19</v>
      </c>
      <c r="J239" s="141">
        <v>2908.8100000000004</v>
      </c>
      <c r="K239" s="141">
        <v>9124</v>
      </c>
      <c r="L239" s="141">
        <v>0</v>
      </c>
      <c r="M239" s="141">
        <v>0</v>
      </c>
      <c r="N239" s="141">
        <v>0</v>
      </c>
      <c r="O239" s="141">
        <v>260119.97</v>
      </c>
      <c r="P239" s="141">
        <v>77633.03</v>
      </c>
      <c r="Q239" s="141">
        <v>337753</v>
      </c>
    </row>
    <row r="240" spans="1:17" x14ac:dyDescent="0.25">
      <c r="A240" s="126">
        <v>237</v>
      </c>
      <c r="B240" s="126" t="s">
        <v>812</v>
      </c>
      <c r="C240" s="126" t="s">
        <v>281</v>
      </c>
      <c r="D240" s="126" t="s">
        <v>45</v>
      </c>
      <c r="E240" s="126">
        <v>50</v>
      </c>
      <c r="F240" s="141">
        <v>11138.93</v>
      </c>
      <c r="G240" s="141">
        <v>693.07</v>
      </c>
      <c r="H240" s="141">
        <v>11832</v>
      </c>
      <c r="I240" s="141">
        <v>1654.85</v>
      </c>
      <c r="J240" s="141">
        <v>134.15</v>
      </c>
      <c r="K240" s="141">
        <v>1789</v>
      </c>
      <c r="L240" s="141">
        <v>0</v>
      </c>
      <c r="M240" s="141">
        <v>0</v>
      </c>
      <c r="N240" s="141">
        <v>0</v>
      </c>
      <c r="O240" s="141">
        <v>12793.78</v>
      </c>
      <c r="P240" s="141">
        <v>827.22</v>
      </c>
      <c r="Q240" s="141">
        <v>13621</v>
      </c>
    </row>
    <row r="241" spans="1:17" x14ac:dyDescent="0.25">
      <c r="A241" s="126">
        <v>238</v>
      </c>
      <c r="B241" s="126" t="s">
        <v>812</v>
      </c>
      <c r="C241" s="126" t="s">
        <v>192</v>
      </c>
      <c r="D241" s="126" t="s">
        <v>193</v>
      </c>
      <c r="E241" s="126">
        <v>271</v>
      </c>
      <c r="F241" s="141">
        <v>36510.9</v>
      </c>
      <c r="G241" s="141">
        <v>776.09999999999991</v>
      </c>
      <c r="H241" s="141">
        <v>37287</v>
      </c>
      <c r="I241" s="141">
        <v>3168.84</v>
      </c>
      <c r="J241" s="141">
        <v>499.15999999999997</v>
      </c>
      <c r="K241" s="141">
        <v>3668</v>
      </c>
      <c r="L241" s="141">
        <v>0</v>
      </c>
      <c r="M241" s="141">
        <v>0</v>
      </c>
      <c r="N241" s="141">
        <v>0</v>
      </c>
      <c r="O241" s="141">
        <v>39679.74</v>
      </c>
      <c r="P241" s="141">
        <v>1275.26</v>
      </c>
      <c r="Q241" s="141">
        <v>40955</v>
      </c>
    </row>
    <row r="242" spans="1:17" x14ac:dyDescent="0.25">
      <c r="A242" s="126">
        <v>239</v>
      </c>
      <c r="B242" s="126" t="s">
        <v>812</v>
      </c>
      <c r="C242" s="126" t="s">
        <v>270</v>
      </c>
      <c r="D242" s="126" t="s">
        <v>45</v>
      </c>
      <c r="E242" s="126">
        <v>913</v>
      </c>
      <c r="F242" s="141">
        <v>215718.66</v>
      </c>
      <c r="G242" s="141">
        <v>2847.34</v>
      </c>
      <c r="H242" s="141">
        <v>218566</v>
      </c>
      <c r="I242" s="141">
        <v>7749.73</v>
      </c>
      <c r="J242" s="141">
        <v>1342.27</v>
      </c>
      <c r="K242" s="141">
        <v>9092</v>
      </c>
      <c r="L242" s="141">
        <v>0</v>
      </c>
      <c r="M242" s="141">
        <v>0</v>
      </c>
      <c r="N242" s="141">
        <v>0</v>
      </c>
      <c r="O242" s="141">
        <v>223468.39</v>
      </c>
      <c r="P242" s="141">
        <v>4189.6099999999997</v>
      </c>
      <c r="Q242" s="141">
        <v>227658</v>
      </c>
    </row>
    <row r="243" spans="1:17" x14ac:dyDescent="0.25">
      <c r="A243" s="126">
        <v>240</v>
      </c>
      <c r="B243" s="126" t="s">
        <v>812</v>
      </c>
      <c r="C243" s="126" t="s">
        <v>121</v>
      </c>
      <c r="D243" s="126" t="s">
        <v>43</v>
      </c>
      <c r="E243" s="126">
        <v>0</v>
      </c>
      <c r="F243" s="141">
        <v>84600.55</v>
      </c>
      <c r="G243" s="141">
        <v>11012.45</v>
      </c>
      <c r="H243" s="141">
        <v>95613</v>
      </c>
      <c r="I243" s="141">
        <v>1312.92</v>
      </c>
      <c r="J243" s="141">
        <v>868.08</v>
      </c>
      <c r="K243" s="141">
        <v>2181</v>
      </c>
      <c r="L243" s="141">
        <v>0</v>
      </c>
      <c r="M243" s="141">
        <v>0</v>
      </c>
      <c r="N243" s="141">
        <v>0</v>
      </c>
      <c r="O243" s="141">
        <v>85913.47</v>
      </c>
      <c r="P243" s="141">
        <v>11880.53</v>
      </c>
      <c r="Q243" s="141">
        <v>97794</v>
      </c>
    </row>
    <row r="244" spans="1:17" x14ac:dyDescent="0.25">
      <c r="A244" s="126">
        <v>241</v>
      </c>
      <c r="B244" s="126" t="s">
        <v>812</v>
      </c>
      <c r="C244" s="126" t="s">
        <v>194</v>
      </c>
      <c r="D244" s="126" t="s">
        <v>45</v>
      </c>
      <c r="E244" s="126">
        <v>2384</v>
      </c>
      <c r="F244" s="141">
        <v>245728.64000000001</v>
      </c>
      <c r="G244" s="141">
        <v>12101.359999999999</v>
      </c>
      <c r="H244" s="141">
        <v>257830</v>
      </c>
      <c r="I244" s="141">
        <v>18517.48</v>
      </c>
      <c r="J244" s="141">
        <v>3661.52</v>
      </c>
      <c r="K244" s="141">
        <v>22179</v>
      </c>
      <c r="L244" s="141">
        <v>0</v>
      </c>
      <c r="M244" s="141">
        <v>0</v>
      </c>
      <c r="N244" s="141">
        <v>0</v>
      </c>
      <c r="O244" s="141">
        <v>264246.12</v>
      </c>
      <c r="P244" s="141">
        <v>15762.88</v>
      </c>
      <c r="Q244" s="141">
        <v>280009</v>
      </c>
    </row>
    <row r="245" spans="1:17" x14ac:dyDescent="0.25">
      <c r="A245" s="126">
        <v>242</v>
      </c>
      <c r="B245" s="126" t="s">
        <v>812</v>
      </c>
      <c r="C245" s="126" t="s">
        <v>209</v>
      </c>
      <c r="D245" s="126" t="s">
        <v>43</v>
      </c>
      <c r="E245" s="126">
        <v>0</v>
      </c>
      <c r="F245" s="141">
        <v>167477.29</v>
      </c>
      <c r="G245" s="141">
        <v>33459.71</v>
      </c>
      <c r="H245" s="141">
        <v>200937</v>
      </c>
      <c r="I245" s="141">
        <v>1614.54</v>
      </c>
      <c r="J245" s="141">
        <v>2148.46</v>
      </c>
      <c r="K245" s="141">
        <v>3763</v>
      </c>
      <c r="L245" s="141">
        <v>0</v>
      </c>
      <c r="M245" s="141">
        <v>0</v>
      </c>
      <c r="N245" s="141">
        <v>0</v>
      </c>
      <c r="O245" s="141">
        <v>169091.83</v>
      </c>
      <c r="P245" s="141">
        <v>35608.17</v>
      </c>
      <c r="Q245" s="141">
        <v>204700</v>
      </c>
    </row>
    <row r="246" spans="1:17" x14ac:dyDescent="0.25">
      <c r="A246" s="126">
        <v>243</v>
      </c>
      <c r="B246" s="126" t="s">
        <v>812</v>
      </c>
      <c r="C246" s="126" t="s">
        <v>70</v>
      </c>
      <c r="D246" s="126" t="s">
        <v>43</v>
      </c>
      <c r="E246" s="126">
        <v>0</v>
      </c>
      <c r="F246" s="141">
        <v>77438.38</v>
      </c>
      <c r="G246" s="141">
        <v>9553.619999999999</v>
      </c>
      <c r="H246" s="141">
        <v>86992</v>
      </c>
      <c r="I246" s="141">
        <v>1273.0999999999999</v>
      </c>
      <c r="J246" s="141">
        <v>795.9</v>
      </c>
      <c r="K246" s="141">
        <v>2069</v>
      </c>
      <c r="L246" s="141">
        <v>0</v>
      </c>
      <c r="M246" s="141">
        <v>0</v>
      </c>
      <c r="N246" s="141">
        <v>0</v>
      </c>
      <c r="O246" s="141">
        <v>78711.48</v>
      </c>
      <c r="P246" s="141">
        <v>10349.52</v>
      </c>
      <c r="Q246" s="141">
        <v>89061</v>
      </c>
    </row>
    <row r="247" spans="1:17" x14ac:dyDescent="0.25">
      <c r="A247" s="126">
        <v>244</v>
      </c>
      <c r="B247" s="126" t="s">
        <v>812</v>
      </c>
      <c r="C247" s="126" t="s">
        <v>370</v>
      </c>
      <c r="D247" s="126" t="s">
        <v>45</v>
      </c>
      <c r="E247" s="126">
        <v>1236</v>
      </c>
      <c r="F247" s="141">
        <v>337654.26</v>
      </c>
      <c r="G247" s="141">
        <v>83601.739999999991</v>
      </c>
      <c r="H247" s="141">
        <v>421256</v>
      </c>
      <c r="I247" s="141">
        <v>10673.54</v>
      </c>
      <c r="J247" s="141">
        <v>4183.46</v>
      </c>
      <c r="K247" s="141">
        <v>14857</v>
      </c>
      <c r="L247" s="141">
        <v>0</v>
      </c>
      <c r="M247" s="141">
        <v>0</v>
      </c>
      <c r="N247" s="141">
        <v>0</v>
      </c>
      <c r="O247" s="141">
        <v>348327.8</v>
      </c>
      <c r="P247" s="141">
        <v>87785.2</v>
      </c>
      <c r="Q247" s="141">
        <v>436113</v>
      </c>
    </row>
    <row r="248" spans="1:17" x14ac:dyDescent="0.25">
      <c r="A248" s="126">
        <v>245</v>
      </c>
      <c r="B248" s="126" t="s">
        <v>812</v>
      </c>
      <c r="C248" s="126" t="s">
        <v>222</v>
      </c>
      <c r="D248" s="126" t="s">
        <v>43</v>
      </c>
      <c r="E248" s="126">
        <v>0</v>
      </c>
      <c r="F248" s="141">
        <v>214765.95</v>
      </c>
      <c r="G248" s="141">
        <v>24265.05</v>
      </c>
      <c r="H248" s="141">
        <v>239031</v>
      </c>
      <c r="I248" s="141">
        <v>1613.93</v>
      </c>
      <c r="J248" s="141">
        <v>2708.07</v>
      </c>
      <c r="K248" s="141">
        <v>4322</v>
      </c>
      <c r="L248" s="141">
        <v>0</v>
      </c>
      <c r="M248" s="141">
        <v>0</v>
      </c>
      <c r="N248" s="141">
        <v>0</v>
      </c>
      <c r="O248" s="141">
        <v>216379.88</v>
      </c>
      <c r="P248" s="141">
        <v>26973.120000000003</v>
      </c>
      <c r="Q248" s="141">
        <v>243353</v>
      </c>
    </row>
    <row r="249" spans="1:17" x14ac:dyDescent="0.25">
      <c r="A249" s="126">
        <v>246</v>
      </c>
      <c r="B249" s="126" t="s">
        <v>812</v>
      </c>
      <c r="C249" s="126" t="s">
        <v>156</v>
      </c>
      <c r="D249" s="126" t="s">
        <v>43</v>
      </c>
      <c r="E249" s="126">
        <v>0</v>
      </c>
      <c r="F249" s="141">
        <v>33417.81</v>
      </c>
      <c r="G249" s="141">
        <v>827.19</v>
      </c>
      <c r="H249" s="141">
        <v>34245</v>
      </c>
      <c r="I249" s="141">
        <v>1312.81</v>
      </c>
      <c r="J249" s="141">
        <v>339.19</v>
      </c>
      <c r="K249" s="141">
        <v>1652</v>
      </c>
      <c r="L249" s="141">
        <v>0</v>
      </c>
      <c r="M249" s="141">
        <v>0</v>
      </c>
      <c r="N249" s="141">
        <v>0</v>
      </c>
      <c r="O249" s="141">
        <v>34730.620000000003</v>
      </c>
      <c r="P249" s="141">
        <v>1166.3800000000001</v>
      </c>
      <c r="Q249" s="141">
        <v>35897</v>
      </c>
    </row>
    <row r="250" spans="1:17" x14ac:dyDescent="0.25">
      <c r="A250" s="126">
        <v>247</v>
      </c>
      <c r="B250" s="126" t="s">
        <v>812</v>
      </c>
      <c r="C250" s="126" t="s">
        <v>371</v>
      </c>
      <c r="D250" s="126" t="s">
        <v>45</v>
      </c>
      <c r="E250" s="126">
        <v>518</v>
      </c>
      <c r="F250" s="141">
        <v>262422.78999999998</v>
      </c>
      <c r="G250" s="141">
        <v>61819.21</v>
      </c>
      <c r="H250" s="141">
        <v>324242</v>
      </c>
      <c r="I250" s="141">
        <v>5330.28</v>
      </c>
      <c r="J250" s="141">
        <v>2876.72</v>
      </c>
      <c r="K250" s="141">
        <v>8207</v>
      </c>
      <c r="L250" s="141">
        <v>0</v>
      </c>
      <c r="M250" s="141">
        <v>0</v>
      </c>
      <c r="N250" s="141">
        <v>0</v>
      </c>
      <c r="O250" s="141">
        <v>267753.07</v>
      </c>
      <c r="P250" s="141">
        <v>64695.93</v>
      </c>
      <c r="Q250" s="141">
        <v>332449</v>
      </c>
    </row>
    <row r="251" spans="1:17" x14ac:dyDescent="0.25">
      <c r="A251" s="126">
        <v>248</v>
      </c>
      <c r="B251" s="126" t="s">
        <v>812</v>
      </c>
      <c r="C251" s="126" t="s">
        <v>195</v>
      </c>
      <c r="D251" s="126" t="s">
        <v>43</v>
      </c>
      <c r="E251" s="126">
        <v>0</v>
      </c>
      <c r="F251" s="141">
        <v>116075.4</v>
      </c>
      <c r="G251" s="141">
        <v>1572.6</v>
      </c>
      <c r="H251" s="141">
        <v>117648</v>
      </c>
      <c r="I251" s="141">
        <v>874.64</v>
      </c>
      <c r="J251" s="141">
        <v>1195.3599999999999</v>
      </c>
      <c r="K251" s="141">
        <v>2070</v>
      </c>
      <c r="L251" s="141">
        <v>0</v>
      </c>
      <c r="M251" s="141">
        <v>0</v>
      </c>
      <c r="N251" s="141">
        <v>0</v>
      </c>
      <c r="O251" s="141">
        <v>116950.04</v>
      </c>
      <c r="P251" s="141">
        <v>2767.96</v>
      </c>
      <c r="Q251" s="141">
        <v>119718</v>
      </c>
    </row>
    <row r="252" spans="1:17" x14ac:dyDescent="0.25">
      <c r="A252" s="126">
        <v>249</v>
      </c>
      <c r="B252" s="126" t="s">
        <v>812</v>
      </c>
      <c r="C252" s="126" t="s">
        <v>100</v>
      </c>
      <c r="D252" s="126" t="s">
        <v>45</v>
      </c>
      <c r="E252" s="126">
        <v>10083</v>
      </c>
      <c r="F252" s="141">
        <v>712543.23</v>
      </c>
      <c r="G252" s="141">
        <v>168676.77</v>
      </c>
      <c r="H252" s="141">
        <v>881220</v>
      </c>
      <c r="I252" s="141">
        <v>72043.72</v>
      </c>
      <c r="J252" s="141">
        <v>12402.279999999999</v>
      </c>
      <c r="K252" s="141">
        <v>84446</v>
      </c>
      <c r="L252" s="141">
        <v>0</v>
      </c>
      <c r="M252" s="141">
        <v>83670</v>
      </c>
      <c r="N252" s="141">
        <v>83670</v>
      </c>
      <c r="O252" s="141">
        <v>784586.95</v>
      </c>
      <c r="P252" s="141">
        <v>97409.05</v>
      </c>
      <c r="Q252" s="141">
        <v>881996</v>
      </c>
    </row>
    <row r="253" spans="1:17" x14ac:dyDescent="0.25">
      <c r="A253" s="126">
        <v>250</v>
      </c>
      <c r="B253" s="126" t="s">
        <v>812</v>
      </c>
      <c r="C253" s="126" t="s">
        <v>290</v>
      </c>
      <c r="D253" s="126" t="s">
        <v>45</v>
      </c>
      <c r="E253" s="126">
        <v>485</v>
      </c>
      <c r="F253" s="141">
        <v>16065.2</v>
      </c>
      <c r="G253" s="141">
        <v>1027.8</v>
      </c>
      <c r="H253" s="141">
        <v>17093</v>
      </c>
      <c r="I253" s="141">
        <v>5072.2299999999996</v>
      </c>
      <c r="J253" s="141">
        <v>389.77</v>
      </c>
      <c r="K253" s="141">
        <v>5462</v>
      </c>
      <c r="L253" s="141">
        <v>20971.43</v>
      </c>
      <c r="M253" s="141">
        <v>1417.57</v>
      </c>
      <c r="N253" s="141">
        <v>22389</v>
      </c>
      <c r="O253" s="141">
        <v>166</v>
      </c>
      <c r="P253" s="141">
        <v>0</v>
      </c>
      <c r="Q253" s="141">
        <v>166</v>
      </c>
    </row>
    <row r="254" spans="1:17" x14ac:dyDescent="0.25">
      <c r="A254" s="126">
        <v>251</v>
      </c>
      <c r="B254" s="126" t="s">
        <v>812</v>
      </c>
      <c r="C254" s="126" t="s">
        <v>372</v>
      </c>
      <c r="D254" s="126" t="s">
        <v>43</v>
      </c>
      <c r="E254" s="126">
        <v>0</v>
      </c>
      <c r="F254" s="141">
        <v>159671.70000000001</v>
      </c>
      <c r="G254" s="141">
        <v>30967.3</v>
      </c>
      <c r="H254" s="141">
        <v>190639</v>
      </c>
      <c r="I254" s="141">
        <v>848.36</v>
      </c>
      <c r="J254" s="141">
        <v>1592.64</v>
      </c>
      <c r="K254" s="141">
        <v>2441</v>
      </c>
      <c r="L254" s="141">
        <v>0</v>
      </c>
      <c r="M254" s="141">
        <v>0</v>
      </c>
      <c r="N254" s="141">
        <v>0</v>
      </c>
      <c r="O254" s="141">
        <v>160520.06</v>
      </c>
      <c r="P254" s="141">
        <v>32559.94</v>
      </c>
      <c r="Q254" s="141">
        <v>193080</v>
      </c>
    </row>
    <row r="255" spans="1:17" x14ac:dyDescent="0.25">
      <c r="A255" s="126">
        <v>252</v>
      </c>
      <c r="B255" s="126" t="s">
        <v>812</v>
      </c>
      <c r="C255" s="126" t="s">
        <v>271</v>
      </c>
      <c r="D255" s="126" t="s">
        <v>43</v>
      </c>
      <c r="E255" s="126">
        <v>0</v>
      </c>
      <c r="F255" s="141">
        <v>-455.49</v>
      </c>
      <c r="G255" s="141">
        <v>275.49</v>
      </c>
      <c r="H255" s="141">
        <v>-180</v>
      </c>
      <c r="I255" s="141">
        <v>1536</v>
      </c>
      <c r="J255" s="141">
        <v>0</v>
      </c>
      <c r="K255" s="141">
        <v>1536</v>
      </c>
      <c r="L255" s="141">
        <v>1080.51</v>
      </c>
      <c r="M255" s="141">
        <v>275.49</v>
      </c>
      <c r="N255" s="141">
        <v>1356</v>
      </c>
      <c r="O255" s="141">
        <v>0</v>
      </c>
      <c r="P255" s="141">
        <v>0</v>
      </c>
      <c r="Q255" s="141">
        <v>0</v>
      </c>
    </row>
    <row r="256" spans="1:17" x14ac:dyDescent="0.25">
      <c r="A256" s="126">
        <v>253</v>
      </c>
      <c r="B256" s="126" t="s">
        <v>812</v>
      </c>
      <c r="C256" s="126" t="s">
        <v>157</v>
      </c>
      <c r="D256" s="126" t="s">
        <v>43</v>
      </c>
      <c r="E256" s="126">
        <v>0</v>
      </c>
      <c r="F256" s="141">
        <v>23008.98</v>
      </c>
      <c r="G256" s="141">
        <v>2645.02</v>
      </c>
      <c r="H256" s="141">
        <v>25654</v>
      </c>
      <c r="I256" s="141">
        <v>1312.36</v>
      </c>
      <c r="J256" s="141">
        <v>231.64</v>
      </c>
      <c r="K256" s="141">
        <v>1544</v>
      </c>
      <c r="L256" s="141">
        <v>23008.98</v>
      </c>
      <c r="M256" s="141">
        <v>2645.02</v>
      </c>
      <c r="N256" s="141">
        <v>25654</v>
      </c>
      <c r="O256" s="141">
        <v>1312.36</v>
      </c>
      <c r="P256" s="141">
        <v>231.64</v>
      </c>
      <c r="Q256" s="141">
        <v>1544</v>
      </c>
    </row>
    <row r="257" spans="1:17" x14ac:dyDescent="0.25">
      <c r="A257" s="126">
        <v>254</v>
      </c>
      <c r="B257" s="126" t="s">
        <v>812</v>
      </c>
      <c r="C257" s="126" t="s">
        <v>343</v>
      </c>
      <c r="D257" s="126" t="s">
        <v>43</v>
      </c>
      <c r="E257" s="126">
        <v>0</v>
      </c>
      <c r="F257" s="141">
        <v>98778.880000000005</v>
      </c>
      <c r="G257" s="141">
        <v>25504.12</v>
      </c>
      <c r="H257" s="141">
        <v>124283</v>
      </c>
      <c r="I257" s="141">
        <v>1312.4</v>
      </c>
      <c r="J257" s="141">
        <v>1014.6</v>
      </c>
      <c r="K257" s="141">
        <v>2327</v>
      </c>
      <c r="L257" s="141">
        <v>0</v>
      </c>
      <c r="M257" s="141">
        <v>0</v>
      </c>
      <c r="N257" s="141">
        <v>0</v>
      </c>
      <c r="O257" s="141">
        <v>100091.28</v>
      </c>
      <c r="P257" s="141">
        <v>26518.720000000001</v>
      </c>
      <c r="Q257" s="141">
        <v>126610</v>
      </c>
    </row>
    <row r="258" spans="1:17" x14ac:dyDescent="0.25">
      <c r="A258" s="126">
        <v>255</v>
      </c>
      <c r="B258" s="126" t="s">
        <v>812</v>
      </c>
      <c r="C258" s="126" t="s">
        <v>244</v>
      </c>
      <c r="D258" s="126" t="s">
        <v>45</v>
      </c>
      <c r="E258" s="126">
        <v>5113</v>
      </c>
      <c r="F258" s="141">
        <v>1049019.47</v>
      </c>
      <c r="G258" s="141">
        <v>76050.53</v>
      </c>
      <c r="H258" s="141">
        <v>1125070</v>
      </c>
      <c r="I258" s="141">
        <v>37858.46</v>
      </c>
      <c r="J258" s="141">
        <v>15799.54</v>
      </c>
      <c r="K258" s="141">
        <v>53658</v>
      </c>
      <c r="L258" s="141">
        <v>0</v>
      </c>
      <c r="M258" s="141">
        <v>0</v>
      </c>
      <c r="N258" s="141">
        <v>0</v>
      </c>
      <c r="O258" s="141">
        <v>1086877.93</v>
      </c>
      <c r="P258" s="141">
        <v>91850.07</v>
      </c>
      <c r="Q258" s="141">
        <v>1178728</v>
      </c>
    </row>
    <row r="259" spans="1:17" x14ac:dyDescent="0.25">
      <c r="A259" s="126">
        <v>256</v>
      </c>
      <c r="B259" s="126" t="s">
        <v>812</v>
      </c>
      <c r="C259" s="126" t="s">
        <v>272</v>
      </c>
      <c r="D259" s="126" t="s">
        <v>45</v>
      </c>
      <c r="E259" s="126">
        <v>1041</v>
      </c>
      <c r="F259" s="141">
        <v>272099.88</v>
      </c>
      <c r="G259" s="141">
        <v>34813.120000000003</v>
      </c>
      <c r="H259" s="141">
        <v>306913</v>
      </c>
      <c r="I259" s="141">
        <v>10566.5</v>
      </c>
      <c r="J259" s="141">
        <v>1847.5</v>
      </c>
      <c r="K259" s="141">
        <v>12414</v>
      </c>
      <c r="L259" s="141">
        <v>0</v>
      </c>
      <c r="M259" s="141">
        <v>0</v>
      </c>
      <c r="N259" s="141">
        <v>0</v>
      </c>
      <c r="O259" s="141">
        <v>282666.38</v>
      </c>
      <c r="P259" s="141">
        <v>36660.620000000003</v>
      </c>
      <c r="Q259" s="141">
        <v>319327</v>
      </c>
    </row>
    <row r="260" spans="1:17" x14ac:dyDescent="0.25">
      <c r="A260" s="126">
        <v>257</v>
      </c>
      <c r="B260" s="126" t="s">
        <v>812</v>
      </c>
      <c r="C260" s="126" t="s">
        <v>174</v>
      </c>
      <c r="D260" s="126" t="s">
        <v>45</v>
      </c>
      <c r="E260" s="126">
        <v>237</v>
      </c>
      <c r="F260" s="141">
        <v>4361</v>
      </c>
      <c r="G260" s="141">
        <v>109</v>
      </c>
      <c r="H260" s="141">
        <v>4470</v>
      </c>
      <c r="I260" s="141">
        <v>3491.01</v>
      </c>
      <c r="J260" s="141">
        <v>152.99</v>
      </c>
      <c r="K260" s="141">
        <v>3644</v>
      </c>
      <c r="L260" s="141">
        <v>0</v>
      </c>
      <c r="M260" s="141">
        <v>0</v>
      </c>
      <c r="N260" s="141">
        <v>0</v>
      </c>
      <c r="O260" s="141">
        <v>7852.01</v>
      </c>
      <c r="P260" s="141">
        <v>261.99</v>
      </c>
      <c r="Q260" s="141">
        <v>8114</v>
      </c>
    </row>
    <row r="261" spans="1:17" x14ac:dyDescent="0.25">
      <c r="A261" s="126">
        <v>258</v>
      </c>
      <c r="B261" s="126" t="s">
        <v>812</v>
      </c>
      <c r="C261" s="126" t="s">
        <v>319</v>
      </c>
      <c r="D261" s="126" t="s">
        <v>43</v>
      </c>
      <c r="E261" s="126">
        <v>0</v>
      </c>
      <c r="F261" s="141">
        <v>175591.12</v>
      </c>
      <c r="G261" s="141">
        <v>87195.88</v>
      </c>
      <c r="H261" s="141">
        <v>262787</v>
      </c>
      <c r="I261" s="141">
        <v>1312.01</v>
      </c>
      <c r="J261" s="141">
        <v>1900.99</v>
      </c>
      <c r="K261" s="141">
        <v>3213</v>
      </c>
      <c r="L261" s="141">
        <v>0</v>
      </c>
      <c r="M261" s="141">
        <v>0</v>
      </c>
      <c r="N261" s="141">
        <v>0</v>
      </c>
      <c r="O261" s="141">
        <v>176903.13</v>
      </c>
      <c r="P261" s="141">
        <v>89096.87000000001</v>
      </c>
      <c r="Q261" s="141">
        <v>266000</v>
      </c>
    </row>
    <row r="262" spans="1:17" x14ac:dyDescent="0.25">
      <c r="A262" s="126">
        <v>259</v>
      </c>
      <c r="B262" s="126" t="s">
        <v>812</v>
      </c>
      <c r="C262" s="126" t="s">
        <v>136</v>
      </c>
      <c r="D262" s="126" t="s">
        <v>49</v>
      </c>
      <c r="E262" s="126">
        <v>0</v>
      </c>
      <c r="F262" s="141">
        <v>7445.7</v>
      </c>
      <c r="G262" s="141">
        <v>223.3</v>
      </c>
      <c r="H262" s="141">
        <v>7669</v>
      </c>
      <c r="I262" s="141">
        <v>1312.18</v>
      </c>
      <c r="J262" s="141">
        <v>70.819999999999993</v>
      </c>
      <c r="K262" s="141">
        <v>1383</v>
      </c>
      <c r="L262" s="141">
        <v>8757.8799999999992</v>
      </c>
      <c r="M262" s="141">
        <v>294.12</v>
      </c>
      <c r="N262" s="141">
        <v>9052</v>
      </c>
      <c r="O262" s="141">
        <v>0</v>
      </c>
      <c r="P262" s="141">
        <v>0</v>
      </c>
      <c r="Q262" s="141">
        <v>0</v>
      </c>
    </row>
    <row r="263" spans="1:17" x14ac:dyDescent="0.25">
      <c r="A263" s="126">
        <v>260</v>
      </c>
      <c r="B263" s="126" t="s">
        <v>812</v>
      </c>
      <c r="C263" s="126" t="s">
        <v>137</v>
      </c>
      <c r="D263" s="126" t="s">
        <v>43</v>
      </c>
      <c r="E263" s="126">
        <v>0</v>
      </c>
      <c r="F263" s="141">
        <v>472588.44</v>
      </c>
      <c r="G263" s="141">
        <v>37517.56</v>
      </c>
      <c r="H263" s="141">
        <v>510106</v>
      </c>
      <c r="I263" s="141">
        <v>1312.75</v>
      </c>
      <c r="J263" s="141">
        <v>4875.25</v>
      </c>
      <c r="K263" s="141">
        <v>6188</v>
      </c>
      <c r="L263" s="141">
        <v>0</v>
      </c>
      <c r="M263" s="141">
        <v>30000</v>
      </c>
      <c r="N263" s="141">
        <v>30000</v>
      </c>
      <c r="O263" s="141">
        <v>473901.19</v>
      </c>
      <c r="P263" s="141">
        <v>12392.81</v>
      </c>
      <c r="Q263" s="141">
        <v>486294</v>
      </c>
    </row>
    <row r="264" spans="1:17" x14ac:dyDescent="0.25">
      <c r="A264" s="126">
        <v>261</v>
      </c>
      <c r="B264" s="126" t="s">
        <v>812</v>
      </c>
      <c r="C264" s="126" t="s">
        <v>373</v>
      </c>
      <c r="D264" s="126" t="s">
        <v>43</v>
      </c>
      <c r="E264" s="126">
        <v>0</v>
      </c>
      <c r="F264" s="141">
        <v>1532.41</v>
      </c>
      <c r="G264" s="141">
        <v>19.59</v>
      </c>
      <c r="H264" s="141">
        <v>1552</v>
      </c>
      <c r="I264" s="141">
        <v>339.31</v>
      </c>
      <c r="J264" s="141">
        <v>13.69</v>
      </c>
      <c r="K264" s="141">
        <v>353</v>
      </c>
      <c r="L264" s="141">
        <v>0</v>
      </c>
      <c r="M264" s="141">
        <v>0</v>
      </c>
      <c r="N264" s="141">
        <v>0</v>
      </c>
      <c r="O264" s="141">
        <v>1871.72</v>
      </c>
      <c r="P264" s="141">
        <v>33.28</v>
      </c>
      <c r="Q264" s="141">
        <v>1905</v>
      </c>
    </row>
    <row r="265" spans="1:17" x14ac:dyDescent="0.25">
      <c r="A265" s="126">
        <v>262</v>
      </c>
      <c r="B265" s="126" t="s">
        <v>812</v>
      </c>
      <c r="C265" s="126" t="s">
        <v>138</v>
      </c>
      <c r="D265" s="126" t="s">
        <v>49</v>
      </c>
      <c r="E265" s="126">
        <v>0</v>
      </c>
      <c r="F265" s="141">
        <v>41411.57</v>
      </c>
      <c r="G265" s="141">
        <v>977.43</v>
      </c>
      <c r="H265" s="141">
        <v>42389</v>
      </c>
      <c r="I265" s="141">
        <v>524.53</v>
      </c>
      <c r="J265" s="141">
        <v>425.47</v>
      </c>
      <c r="K265" s="141">
        <v>950</v>
      </c>
      <c r="L265" s="141">
        <v>41936.1</v>
      </c>
      <c r="M265" s="141">
        <v>1402.9</v>
      </c>
      <c r="N265" s="141">
        <v>43339</v>
      </c>
      <c r="O265" s="141">
        <v>0</v>
      </c>
      <c r="P265" s="141">
        <v>0</v>
      </c>
      <c r="Q265" s="141">
        <v>0</v>
      </c>
    </row>
    <row r="266" spans="1:17" x14ac:dyDescent="0.25">
      <c r="A266" s="126">
        <v>263</v>
      </c>
      <c r="B266" s="126" t="s">
        <v>812</v>
      </c>
      <c r="C266" s="126" t="s">
        <v>320</v>
      </c>
      <c r="D266" s="126" t="s">
        <v>43</v>
      </c>
      <c r="E266" s="126">
        <v>0</v>
      </c>
      <c r="F266" s="141">
        <v>40870.720000000001</v>
      </c>
      <c r="G266" s="141">
        <v>3105.28</v>
      </c>
      <c r="H266" s="141">
        <v>43976</v>
      </c>
      <c r="I266" s="141">
        <v>699.94</v>
      </c>
      <c r="J266" s="141">
        <v>419.06</v>
      </c>
      <c r="K266" s="141">
        <v>1119</v>
      </c>
      <c r="L266" s="141">
        <v>0</v>
      </c>
      <c r="M266" s="141">
        <v>0</v>
      </c>
      <c r="N266" s="141">
        <v>0</v>
      </c>
      <c r="O266" s="141">
        <v>41570.660000000003</v>
      </c>
      <c r="P266" s="141">
        <v>3524.34</v>
      </c>
      <c r="Q266" s="141">
        <v>45095</v>
      </c>
    </row>
    <row r="267" spans="1:17" x14ac:dyDescent="0.25">
      <c r="A267" s="126">
        <v>264</v>
      </c>
      <c r="B267" s="126" t="s">
        <v>812</v>
      </c>
      <c r="C267" s="126" t="s">
        <v>291</v>
      </c>
      <c r="D267" s="126" t="s">
        <v>43</v>
      </c>
      <c r="E267" s="126">
        <v>0</v>
      </c>
      <c r="F267" s="141">
        <v>3316.64</v>
      </c>
      <c r="G267" s="141">
        <v>139.36000000000001</v>
      </c>
      <c r="H267" s="141">
        <v>3456</v>
      </c>
      <c r="I267" s="141">
        <v>525.17999999999995</v>
      </c>
      <c r="J267" s="141">
        <v>31.82</v>
      </c>
      <c r="K267" s="141">
        <v>557</v>
      </c>
      <c r="L267" s="141">
        <v>0</v>
      </c>
      <c r="M267" s="141">
        <v>0</v>
      </c>
      <c r="N267" s="141">
        <v>0</v>
      </c>
      <c r="O267" s="141">
        <v>3841.82</v>
      </c>
      <c r="P267" s="141">
        <v>171.18</v>
      </c>
      <c r="Q267" s="141">
        <v>4013</v>
      </c>
    </row>
    <row r="268" spans="1:17" x14ac:dyDescent="0.25">
      <c r="A268" s="126">
        <v>265</v>
      </c>
      <c r="B268" s="126" t="s">
        <v>812</v>
      </c>
      <c r="C268" s="126" t="s">
        <v>273</v>
      </c>
      <c r="D268" s="126" t="s">
        <v>45</v>
      </c>
      <c r="E268" s="126">
        <v>51</v>
      </c>
      <c r="F268" s="141">
        <v>0</v>
      </c>
      <c r="G268" s="141">
        <v>0</v>
      </c>
      <c r="H268" s="141">
        <v>0</v>
      </c>
      <c r="I268" s="141">
        <v>961.76</v>
      </c>
      <c r="J268" s="141">
        <v>25.24</v>
      </c>
      <c r="K268" s="141">
        <v>987</v>
      </c>
      <c r="L268" s="141">
        <v>961.76</v>
      </c>
      <c r="M268" s="141">
        <v>25.24</v>
      </c>
      <c r="N268" s="141">
        <v>987</v>
      </c>
      <c r="O268" s="141">
        <v>0</v>
      </c>
      <c r="P268" s="141">
        <v>0</v>
      </c>
      <c r="Q268" s="141">
        <v>0</v>
      </c>
    </row>
    <row r="269" spans="1:17" x14ac:dyDescent="0.25">
      <c r="A269" s="126">
        <v>266</v>
      </c>
      <c r="B269" s="126" t="s">
        <v>812</v>
      </c>
      <c r="C269" s="126" t="s">
        <v>321</v>
      </c>
      <c r="D269" s="126" t="s">
        <v>43</v>
      </c>
      <c r="E269" s="126">
        <v>0</v>
      </c>
      <c r="F269" s="141">
        <v>2965.97</v>
      </c>
      <c r="G269" s="141">
        <v>182.03</v>
      </c>
      <c r="H269" s="141">
        <v>3148</v>
      </c>
      <c r="I269" s="141">
        <v>524.80999999999995</v>
      </c>
      <c r="J269" s="141">
        <v>28.19</v>
      </c>
      <c r="K269" s="141">
        <v>553</v>
      </c>
      <c r="L269" s="141">
        <v>0</v>
      </c>
      <c r="M269" s="141">
        <v>0</v>
      </c>
      <c r="N269" s="141">
        <v>0</v>
      </c>
      <c r="O269" s="141">
        <v>3490.78</v>
      </c>
      <c r="P269" s="141">
        <v>210.22</v>
      </c>
      <c r="Q269" s="141">
        <v>3701</v>
      </c>
    </row>
    <row r="270" spans="1:17" x14ac:dyDescent="0.25">
      <c r="A270" s="126">
        <v>267</v>
      </c>
      <c r="B270" s="126" t="s">
        <v>812</v>
      </c>
      <c r="C270" s="126" t="s">
        <v>196</v>
      </c>
      <c r="D270" s="126" t="s">
        <v>43</v>
      </c>
      <c r="E270" s="126">
        <v>0</v>
      </c>
      <c r="F270" s="141">
        <v>42075.66</v>
      </c>
      <c r="G270" s="141">
        <v>660.34</v>
      </c>
      <c r="H270" s="141">
        <v>42736</v>
      </c>
      <c r="I270" s="141">
        <v>875.3</v>
      </c>
      <c r="J270" s="141">
        <v>430.7</v>
      </c>
      <c r="K270" s="141">
        <v>1306</v>
      </c>
      <c r="L270" s="141">
        <v>0</v>
      </c>
      <c r="M270" s="141">
        <v>0</v>
      </c>
      <c r="N270" s="141">
        <v>0</v>
      </c>
      <c r="O270" s="141">
        <v>42950.96</v>
      </c>
      <c r="P270" s="141">
        <v>1091.04</v>
      </c>
      <c r="Q270" s="141">
        <v>44042</v>
      </c>
    </row>
    <row r="271" spans="1:17" x14ac:dyDescent="0.25">
      <c r="A271" s="126">
        <v>268</v>
      </c>
      <c r="B271" s="126" t="s">
        <v>812</v>
      </c>
      <c r="C271" s="126" t="s">
        <v>344</v>
      </c>
      <c r="D271" s="126" t="s">
        <v>43</v>
      </c>
      <c r="E271" s="126">
        <v>0</v>
      </c>
      <c r="F271" s="141">
        <v>79701.86</v>
      </c>
      <c r="G271" s="141">
        <v>40552.14</v>
      </c>
      <c r="H271" s="141">
        <v>120254</v>
      </c>
      <c r="I271" s="141">
        <v>525.46</v>
      </c>
      <c r="J271" s="141">
        <v>877.54</v>
      </c>
      <c r="K271" s="141">
        <v>1403</v>
      </c>
      <c r="L271" s="141">
        <v>0</v>
      </c>
      <c r="M271" s="141">
        <v>0</v>
      </c>
      <c r="N271" s="141">
        <v>0</v>
      </c>
      <c r="O271" s="141">
        <v>80227.320000000007</v>
      </c>
      <c r="P271" s="141">
        <v>41429.68</v>
      </c>
      <c r="Q271" s="141">
        <v>121657</v>
      </c>
    </row>
    <row r="272" spans="1:17" x14ac:dyDescent="0.25">
      <c r="A272" s="126">
        <v>269</v>
      </c>
      <c r="B272" s="126" t="s">
        <v>812</v>
      </c>
      <c r="C272" s="126" t="s">
        <v>245</v>
      </c>
      <c r="D272" s="126" t="s">
        <v>43</v>
      </c>
      <c r="E272" s="126">
        <v>0</v>
      </c>
      <c r="F272" s="141">
        <v>104360.33</v>
      </c>
      <c r="G272" s="141">
        <v>11777.67</v>
      </c>
      <c r="H272" s="141">
        <v>116138</v>
      </c>
      <c r="I272" s="141">
        <v>1312.73</v>
      </c>
      <c r="J272" s="141">
        <v>1072.27</v>
      </c>
      <c r="K272" s="141">
        <v>2385</v>
      </c>
      <c r="L272" s="141">
        <v>0</v>
      </c>
      <c r="M272" s="141">
        <v>0</v>
      </c>
      <c r="N272" s="141">
        <v>0</v>
      </c>
      <c r="O272" s="141">
        <v>105673.06</v>
      </c>
      <c r="P272" s="141">
        <v>12849.94</v>
      </c>
      <c r="Q272" s="141">
        <v>118523</v>
      </c>
    </row>
    <row r="273" spans="1:17" x14ac:dyDescent="0.25">
      <c r="A273" s="126">
        <v>270</v>
      </c>
      <c r="B273" s="126" t="s">
        <v>812</v>
      </c>
      <c r="C273" s="126" t="s">
        <v>246</v>
      </c>
      <c r="D273" s="126" t="s">
        <v>45</v>
      </c>
      <c r="E273" s="126">
        <v>6109</v>
      </c>
      <c r="F273" s="141">
        <v>956298.55</v>
      </c>
      <c r="G273" s="141">
        <v>90836.45</v>
      </c>
      <c r="H273" s="141">
        <v>1047135</v>
      </c>
      <c r="I273" s="141">
        <v>44383.68</v>
      </c>
      <c r="J273" s="141">
        <v>12907.32</v>
      </c>
      <c r="K273" s="141">
        <v>57291</v>
      </c>
      <c r="L273" s="141">
        <v>0</v>
      </c>
      <c r="M273" s="141">
        <v>0</v>
      </c>
      <c r="N273" s="141">
        <v>0</v>
      </c>
      <c r="O273" s="141">
        <v>1000682.23</v>
      </c>
      <c r="P273" s="141">
        <v>103743.77</v>
      </c>
      <c r="Q273" s="141">
        <v>1104426</v>
      </c>
    </row>
    <row r="274" spans="1:17" x14ac:dyDescent="0.25">
      <c r="A274" s="126">
        <v>271</v>
      </c>
      <c r="B274" s="126" t="s">
        <v>812</v>
      </c>
      <c r="C274" s="126" t="s">
        <v>71</v>
      </c>
      <c r="D274" s="126" t="s">
        <v>43</v>
      </c>
      <c r="E274" s="126">
        <v>0</v>
      </c>
      <c r="F274" s="141">
        <v>267609.5</v>
      </c>
      <c r="G274" s="141">
        <v>41949.5</v>
      </c>
      <c r="H274" s="141">
        <v>309559</v>
      </c>
      <c r="I274" s="141">
        <v>1273.04</v>
      </c>
      <c r="J274" s="141">
        <v>2669.96</v>
      </c>
      <c r="K274" s="141">
        <v>3943</v>
      </c>
      <c r="L274" s="141">
        <v>0</v>
      </c>
      <c r="M274" s="141">
        <v>0</v>
      </c>
      <c r="N274" s="141">
        <v>0</v>
      </c>
      <c r="O274" s="141">
        <v>268882.53999999998</v>
      </c>
      <c r="P274" s="141">
        <v>44619.46</v>
      </c>
      <c r="Q274" s="141">
        <v>313502</v>
      </c>
    </row>
    <row r="275" spans="1:17" x14ac:dyDescent="0.25">
      <c r="A275" s="126">
        <v>272</v>
      </c>
      <c r="B275" s="126" t="s">
        <v>812</v>
      </c>
      <c r="C275" s="126" t="s">
        <v>292</v>
      </c>
      <c r="D275" s="126" t="s">
        <v>45</v>
      </c>
      <c r="E275" s="126">
        <v>190</v>
      </c>
      <c r="F275" s="141">
        <v>158350.95000000001</v>
      </c>
      <c r="G275" s="141">
        <v>80905.05</v>
      </c>
      <c r="H275" s="141">
        <v>239256</v>
      </c>
      <c r="I275" s="141">
        <v>2788.93</v>
      </c>
      <c r="J275" s="141">
        <v>1885.07</v>
      </c>
      <c r="K275" s="141">
        <v>4674</v>
      </c>
      <c r="L275" s="141">
        <v>0</v>
      </c>
      <c r="M275" s="141">
        <v>20000</v>
      </c>
      <c r="N275" s="141">
        <v>20000</v>
      </c>
      <c r="O275" s="141">
        <v>161139.88</v>
      </c>
      <c r="P275" s="141">
        <v>62790.12</v>
      </c>
      <c r="Q275" s="141">
        <v>223930</v>
      </c>
    </row>
    <row r="276" spans="1:17" x14ac:dyDescent="0.25">
      <c r="A276" s="126">
        <v>273</v>
      </c>
      <c r="B276" s="126" t="s">
        <v>812</v>
      </c>
      <c r="C276" s="126" t="s">
        <v>122</v>
      </c>
      <c r="D276" s="126" t="s">
        <v>45</v>
      </c>
      <c r="E276" s="126">
        <v>4389</v>
      </c>
      <c r="F276" s="141">
        <v>573254.29</v>
      </c>
      <c r="G276" s="141">
        <v>153729.71000000002</v>
      </c>
      <c r="H276" s="141">
        <v>726984</v>
      </c>
      <c r="I276" s="141">
        <v>33214.82</v>
      </c>
      <c r="J276" s="141">
        <v>8355.18</v>
      </c>
      <c r="K276" s="141">
        <v>41570</v>
      </c>
      <c r="L276" s="141">
        <v>0</v>
      </c>
      <c r="M276" s="141">
        <v>0</v>
      </c>
      <c r="N276" s="141">
        <v>0</v>
      </c>
      <c r="O276" s="141">
        <v>606469.11</v>
      </c>
      <c r="P276" s="141">
        <v>162084.88999999998</v>
      </c>
      <c r="Q276" s="141">
        <v>768554</v>
      </c>
    </row>
    <row r="277" spans="1:17" x14ac:dyDescent="0.25">
      <c r="A277" s="126">
        <v>274</v>
      </c>
      <c r="B277" s="126" t="s">
        <v>812</v>
      </c>
      <c r="C277" s="126" t="s">
        <v>345</v>
      </c>
      <c r="D277" s="126" t="s">
        <v>45</v>
      </c>
      <c r="E277" s="126">
        <v>554</v>
      </c>
      <c r="F277" s="141">
        <v>30517.27</v>
      </c>
      <c r="G277" s="141">
        <v>2030.73</v>
      </c>
      <c r="H277" s="141">
        <v>32548</v>
      </c>
      <c r="I277" s="141">
        <v>6507.75</v>
      </c>
      <c r="J277" s="141">
        <v>562.25</v>
      </c>
      <c r="K277" s="141">
        <v>7070</v>
      </c>
      <c r="L277" s="141">
        <v>0</v>
      </c>
      <c r="M277" s="141">
        <v>0</v>
      </c>
      <c r="N277" s="141">
        <v>0</v>
      </c>
      <c r="O277" s="141">
        <v>37025.019999999997</v>
      </c>
      <c r="P277" s="141">
        <v>2592.98</v>
      </c>
      <c r="Q277" s="141">
        <v>39618</v>
      </c>
    </row>
    <row r="278" spans="1:17" x14ac:dyDescent="0.25">
      <c r="A278" s="126">
        <v>275</v>
      </c>
      <c r="B278" s="126" t="s">
        <v>812</v>
      </c>
      <c r="C278" s="126" t="s">
        <v>374</v>
      </c>
      <c r="D278" s="126" t="s">
        <v>45</v>
      </c>
      <c r="E278" s="126">
        <v>4317</v>
      </c>
      <c r="F278" s="141">
        <v>778739.37</v>
      </c>
      <c r="G278" s="141">
        <v>123204.62999999999</v>
      </c>
      <c r="H278" s="141">
        <v>901944</v>
      </c>
      <c r="I278" s="141">
        <v>30929.25</v>
      </c>
      <c r="J278" s="141">
        <v>9798.75</v>
      </c>
      <c r="K278" s="141">
        <v>40728</v>
      </c>
      <c r="L278" s="141">
        <v>0</v>
      </c>
      <c r="M278" s="141">
        <v>36737</v>
      </c>
      <c r="N278" s="141">
        <v>36737</v>
      </c>
      <c r="O278" s="141">
        <v>809668.62</v>
      </c>
      <c r="P278" s="141">
        <v>96266.38</v>
      </c>
      <c r="Q278" s="141">
        <v>905935</v>
      </c>
    </row>
    <row r="279" spans="1:17" x14ac:dyDescent="0.25">
      <c r="A279" s="126">
        <v>276</v>
      </c>
      <c r="B279" s="126" t="s">
        <v>812</v>
      </c>
      <c r="C279" s="126" t="s">
        <v>274</v>
      </c>
      <c r="D279" s="126" t="s">
        <v>45</v>
      </c>
      <c r="E279" s="126">
        <v>384</v>
      </c>
      <c r="F279" s="141">
        <v>517054.64</v>
      </c>
      <c r="G279" s="141">
        <v>55577.36</v>
      </c>
      <c r="H279" s="141">
        <v>572632</v>
      </c>
      <c r="I279" s="141">
        <v>3680.78</v>
      </c>
      <c r="J279" s="141">
        <v>2671.22</v>
      </c>
      <c r="K279" s="141">
        <v>6352</v>
      </c>
      <c r="L279" s="141">
        <v>0</v>
      </c>
      <c r="M279" s="141">
        <v>0</v>
      </c>
      <c r="N279" s="141">
        <v>0</v>
      </c>
      <c r="O279" s="141">
        <v>520735.42</v>
      </c>
      <c r="P279" s="141">
        <v>58248.58</v>
      </c>
      <c r="Q279" s="141">
        <v>578984</v>
      </c>
    </row>
    <row r="280" spans="1:17" x14ac:dyDescent="0.25">
      <c r="A280" s="126">
        <v>277</v>
      </c>
      <c r="B280" s="126" t="s">
        <v>812</v>
      </c>
      <c r="C280" s="126" t="s">
        <v>72</v>
      </c>
      <c r="D280" s="126" t="s">
        <v>43</v>
      </c>
      <c r="E280" s="126">
        <v>0</v>
      </c>
      <c r="F280" s="141">
        <v>3112.8</v>
      </c>
      <c r="G280" s="141">
        <v>10.199999999999999</v>
      </c>
      <c r="H280" s="141">
        <v>3123</v>
      </c>
      <c r="I280" s="141">
        <v>1273</v>
      </c>
      <c r="J280" s="141">
        <v>25</v>
      </c>
      <c r="K280" s="141">
        <v>1298</v>
      </c>
      <c r="L280" s="141">
        <v>0</v>
      </c>
      <c r="M280" s="141">
        <v>0</v>
      </c>
      <c r="N280" s="141">
        <v>0</v>
      </c>
      <c r="O280" s="141">
        <v>4385.8</v>
      </c>
      <c r="P280" s="141">
        <v>35.200000000000003</v>
      </c>
      <c r="Q280" s="141">
        <v>4421</v>
      </c>
    </row>
    <row r="281" spans="1:17" x14ac:dyDescent="0.25">
      <c r="A281" s="126">
        <v>278</v>
      </c>
      <c r="B281" s="126" t="s">
        <v>812</v>
      </c>
      <c r="C281" s="126" t="s">
        <v>247</v>
      </c>
      <c r="D281" s="126" t="s">
        <v>43</v>
      </c>
      <c r="E281" s="126">
        <v>0</v>
      </c>
      <c r="F281" s="141">
        <v>2075.1999999999998</v>
      </c>
      <c r="G281" s="141">
        <v>6.8</v>
      </c>
      <c r="H281" s="141">
        <v>2082</v>
      </c>
      <c r="I281" s="141">
        <v>874.64</v>
      </c>
      <c r="J281" s="141">
        <v>17.36</v>
      </c>
      <c r="K281" s="141">
        <v>892</v>
      </c>
      <c r="L281" s="141">
        <v>0</v>
      </c>
      <c r="M281" s="141">
        <v>0</v>
      </c>
      <c r="N281" s="141">
        <v>0</v>
      </c>
      <c r="O281" s="141">
        <v>2949.84</v>
      </c>
      <c r="P281" s="141">
        <v>24.16</v>
      </c>
      <c r="Q281" s="141">
        <v>2974</v>
      </c>
    </row>
    <row r="282" spans="1:17" x14ac:dyDescent="0.25">
      <c r="A282" s="126">
        <v>279</v>
      </c>
      <c r="B282" s="126" t="s">
        <v>812</v>
      </c>
      <c r="C282" s="126" t="s">
        <v>175</v>
      </c>
      <c r="D282" s="126" t="s">
        <v>45</v>
      </c>
      <c r="E282" s="126">
        <v>717</v>
      </c>
      <c r="F282" s="141">
        <v>33055.49</v>
      </c>
      <c r="G282" s="141">
        <v>1560.51</v>
      </c>
      <c r="H282" s="141">
        <v>34616</v>
      </c>
      <c r="I282" s="141">
        <v>6778.87</v>
      </c>
      <c r="J282" s="141">
        <v>669.13</v>
      </c>
      <c r="K282" s="141">
        <v>7448</v>
      </c>
      <c r="L282" s="141">
        <v>0</v>
      </c>
      <c r="M282" s="141">
        <v>0</v>
      </c>
      <c r="N282" s="141">
        <v>0</v>
      </c>
      <c r="O282" s="141">
        <v>39834.36</v>
      </c>
      <c r="P282" s="141">
        <v>2229.64</v>
      </c>
      <c r="Q282" s="141">
        <v>42064</v>
      </c>
    </row>
    <row r="283" spans="1:17" x14ac:dyDescent="0.25">
      <c r="A283" s="126">
        <v>280</v>
      </c>
      <c r="B283" s="126" t="s">
        <v>812</v>
      </c>
      <c r="C283" s="126" t="s">
        <v>275</v>
      </c>
      <c r="D283" s="126" t="s">
        <v>43</v>
      </c>
      <c r="E283" s="126">
        <v>0</v>
      </c>
      <c r="F283" s="141">
        <v>5114.37</v>
      </c>
      <c r="G283" s="141">
        <v>100.63</v>
      </c>
      <c r="H283" s="141">
        <v>5215</v>
      </c>
      <c r="I283" s="141">
        <v>1023.71</v>
      </c>
      <c r="J283" s="141">
        <v>57.29</v>
      </c>
      <c r="K283" s="141">
        <v>1081</v>
      </c>
      <c r="L283" s="141">
        <v>0</v>
      </c>
      <c r="M283" s="141">
        <v>0</v>
      </c>
      <c r="N283" s="141">
        <v>0</v>
      </c>
      <c r="O283" s="141">
        <v>6138.08</v>
      </c>
      <c r="P283" s="141">
        <v>157.91999999999999</v>
      </c>
      <c r="Q283" s="141">
        <v>6296</v>
      </c>
    </row>
    <row r="284" spans="1:17" x14ac:dyDescent="0.25">
      <c r="A284" s="126">
        <v>281</v>
      </c>
      <c r="B284" s="126" t="s">
        <v>812</v>
      </c>
      <c r="C284" s="126" t="s">
        <v>293</v>
      </c>
      <c r="D284" s="126" t="s">
        <v>45</v>
      </c>
      <c r="E284" s="126">
        <v>1371</v>
      </c>
      <c r="F284" s="141">
        <v>51525.42</v>
      </c>
      <c r="G284" s="141">
        <v>3976.58</v>
      </c>
      <c r="H284" s="141">
        <v>55502</v>
      </c>
      <c r="I284" s="141">
        <v>11316.21</v>
      </c>
      <c r="J284" s="141">
        <v>1191.79</v>
      </c>
      <c r="K284" s="141">
        <v>12508</v>
      </c>
      <c r="L284" s="141">
        <v>55863.63</v>
      </c>
      <c r="M284" s="141">
        <v>5168.37</v>
      </c>
      <c r="N284" s="141">
        <v>61032</v>
      </c>
      <c r="O284" s="141">
        <v>6978</v>
      </c>
      <c r="P284" s="141">
        <v>0</v>
      </c>
      <c r="Q284" s="141">
        <v>6978</v>
      </c>
    </row>
    <row r="285" spans="1:17" x14ac:dyDescent="0.25">
      <c r="A285" s="126">
        <v>282</v>
      </c>
      <c r="B285" s="126" t="s">
        <v>812</v>
      </c>
      <c r="C285" s="126" t="s">
        <v>248</v>
      </c>
      <c r="D285" s="126" t="s">
        <v>45</v>
      </c>
      <c r="E285" s="126">
        <v>2308</v>
      </c>
      <c r="F285" s="141">
        <v>695791.67</v>
      </c>
      <c r="G285" s="141">
        <v>35854.33</v>
      </c>
      <c r="H285" s="141">
        <v>731646</v>
      </c>
      <c r="I285" s="141">
        <v>18347.57</v>
      </c>
      <c r="J285" s="141">
        <v>8272.43</v>
      </c>
      <c r="K285" s="141">
        <v>26620</v>
      </c>
      <c r="L285" s="141">
        <v>0</v>
      </c>
      <c r="M285" s="141">
        <v>23216</v>
      </c>
      <c r="N285" s="141">
        <v>23216</v>
      </c>
      <c r="O285" s="141">
        <v>714139.24</v>
      </c>
      <c r="P285" s="141">
        <v>20910.759999999998</v>
      </c>
      <c r="Q285" s="141">
        <v>735050</v>
      </c>
    </row>
    <row r="286" spans="1:17" x14ac:dyDescent="0.25">
      <c r="A286" s="126">
        <v>283</v>
      </c>
      <c r="B286" s="126" t="s">
        <v>812</v>
      </c>
      <c r="C286" s="126" t="s">
        <v>223</v>
      </c>
      <c r="D286" s="126" t="s">
        <v>43</v>
      </c>
      <c r="E286" s="126">
        <v>0</v>
      </c>
      <c r="F286" s="141">
        <v>15676.61</v>
      </c>
      <c r="G286" s="141">
        <v>597.39</v>
      </c>
      <c r="H286" s="141">
        <v>16274</v>
      </c>
      <c r="I286" s="141">
        <v>1667.33</v>
      </c>
      <c r="J286" s="141">
        <v>197.67</v>
      </c>
      <c r="K286" s="141">
        <v>1865</v>
      </c>
      <c r="L286" s="141">
        <v>17343.939999999999</v>
      </c>
      <c r="M286" s="141">
        <v>795.06</v>
      </c>
      <c r="N286" s="141">
        <v>18139</v>
      </c>
      <c r="O286" s="141">
        <v>0</v>
      </c>
      <c r="P286" s="141">
        <v>0</v>
      </c>
      <c r="Q286" s="141">
        <v>0</v>
      </c>
    </row>
    <row r="287" spans="1:17" x14ac:dyDescent="0.25">
      <c r="A287" s="126">
        <v>284</v>
      </c>
      <c r="B287" s="126" t="s">
        <v>812</v>
      </c>
      <c r="C287" s="126" t="s">
        <v>249</v>
      </c>
      <c r="D287" s="126" t="s">
        <v>43</v>
      </c>
      <c r="E287" s="126">
        <v>0</v>
      </c>
      <c r="F287" s="141">
        <v>6719.57</v>
      </c>
      <c r="G287" s="141">
        <v>109.43</v>
      </c>
      <c r="H287" s="141">
        <v>6829</v>
      </c>
      <c r="I287" s="141">
        <v>1312.69</v>
      </c>
      <c r="J287" s="141">
        <v>63.31</v>
      </c>
      <c r="K287" s="141">
        <v>1376</v>
      </c>
      <c r="L287" s="141">
        <v>0</v>
      </c>
      <c r="M287" s="141">
        <v>0</v>
      </c>
      <c r="N287" s="141">
        <v>0</v>
      </c>
      <c r="O287" s="141">
        <v>8032.26</v>
      </c>
      <c r="P287" s="141">
        <v>172.74</v>
      </c>
      <c r="Q287" s="141">
        <v>8205</v>
      </c>
    </row>
    <row r="288" spans="1:17" x14ac:dyDescent="0.25">
      <c r="A288" s="126">
        <v>285</v>
      </c>
      <c r="B288" s="126" t="s">
        <v>812</v>
      </c>
      <c r="C288" s="126" t="s">
        <v>250</v>
      </c>
      <c r="D288" s="126" t="s">
        <v>45</v>
      </c>
      <c r="E288" s="126">
        <v>449</v>
      </c>
      <c r="F288" s="141">
        <v>171977.7</v>
      </c>
      <c r="G288" s="141">
        <v>10506.3</v>
      </c>
      <c r="H288" s="141">
        <v>182484</v>
      </c>
      <c r="I288" s="141">
        <v>5175.9799999999996</v>
      </c>
      <c r="J288" s="141">
        <v>1980.02</v>
      </c>
      <c r="K288" s="141">
        <v>7156</v>
      </c>
      <c r="L288" s="141">
        <v>0</v>
      </c>
      <c r="M288" s="141">
        <v>0</v>
      </c>
      <c r="N288" s="141">
        <v>0</v>
      </c>
      <c r="O288" s="141">
        <v>177153.68</v>
      </c>
      <c r="P288" s="141">
        <v>12486.32</v>
      </c>
      <c r="Q288" s="141">
        <v>189640</v>
      </c>
    </row>
    <row r="289" spans="1:17" x14ac:dyDescent="0.25">
      <c r="A289" s="126">
        <v>286</v>
      </c>
      <c r="B289" s="126" t="s">
        <v>812</v>
      </c>
      <c r="C289" s="126" t="s">
        <v>158</v>
      </c>
      <c r="D289" s="126" t="s">
        <v>45</v>
      </c>
      <c r="E289" s="126">
        <v>698</v>
      </c>
      <c r="F289" s="141">
        <v>26255.13</v>
      </c>
      <c r="G289" s="141">
        <v>1656.87</v>
      </c>
      <c r="H289" s="141">
        <v>27912</v>
      </c>
      <c r="I289" s="141">
        <v>7231.75</v>
      </c>
      <c r="J289" s="141">
        <v>577.25</v>
      </c>
      <c r="K289" s="141">
        <v>7809</v>
      </c>
      <c r="L289" s="141">
        <v>26255.13</v>
      </c>
      <c r="M289" s="141">
        <v>1656.87</v>
      </c>
      <c r="N289" s="141">
        <v>27912</v>
      </c>
      <c r="O289" s="141">
        <v>7231.75</v>
      </c>
      <c r="P289" s="141">
        <v>577.25</v>
      </c>
      <c r="Q289" s="141">
        <v>7809</v>
      </c>
    </row>
    <row r="290" spans="1:17" x14ac:dyDescent="0.25">
      <c r="A290" s="126">
        <v>287</v>
      </c>
      <c r="B290" s="126" t="s">
        <v>812</v>
      </c>
      <c r="C290" s="126" t="s">
        <v>197</v>
      </c>
      <c r="D290" s="126" t="s">
        <v>43</v>
      </c>
      <c r="E290" s="126">
        <v>0</v>
      </c>
      <c r="F290" s="141">
        <v>182041.66</v>
      </c>
      <c r="G290" s="141">
        <v>3429.34</v>
      </c>
      <c r="H290" s="141">
        <v>185471</v>
      </c>
      <c r="I290" s="141">
        <v>1312.02</v>
      </c>
      <c r="J290" s="141">
        <v>1874.98</v>
      </c>
      <c r="K290" s="141">
        <v>3187</v>
      </c>
      <c r="L290" s="141">
        <v>0</v>
      </c>
      <c r="M290" s="141">
        <v>0</v>
      </c>
      <c r="N290" s="141">
        <v>0</v>
      </c>
      <c r="O290" s="141">
        <v>183353.68</v>
      </c>
      <c r="P290" s="141">
        <v>5304.32</v>
      </c>
      <c r="Q290" s="141">
        <v>188658</v>
      </c>
    </row>
    <row r="291" spans="1:17" x14ac:dyDescent="0.25">
      <c r="A291" s="126">
        <v>288</v>
      </c>
      <c r="B291" s="126" t="s">
        <v>812</v>
      </c>
      <c r="C291" s="126" t="s">
        <v>224</v>
      </c>
      <c r="D291" s="126" t="s">
        <v>43</v>
      </c>
      <c r="E291" s="126">
        <v>0</v>
      </c>
      <c r="F291" s="141">
        <v>40341.129999999997</v>
      </c>
      <c r="G291" s="141">
        <v>241.87</v>
      </c>
      <c r="H291" s="141">
        <v>40583</v>
      </c>
      <c r="I291" s="141">
        <v>1666.69</v>
      </c>
      <c r="J291" s="141">
        <v>518.30999999999995</v>
      </c>
      <c r="K291" s="141">
        <v>2185</v>
      </c>
      <c r="L291" s="141">
        <v>0</v>
      </c>
      <c r="M291" s="141">
        <v>0</v>
      </c>
      <c r="N291" s="141">
        <v>0</v>
      </c>
      <c r="O291" s="141">
        <v>42007.82</v>
      </c>
      <c r="P291" s="141">
        <v>760.18</v>
      </c>
      <c r="Q291" s="141">
        <v>42768</v>
      </c>
    </row>
    <row r="292" spans="1:17" x14ac:dyDescent="0.25">
      <c r="A292" s="126">
        <v>289</v>
      </c>
      <c r="B292" s="126" t="s">
        <v>812</v>
      </c>
      <c r="C292" s="126" t="s">
        <v>276</v>
      </c>
      <c r="D292" s="126" t="s">
        <v>45</v>
      </c>
      <c r="E292" s="126">
        <v>441</v>
      </c>
      <c r="F292" s="141">
        <v>0</v>
      </c>
      <c r="G292" s="141">
        <v>0</v>
      </c>
      <c r="H292" s="141">
        <v>0</v>
      </c>
      <c r="I292" s="141">
        <v>3697.7</v>
      </c>
      <c r="J292" s="141">
        <v>218.3</v>
      </c>
      <c r="K292" s="141">
        <v>3916</v>
      </c>
      <c r="L292" s="141">
        <v>3697.7</v>
      </c>
      <c r="M292" s="141">
        <v>218.3</v>
      </c>
      <c r="N292" s="141">
        <v>3916</v>
      </c>
      <c r="O292" s="141">
        <v>0</v>
      </c>
      <c r="P292" s="141">
        <v>0</v>
      </c>
      <c r="Q292" s="141">
        <v>0</v>
      </c>
    </row>
    <row r="293" spans="1:17" x14ac:dyDescent="0.25">
      <c r="A293" s="126">
        <v>290</v>
      </c>
      <c r="B293" s="126" t="s">
        <v>812</v>
      </c>
      <c r="C293" s="126" t="s">
        <v>294</v>
      </c>
      <c r="D293" s="126" t="s">
        <v>45</v>
      </c>
      <c r="E293" s="126">
        <v>17</v>
      </c>
      <c r="F293" s="141">
        <v>4365.38</v>
      </c>
      <c r="G293" s="141">
        <v>224.62</v>
      </c>
      <c r="H293" s="141">
        <v>4590</v>
      </c>
      <c r="I293" s="141">
        <v>903.66</v>
      </c>
      <c r="J293" s="141">
        <v>48.34</v>
      </c>
      <c r="K293" s="141">
        <v>952</v>
      </c>
      <c r="L293" s="141">
        <v>0</v>
      </c>
      <c r="M293" s="141">
        <v>0</v>
      </c>
      <c r="N293" s="141">
        <v>0</v>
      </c>
      <c r="O293" s="141">
        <v>5269.04</v>
      </c>
      <c r="P293" s="141">
        <v>272.95999999999998</v>
      </c>
      <c r="Q293" s="141">
        <v>5542</v>
      </c>
    </row>
    <row r="294" spans="1:17" x14ac:dyDescent="0.25">
      <c r="A294" s="126">
        <v>291</v>
      </c>
      <c r="B294" s="126" t="s">
        <v>812</v>
      </c>
      <c r="C294" s="126" t="s">
        <v>73</v>
      </c>
      <c r="D294" s="126" t="s">
        <v>43</v>
      </c>
      <c r="E294" s="126">
        <v>0</v>
      </c>
      <c r="F294" s="141">
        <v>106796.2</v>
      </c>
      <c r="G294" s="141">
        <v>11443.8</v>
      </c>
      <c r="H294" s="141">
        <v>118240</v>
      </c>
      <c r="I294" s="141">
        <v>849.12</v>
      </c>
      <c r="J294" s="141">
        <v>1063.8800000000001</v>
      </c>
      <c r="K294" s="141">
        <v>1913</v>
      </c>
      <c r="L294" s="141">
        <v>0</v>
      </c>
      <c r="M294" s="141">
        <v>0</v>
      </c>
      <c r="N294" s="141">
        <v>0</v>
      </c>
      <c r="O294" s="141">
        <v>107645.32</v>
      </c>
      <c r="P294" s="141">
        <v>12507.68</v>
      </c>
      <c r="Q294" s="141">
        <v>120153</v>
      </c>
    </row>
    <row r="295" spans="1:17" x14ac:dyDescent="0.25">
      <c r="A295" s="126">
        <v>292</v>
      </c>
      <c r="B295" s="126" t="s">
        <v>812</v>
      </c>
      <c r="C295" s="126" t="s">
        <v>198</v>
      </c>
      <c r="D295" s="126" t="s">
        <v>45</v>
      </c>
      <c r="E295" s="126">
        <v>38</v>
      </c>
      <c r="F295" s="141">
        <v>997.16</v>
      </c>
      <c r="G295" s="141">
        <v>15.84</v>
      </c>
      <c r="H295" s="141">
        <v>1013</v>
      </c>
      <c r="I295" s="141">
        <v>1047.45</v>
      </c>
      <c r="J295" s="141">
        <v>24.549999999999997</v>
      </c>
      <c r="K295" s="141">
        <v>1072</v>
      </c>
      <c r="L295" s="141">
        <v>0</v>
      </c>
      <c r="M295" s="141">
        <v>0</v>
      </c>
      <c r="N295" s="141">
        <v>0</v>
      </c>
      <c r="O295" s="141">
        <v>2044.61</v>
      </c>
      <c r="P295" s="141">
        <v>40.39</v>
      </c>
      <c r="Q295" s="141">
        <v>2085</v>
      </c>
    </row>
    <row r="296" spans="1:17" x14ac:dyDescent="0.25">
      <c r="A296" s="126">
        <v>293</v>
      </c>
      <c r="B296" s="126" t="s">
        <v>812</v>
      </c>
      <c r="C296" s="126" t="s">
        <v>159</v>
      </c>
      <c r="D296" s="126" t="s">
        <v>43</v>
      </c>
      <c r="E296" s="126">
        <v>0</v>
      </c>
      <c r="F296" s="141">
        <v>87515.5</v>
      </c>
      <c r="G296" s="141">
        <v>10027.5</v>
      </c>
      <c r="H296" s="141">
        <v>97543</v>
      </c>
      <c r="I296" s="141">
        <v>1312.75</v>
      </c>
      <c r="J296" s="141">
        <v>913.25</v>
      </c>
      <c r="K296" s="141">
        <v>2226</v>
      </c>
      <c r="L296" s="141">
        <v>0</v>
      </c>
      <c r="M296" s="141">
        <v>0</v>
      </c>
      <c r="N296" s="141">
        <v>0</v>
      </c>
      <c r="O296" s="141">
        <v>88828.25</v>
      </c>
      <c r="P296" s="141">
        <v>10940.75</v>
      </c>
      <c r="Q296" s="141">
        <v>99769</v>
      </c>
    </row>
    <row r="297" spans="1:17" x14ac:dyDescent="0.25">
      <c r="A297" s="126">
        <v>294</v>
      </c>
      <c r="B297" s="126" t="s">
        <v>812</v>
      </c>
      <c r="C297" s="126" t="s">
        <v>346</v>
      </c>
      <c r="D297" s="126" t="s">
        <v>43</v>
      </c>
      <c r="E297" s="126">
        <v>0</v>
      </c>
      <c r="F297" s="141">
        <v>72028.009999999995</v>
      </c>
      <c r="G297" s="141">
        <v>31335.989999999998</v>
      </c>
      <c r="H297" s="141">
        <v>103364</v>
      </c>
      <c r="I297" s="141">
        <v>874.97</v>
      </c>
      <c r="J297" s="141">
        <v>781.03</v>
      </c>
      <c r="K297" s="141">
        <v>1656</v>
      </c>
      <c r="L297" s="141">
        <v>0</v>
      </c>
      <c r="M297" s="141">
        <v>0</v>
      </c>
      <c r="N297" s="141">
        <v>0</v>
      </c>
      <c r="O297" s="141">
        <v>72902.98</v>
      </c>
      <c r="P297" s="141">
        <v>32117.019999999997</v>
      </c>
      <c r="Q297" s="141">
        <v>105020</v>
      </c>
    </row>
    <row r="298" spans="1:17" x14ac:dyDescent="0.25">
      <c r="A298" s="126">
        <v>295</v>
      </c>
      <c r="B298" s="126" t="s">
        <v>812</v>
      </c>
      <c r="C298" s="126" t="s">
        <v>322</v>
      </c>
      <c r="D298" s="126" t="s">
        <v>45</v>
      </c>
      <c r="E298" s="126">
        <v>2356</v>
      </c>
      <c r="F298" s="141">
        <v>379628.5</v>
      </c>
      <c r="G298" s="141">
        <v>55706.5</v>
      </c>
      <c r="H298" s="141">
        <v>435335</v>
      </c>
      <c r="I298" s="141">
        <v>38004.86</v>
      </c>
      <c r="J298" s="141">
        <v>5190.1400000000003</v>
      </c>
      <c r="K298" s="141">
        <v>43195</v>
      </c>
      <c r="L298" s="141">
        <v>0</v>
      </c>
      <c r="M298" s="141">
        <v>18716</v>
      </c>
      <c r="N298" s="141">
        <v>18716</v>
      </c>
      <c r="O298" s="141">
        <v>417633.36</v>
      </c>
      <c r="P298" s="141">
        <v>42180.639999999999</v>
      </c>
      <c r="Q298" s="141">
        <v>459814</v>
      </c>
    </row>
    <row r="299" spans="1:17" x14ac:dyDescent="0.25">
      <c r="A299" s="126">
        <v>296</v>
      </c>
      <c r="B299" s="126" t="s">
        <v>812</v>
      </c>
      <c r="C299" s="126" t="s">
        <v>347</v>
      </c>
      <c r="D299" s="126" t="s">
        <v>45</v>
      </c>
      <c r="E299" s="126">
        <v>4125</v>
      </c>
      <c r="F299" s="141">
        <v>472342.1</v>
      </c>
      <c r="G299" s="141">
        <v>92164.9</v>
      </c>
      <c r="H299" s="141">
        <v>564507</v>
      </c>
      <c r="I299" s="141">
        <v>91539.79</v>
      </c>
      <c r="J299" s="141">
        <v>6969.21</v>
      </c>
      <c r="K299" s="141">
        <v>98509</v>
      </c>
      <c r="L299" s="141">
        <v>0</v>
      </c>
      <c r="M299" s="141">
        <v>49307</v>
      </c>
      <c r="N299" s="141">
        <v>49307</v>
      </c>
      <c r="O299" s="141">
        <v>563881.89</v>
      </c>
      <c r="P299" s="141">
        <v>49827.11</v>
      </c>
      <c r="Q299" s="141">
        <v>613709</v>
      </c>
    </row>
    <row r="300" spans="1:17" x14ac:dyDescent="0.25">
      <c r="A300" s="126">
        <v>297</v>
      </c>
      <c r="B300" s="126" t="s">
        <v>812</v>
      </c>
      <c r="C300" s="126" t="s">
        <v>206</v>
      </c>
      <c r="D300" s="126" t="s">
        <v>43</v>
      </c>
      <c r="E300" s="126">
        <v>0</v>
      </c>
      <c r="F300" s="141">
        <v>3771.6</v>
      </c>
      <c r="G300" s="141">
        <v>45.4</v>
      </c>
      <c r="H300" s="141">
        <v>3817</v>
      </c>
      <c r="I300" s="141">
        <v>875.1</v>
      </c>
      <c r="J300" s="141">
        <v>34.9</v>
      </c>
      <c r="K300" s="141">
        <v>910</v>
      </c>
      <c r="L300" s="141">
        <v>0</v>
      </c>
      <c r="M300" s="141">
        <v>0</v>
      </c>
      <c r="N300" s="141">
        <v>0</v>
      </c>
      <c r="O300" s="141">
        <v>4646.7</v>
      </c>
      <c r="P300" s="141">
        <v>80.3</v>
      </c>
      <c r="Q300" s="141">
        <v>4727</v>
      </c>
    </row>
    <row r="301" spans="1:17" x14ac:dyDescent="0.25">
      <c r="A301" s="126">
        <v>298</v>
      </c>
      <c r="B301" s="126" t="s">
        <v>812</v>
      </c>
      <c r="C301" s="126" t="s">
        <v>139</v>
      </c>
      <c r="D301" s="126" t="s">
        <v>45</v>
      </c>
      <c r="E301" s="126">
        <v>3852</v>
      </c>
      <c r="F301" s="141">
        <v>616421.98</v>
      </c>
      <c r="G301" s="141">
        <v>52505.020000000004</v>
      </c>
      <c r="H301" s="141">
        <v>668927</v>
      </c>
      <c r="I301" s="141">
        <v>29536.62</v>
      </c>
      <c r="J301" s="141">
        <v>8313.380000000001</v>
      </c>
      <c r="K301" s="141">
        <v>37850</v>
      </c>
      <c r="L301" s="141">
        <v>0</v>
      </c>
      <c r="M301" s="141">
        <v>30000</v>
      </c>
      <c r="N301" s="141">
        <v>30000</v>
      </c>
      <c r="O301" s="141">
        <v>645958.6</v>
      </c>
      <c r="P301" s="141">
        <v>30818.400000000001</v>
      </c>
      <c r="Q301" s="141">
        <v>676777</v>
      </c>
    </row>
    <row r="302" spans="1:17" x14ac:dyDescent="0.25">
      <c r="A302" s="126">
        <v>299</v>
      </c>
      <c r="B302" s="126" t="s">
        <v>812</v>
      </c>
      <c r="C302" s="126" t="s">
        <v>74</v>
      </c>
      <c r="D302" s="126" t="s">
        <v>43</v>
      </c>
      <c r="E302" s="126">
        <v>0</v>
      </c>
      <c r="F302" s="141">
        <v>4018.89</v>
      </c>
      <c r="G302" s="141">
        <v>51.11</v>
      </c>
      <c r="H302" s="141">
        <v>4070</v>
      </c>
      <c r="I302" s="141">
        <v>848.89</v>
      </c>
      <c r="J302" s="141">
        <v>36.11</v>
      </c>
      <c r="K302" s="141">
        <v>885</v>
      </c>
      <c r="L302" s="141">
        <v>0</v>
      </c>
      <c r="M302" s="141">
        <v>0</v>
      </c>
      <c r="N302" s="141">
        <v>0</v>
      </c>
      <c r="O302" s="141">
        <v>4867.78</v>
      </c>
      <c r="P302" s="141">
        <v>87.22</v>
      </c>
      <c r="Q302" s="141">
        <v>4955</v>
      </c>
    </row>
    <row r="303" spans="1:17" x14ac:dyDescent="0.25">
      <c r="A303" s="126">
        <v>300</v>
      </c>
      <c r="B303" s="126" t="s">
        <v>812</v>
      </c>
      <c r="C303" s="126" t="s">
        <v>176</v>
      </c>
      <c r="D303" s="126" t="s">
        <v>45</v>
      </c>
      <c r="E303" s="126">
        <v>1467</v>
      </c>
      <c r="F303" s="141">
        <v>285184.49</v>
      </c>
      <c r="G303" s="141">
        <v>54100.509999999995</v>
      </c>
      <c r="H303" s="141">
        <v>339285</v>
      </c>
      <c r="I303" s="141">
        <v>12765.44</v>
      </c>
      <c r="J303" s="141">
        <v>3536.56</v>
      </c>
      <c r="K303" s="141">
        <v>16302</v>
      </c>
      <c r="L303" s="141">
        <v>0</v>
      </c>
      <c r="M303" s="141">
        <v>50537</v>
      </c>
      <c r="N303" s="141">
        <v>50537</v>
      </c>
      <c r="O303" s="141">
        <v>297949.93</v>
      </c>
      <c r="P303" s="141">
        <v>7100.07</v>
      </c>
      <c r="Q303" s="141">
        <v>305050</v>
      </c>
    </row>
    <row r="304" spans="1:17" x14ac:dyDescent="0.25">
      <c r="A304" s="126">
        <v>301</v>
      </c>
      <c r="B304" s="126" t="s">
        <v>812</v>
      </c>
      <c r="C304" s="126" t="s">
        <v>123</v>
      </c>
      <c r="D304" s="126" t="s">
        <v>43</v>
      </c>
      <c r="E304" s="126">
        <v>0</v>
      </c>
      <c r="F304" s="141">
        <v>101289.75</v>
      </c>
      <c r="G304" s="141">
        <v>27600.25</v>
      </c>
      <c r="H304" s="141">
        <v>128890</v>
      </c>
      <c r="I304" s="141">
        <v>1399.87</v>
      </c>
      <c r="J304" s="141">
        <v>1040.1300000000001</v>
      </c>
      <c r="K304" s="141">
        <v>2440</v>
      </c>
      <c r="L304" s="141">
        <v>0</v>
      </c>
      <c r="M304" s="141">
        <v>0</v>
      </c>
      <c r="N304" s="141">
        <v>0</v>
      </c>
      <c r="O304" s="141">
        <v>102689.62</v>
      </c>
      <c r="P304" s="141">
        <v>28640.38</v>
      </c>
      <c r="Q304" s="141">
        <v>131330</v>
      </c>
    </row>
    <row r="305" spans="1:17" x14ac:dyDescent="0.25">
      <c r="A305" s="126">
        <v>302</v>
      </c>
      <c r="B305" s="126" t="s">
        <v>812</v>
      </c>
      <c r="C305" s="126" t="s">
        <v>375</v>
      </c>
      <c r="D305" s="126" t="s">
        <v>43</v>
      </c>
      <c r="E305" s="126">
        <v>0</v>
      </c>
      <c r="F305" s="141">
        <v>5419.71</v>
      </c>
      <c r="G305" s="141">
        <v>245.29</v>
      </c>
      <c r="H305" s="141">
        <v>5665</v>
      </c>
      <c r="I305" s="141">
        <v>848.88</v>
      </c>
      <c r="J305" s="141">
        <v>50.12</v>
      </c>
      <c r="K305" s="141">
        <v>899</v>
      </c>
      <c r="L305" s="141">
        <v>6168.59</v>
      </c>
      <c r="M305" s="141">
        <v>295.41000000000003</v>
      </c>
      <c r="N305" s="141">
        <v>6464</v>
      </c>
      <c r="O305" s="141">
        <v>100</v>
      </c>
      <c r="P305" s="141">
        <v>0</v>
      </c>
      <c r="Q305" s="141">
        <v>100</v>
      </c>
    </row>
    <row r="306" spans="1:17" x14ac:dyDescent="0.25">
      <c r="A306" s="126">
        <v>303</v>
      </c>
      <c r="B306" s="126" t="s">
        <v>812</v>
      </c>
      <c r="C306" s="126" t="s">
        <v>177</v>
      </c>
      <c r="D306" s="126" t="s">
        <v>45</v>
      </c>
      <c r="E306" s="126">
        <v>100</v>
      </c>
      <c r="F306" s="141">
        <v>286770.95</v>
      </c>
      <c r="G306" s="141">
        <v>11542.050000000001</v>
      </c>
      <c r="H306" s="141">
        <v>298313</v>
      </c>
      <c r="I306" s="141">
        <v>3485.93</v>
      </c>
      <c r="J306" s="141">
        <v>2903.07</v>
      </c>
      <c r="K306" s="141">
        <v>6389</v>
      </c>
      <c r="L306" s="141">
        <v>0</v>
      </c>
      <c r="M306" s="141">
        <v>0</v>
      </c>
      <c r="N306" s="141">
        <v>0</v>
      </c>
      <c r="O306" s="141">
        <v>290256.88</v>
      </c>
      <c r="P306" s="141">
        <v>14445.12</v>
      </c>
      <c r="Q306" s="141">
        <v>304702</v>
      </c>
    </row>
    <row r="307" spans="1:17" x14ac:dyDescent="0.25">
      <c r="A307" s="126">
        <v>304</v>
      </c>
      <c r="B307" s="126" t="s">
        <v>812</v>
      </c>
      <c r="C307" s="126" t="s">
        <v>376</v>
      </c>
      <c r="D307" s="126" t="s">
        <v>45</v>
      </c>
      <c r="E307" s="126">
        <v>61</v>
      </c>
      <c r="F307" s="141">
        <v>7928.25</v>
      </c>
      <c r="G307" s="141">
        <v>662.75</v>
      </c>
      <c r="H307" s="141">
        <v>8591</v>
      </c>
      <c r="I307" s="141">
        <v>855.71</v>
      </c>
      <c r="J307" s="141">
        <v>110.29</v>
      </c>
      <c r="K307" s="141">
        <v>966</v>
      </c>
      <c r="L307" s="141">
        <v>0</v>
      </c>
      <c r="M307" s="141">
        <v>0</v>
      </c>
      <c r="N307" s="141">
        <v>0</v>
      </c>
      <c r="O307" s="141">
        <v>8783.9599999999991</v>
      </c>
      <c r="P307" s="141">
        <v>773.04</v>
      </c>
      <c r="Q307" s="141">
        <v>9557</v>
      </c>
    </row>
    <row r="308" spans="1:17" x14ac:dyDescent="0.25">
      <c r="A308" s="126">
        <v>305</v>
      </c>
      <c r="B308" s="126" t="s">
        <v>812</v>
      </c>
      <c r="C308" s="126" t="s">
        <v>140</v>
      </c>
      <c r="D308" s="126" t="s">
        <v>45</v>
      </c>
      <c r="E308" s="126">
        <v>122</v>
      </c>
      <c r="F308" s="141">
        <v>3528.17</v>
      </c>
      <c r="G308" s="141">
        <v>108.83</v>
      </c>
      <c r="H308" s="141">
        <v>3637</v>
      </c>
      <c r="I308" s="141">
        <v>1448.34</v>
      </c>
      <c r="J308" s="141">
        <v>90.66</v>
      </c>
      <c r="K308" s="141">
        <v>1539</v>
      </c>
      <c r="L308" s="141">
        <v>4976.51</v>
      </c>
      <c r="M308" s="141">
        <v>199.49</v>
      </c>
      <c r="N308" s="141">
        <v>5176</v>
      </c>
      <c r="O308" s="141">
        <v>0</v>
      </c>
      <c r="P308" s="141">
        <v>0</v>
      </c>
      <c r="Q308" s="141">
        <v>0</v>
      </c>
    </row>
    <row r="309" spans="1:17" x14ac:dyDescent="0.25">
      <c r="A309" s="126">
        <v>306</v>
      </c>
      <c r="B309" s="126" t="s">
        <v>812</v>
      </c>
      <c r="C309" s="126" t="s">
        <v>75</v>
      </c>
      <c r="D309" s="126" t="s">
        <v>45</v>
      </c>
      <c r="E309" s="126">
        <v>55</v>
      </c>
      <c r="F309" s="141">
        <v>13008.89</v>
      </c>
      <c r="G309" s="141">
        <v>1040.1100000000001</v>
      </c>
      <c r="H309" s="141">
        <v>14049</v>
      </c>
      <c r="I309" s="141">
        <v>970.92</v>
      </c>
      <c r="J309" s="141">
        <v>156.07999999999998</v>
      </c>
      <c r="K309" s="141">
        <v>1127</v>
      </c>
      <c r="L309" s="141">
        <v>8860.89</v>
      </c>
      <c r="M309" s="141">
        <v>1040.1100000000001</v>
      </c>
      <c r="N309" s="141">
        <v>9901</v>
      </c>
      <c r="O309" s="141">
        <v>5118.92</v>
      </c>
      <c r="P309" s="141">
        <v>156.07999999999998</v>
      </c>
      <c r="Q309" s="141">
        <v>5275</v>
      </c>
    </row>
    <row r="310" spans="1:17" x14ac:dyDescent="0.25">
      <c r="A310" s="126">
        <v>307</v>
      </c>
      <c r="B310" s="126" t="s">
        <v>812</v>
      </c>
      <c r="C310" s="126" t="s">
        <v>101</v>
      </c>
      <c r="D310" s="126" t="s">
        <v>45</v>
      </c>
      <c r="E310" s="126">
        <v>1379</v>
      </c>
      <c r="F310" s="141">
        <v>326351.7</v>
      </c>
      <c r="G310" s="141">
        <v>54337.3</v>
      </c>
      <c r="H310" s="141">
        <v>380689</v>
      </c>
      <c r="I310" s="141">
        <v>12246.32</v>
      </c>
      <c r="J310" s="141">
        <v>4041.6800000000003</v>
      </c>
      <c r="K310" s="141">
        <v>16288</v>
      </c>
      <c r="L310" s="141">
        <v>0</v>
      </c>
      <c r="M310" s="141">
        <v>0</v>
      </c>
      <c r="N310" s="141">
        <v>0</v>
      </c>
      <c r="O310" s="141">
        <v>338598.02</v>
      </c>
      <c r="P310" s="141">
        <v>58378.98</v>
      </c>
      <c r="Q310" s="141">
        <v>396977</v>
      </c>
    </row>
    <row r="311" spans="1:17" x14ac:dyDescent="0.25">
      <c r="A311" s="126">
        <v>308</v>
      </c>
      <c r="B311" s="126" t="s">
        <v>812</v>
      </c>
      <c r="C311" s="126" t="s">
        <v>102</v>
      </c>
      <c r="D311" s="126" t="s">
        <v>43</v>
      </c>
      <c r="E311" s="126">
        <v>0</v>
      </c>
      <c r="F311" s="141">
        <v>21704.080000000002</v>
      </c>
      <c r="G311" s="141">
        <v>2268.92</v>
      </c>
      <c r="H311" s="141">
        <v>23973</v>
      </c>
      <c r="I311" s="141">
        <v>874.64</v>
      </c>
      <c r="J311" s="141">
        <v>229.36</v>
      </c>
      <c r="K311" s="141">
        <v>1104</v>
      </c>
      <c r="L311" s="141">
        <v>0</v>
      </c>
      <c r="M311" s="141">
        <v>0</v>
      </c>
      <c r="N311" s="141">
        <v>0</v>
      </c>
      <c r="O311" s="141">
        <v>22578.720000000001</v>
      </c>
      <c r="P311" s="141">
        <v>2498.2799999999997</v>
      </c>
      <c r="Q311" s="141">
        <v>25077</v>
      </c>
    </row>
    <row r="312" spans="1:17" x14ac:dyDescent="0.25">
      <c r="A312" s="126">
        <v>309</v>
      </c>
      <c r="B312" s="126" t="s">
        <v>812</v>
      </c>
      <c r="C312" s="126" t="s">
        <v>295</v>
      </c>
      <c r="D312" s="126" t="s">
        <v>45</v>
      </c>
      <c r="E312" s="126">
        <v>5663</v>
      </c>
      <c r="F312" s="141">
        <v>292976.27</v>
      </c>
      <c r="G312" s="141">
        <v>49725.729999999996</v>
      </c>
      <c r="H312" s="141">
        <v>342702</v>
      </c>
      <c r="I312" s="141">
        <v>40454.339999999997</v>
      </c>
      <c r="J312" s="141">
        <v>5925.66</v>
      </c>
      <c r="K312" s="141">
        <v>46380</v>
      </c>
      <c r="L312" s="141">
        <v>0</v>
      </c>
      <c r="M312" s="141">
        <v>20000</v>
      </c>
      <c r="N312" s="141">
        <v>20000</v>
      </c>
      <c r="O312" s="141">
        <v>333430.61</v>
      </c>
      <c r="P312" s="141">
        <v>35651.39</v>
      </c>
      <c r="Q312" s="141">
        <v>369082</v>
      </c>
    </row>
    <row r="313" spans="1:17" x14ac:dyDescent="0.25">
      <c r="A313" s="126">
        <v>310</v>
      </c>
      <c r="B313" s="126" t="s">
        <v>812</v>
      </c>
      <c r="C313" s="126" t="s">
        <v>76</v>
      </c>
      <c r="D313" s="126" t="s">
        <v>45</v>
      </c>
      <c r="E313" s="126">
        <v>763</v>
      </c>
      <c r="F313" s="141">
        <v>205929.15</v>
      </c>
      <c r="G313" s="141">
        <v>43999.85</v>
      </c>
      <c r="H313" s="141">
        <v>249929</v>
      </c>
      <c r="I313" s="141">
        <v>7433.21</v>
      </c>
      <c r="J313" s="141">
        <v>2534.79</v>
      </c>
      <c r="K313" s="141">
        <v>9968</v>
      </c>
      <c r="L313" s="141">
        <v>0</v>
      </c>
      <c r="M313" s="141">
        <v>0</v>
      </c>
      <c r="N313" s="141">
        <v>0</v>
      </c>
      <c r="O313" s="141">
        <v>213362.36</v>
      </c>
      <c r="P313" s="141">
        <v>46534.64</v>
      </c>
      <c r="Q313" s="141">
        <v>259897</v>
      </c>
    </row>
    <row r="314" spans="1:17" x14ac:dyDescent="0.25">
      <c r="A314" s="126">
        <v>311</v>
      </c>
      <c r="B314" s="126" t="s">
        <v>812</v>
      </c>
      <c r="C314" s="126" t="s">
        <v>77</v>
      </c>
      <c r="D314" s="126" t="s">
        <v>45</v>
      </c>
      <c r="E314" s="126">
        <v>1094</v>
      </c>
      <c r="F314" s="141">
        <v>158185.46</v>
      </c>
      <c r="G314" s="141">
        <v>33898.54</v>
      </c>
      <c r="H314" s="141">
        <v>192084</v>
      </c>
      <c r="I314" s="141">
        <v>259973.48</v>
      </c>
      <c r="J314" s="141">
        <v>2194.52</v>
      </c>
      <c r="K314" s="141">
        <v>262168</v>
      </c>
      <c r="L314" s="141">
        <v>0</v>
      </c>
      <c r="M314" s="141">
        <v>0</v>
      </c>
      <c r="N314" s="141">
        <v>0</v>
      </c>
      <c r="O314" s="141">
        <v>292767.94</v>
      </c>
      <c r="P314" s="141">
        <v>36093.06</v>
      </c>
      <c r="Q314" s="141">
        <v>328861</v>
      </c>
    </row>
    <row r="315" spans="1:17" x14ac:dyDescent="0.25">
      <c r="A315" s="126">
        <v>312</v>
      </c>
      <c r="B315" s="126" t="s">
        <v>812</v>
      </c>
      <c r="C315" s="126" t="s">
        <v>178</v>
      </c>
      <c r="D315" s="126" t="s">
        <v>45</v>
      </c>
      <c r="E315" s="126">
        <v>1495</v>
      </c>
      <c r="F315" s="141">
        <v>23524.240000000002</v>
      </c>
      <c r="G315" s="141">
        <v>1439.76</v>
      </c>
      <c r="H315" s="141">
        <v>24964</v>
      </c>
      <c r="I315" s="141">
        <v>12617.51</v>
      </c>
      <c r="J315" s="141">
        <v>928.49</v>
      </c>
      <c r="K315" s="141">
        <v>13546</v>
      </c>
      <c r="L315" s="141">
        <v>0</v>
      </c>
      <c r="M315" s="141">
        <v>0</v>
      </c>
      <c r="N315" s="141">
        <v>0</v>
      </c>
      <c r="O315" s="141">
        <v>36141.75</v>
      </c>
      <c r="P315" s="141">
        <v>2368.25</v>
      </c>
      <c r="Q315" s="141">
        <v>38510</v>
      </c>
    </row>
    <row r="316" spans="1:17" x14ac:dyDescent="0.25">
      <c r="A316" s="126">
        <v>313</v>
      </c>
      <c r="B316" s="126" t="s">
        <v>812</v>
      </c>
      <c r="C316" s="126" t="s">
        <v>348</v>
      </c>
      <c r="D316" s="126" t="s">
        <v>45</v>
      </c>
      <c r="E316" s="126">
        <v>94</v>
      </c>
      <c r="F316" s="141">
        <v>9919.83</v>
      </c>
      <c r="G316" s="141">
        <v>681.17</v>
      </c>
      <c r="H316" s="141">
        <v>10601</v>
      </c>
      <c r="I316" s="141">
        <v>1989.03</v>
      </c>
      <c r="J316" s="141">
        <v>156.97</v>
      </c>
      <c r="K316" s="141">
        <v>2146</v>
      </c>
      <c r="L316" s="141">
        <v>0</v>
      </c>
      <c r="M316" s="141">
        <v>0</v>
      </c>
      <c r="N316" s="141">
        <v>0</v>
      </c>
      <c r="O316" s="141">
        <v>11908.86</v>
      </c>
      <c r="P316" s="141">
        <v>838.1400000000001</v>
      </c>
      <c r="Q316" s="141">
        <v>12747</v>
      </c>
    </row>
    <row r="317" spans="1:17" x14ac:dyDescent="0.25">
      <c r="A317" s="126">
        <v>314</v>
      </c>
      <c r="B317" s="126" t="s">
        <v>812</v>
      </c>
      <c r="C317" s="126" t="s">
        <v>296</v>
      </c>
      <c r="D317" s="126" t="s">
        <v>45</v>
      </c>
      <c r="E317" s="126">
        <v>3308</v>
      </c>
      <c r="F317" s="141">
        <v>374585.3</v>
      </c>
      <c r="G317" s="141">
        <v>57814.7</v>
      </c>
      <c r="H317" s="141">
        <v>432400</v>
      </c>
      <c r="I317" s="141">
        <v>26160.26</v>
      </c>
      <c r="J317" s="141">
        <v>5594.74</v>
      </c>
      <c r="K317" s="141">
        <v>31755</v>
      </c>
      <c r="L317" s="141">
        <v>0</v>
      </c>
      <c r="M317" s="141">
        <v>20000</v>
      </c>
      <c r="N317" s="141">
        <v>20000</v>
      </c>
      <c r="O317" s="141">
        <v>400745.56</v>
      </c>
      <c r="P317" s="141">
        <v>43409.439999999995</v>
      </c>
      <c r="Q317" s="141">
        <v>444155</v>
      </c>
    </row>
    <row r="318" spans="1:17" x14ac:dyDescent="0.25">
      <c r="A318" s="126">
        <v>315</v>
      </c>
      <c r="B318" s="126" t="s">
        <v>812</v>
      </c>
      <c r="C318" s="126" t="s">
        <v>103</v>
      </c>
      <c r="D318" s="126" t="s">
        <v>43</v>
      </c>
      <c r="E318" s="126">
        <v>0</v>
      </c>
      <c r="F318" s="141">
        <v>41954.39</v>
      </c>
      <c r="G318" s="141">
        <v>7465.61</v>
      </c>
      <c r="H318" s="141">
        <v>49420</v>
      </c>
      <c r="I318" s="141">
        <v>875.13</v>
      </c>
      <c r="J318" s="141">
        <v>438.87</v>
      </c>
      <c r="K318" s="141">
        <v>1314</v>
      </c>
      <c r="L318" s="141">
        <v>0</v>
      </c>
      <c r="M318" s="141">
        <v>0</v>
      </c>
      <c r="N318" s="141">
        <v>0</v>
      </c>
      <c r="O318" s="141">
        <v>42829.52</v>
      </c>
      <c r="P318" s="141">
        <v>7904.48</v>
      </c>
      <c r="Q318" s="141">
        <v>50734</v>
      </c>
    </row>
    <row r="319" spans="1:17" x14ac:dyDescent="0.25">
      <c r="A319" s="126">
        <v>316</v>
      </c>
      <c r="B319" s="126" t="s">
        <v>812</v>
      </c>
      <c r="C319" s="126" t="s">
        <v>199</v>
      </c>
      <c r="D319" s="126" t="s">
        <v>45</v>
      </c>
      <c r="E319" s="126">
        <v>910</v>
      </c>
      <c r="F319" s="141">
        <v>140265.70000000001</v>
      </c>
      <c r="G319" s="141">
        <v>2390.3000000000002</v>
      </c>
      <c r="H319" s="141">
        <v>142656</v>
      </c>
      <c r="I319" s="141">
        <v>8683.25</v>
      </c>
      <c r="J319" s="141">
        <v>1849.75</v>
      </c>
      <c r="K319" s="141">
        <v>10533</v>
      </c>
      <c r="L319" s="141">
        <v>0</v>
      </c>
      <c r="M319" s="141">
        <v>0</v>
      </c>
      <c r="N319" s="141">
        <v>0</v>
      </c>
      <c r="O319" s="141">
        <v>148948.95000000001</v>
      </c>
      <c r="P319" s="141">
        <v>4240.05</v>
      </c>
      <c r="Q319" s="141">
        <v>153189</v>
      </c>
    </row>
    <row r="320" spans="1:17" x14ac:dyDescent="0.25">
      <c r="A320" s="126">
        <v>317</v>
      </c>
      <c r="B320" s="126" t="s">
        <v>812</v>
      </c>
      <c r="C320" s="126" t="s">
        <v>251</v>
      </c>
      <c r="D320" s="126" t="s">
        <v>45</v>
      </c>
      <c r="E320" s="126">
        <v>4514</v>
      </c>
      <c r="F320" s="141">
        <v>443464.37</v>
      </c>
      <c r="G320" s="141">
        <v>76516.63</v>
      </c>
      <c r="H320" s="141">
        <v>519981</v>
      </c>
      <c r="I320" s="141">
        <v>32820.28</v>
      </c>
      <c r="J320" s="141">
        <v>8172.7199999999993</v>
      </c>
      <c r="K320" s="141">
        <v>40993</v>
      </c>
      <c r="L320" s="141">
        <v>0</v>
      </c>
      <c r="M320" s="141">
        <v>0</v>
      </c>
      <c r="N320" s="141">
        <v>0</v>
      </c>
      <c r="O320" s="141">
        <v>476284.65</v>
      </c>
      <c r="P320" s="141">
        <v>84689.35</v>
      </c>
      <c r="Q320" s="141">
        <v>560974</v>
      </c>
    </row>
    <row r="321" spans="1:17" x14ac:dyDescent="0.25">
      <c r="A321" s="126">
        <v>318</v>
      </c>
      <c r="B321" s="126" t="s">
        <v>812</v>
      </c>
      <c r="C321" s="126" t="s">
        <v>225</v>
      </c>
      <c r="D321" s="126" t="s">
        <v>45</v>
      </c>
      <c r="E321" s="126">
        <v>1231</v>
      </c>
      <c r="F321" s="141">
        <v>104246.05</v>
      </c>
      <c r="G321" s="141">
        <v>18938.95</v>
      </c>
      <c r="H321" s="141">
        <v>123185</v>
      </c>
      <c r="I321" s="141">
        <v>11054.28</v>
      </c>
      <c r="J321" s="141">
        <v>1952.7199999999998</v>
      </c>
      <c r="K321" s="141">
        <v>13007</v>
      </c>
      <c r="L321" s="141">
        <v>0</v>
      </c>
      <c r="M321" s="141">
        <v>0</v>
      </c>
      <c r="N321" s="141">
        <v>0</v>
      </c>
      <c r="O321" s="141">
        <v>115300.33</v>
      </c>
      <c r="P321" s="141">
        <v>20891.669999999998</v>
      </c>
      <c r="Q321" s="141">
        <v>136192</v>
      </c>
    </row>
    <row r="322" spans="1:17" x14ac:dyDescent="0.25">
      <c r="A322" s="126">
        <v>319</v>
      </c>
      <c r="B322" s="126" t="s">
        <v>812</v>
      </c>
      <c r="C322" s="126" t="s">
        <v>104</v>
      </c>
      <c r="D322" s="126" t="s">
        <v>45</v>
      </c>
      <c r="E322" s="126">
        <v>4797</v>
      </c>
      <c r="F322" s="141">
        <v>99470.89</v>
      </c>
      <c r="G322" s="141">
        <v>4083.1099999999997</v>
      </c>
      <c r="H322" s="141">
        <v>103554</v>
      </c>
      <c r="I322" s="141">
        <v>35747.07</v>
      </c>
      <c r="J322" s="141">
        <v>3279.93</v>
      </c>
      <c r="K322" s="141">
        <v>39027</v>
      </c>
      <c r="L322" s="141">
        <v>0</v>
      </c>
      <c r="M322" s="141">
        <v>0</v>
      </c>
      <c r="N322" s="141">
        <v>0</v>
      </c>
      <c r="O322" s="141">
        <v>135217.96</v>
      </c>
      <c r="P322" s="141">
        <v>7363.04</v>
      </c>
      <c r="Q322" s="141">
        <v>142581</v>
      </c>
    </row>
    <row r="323" spans="1:17" x14ac:dyDescent="0.25">
      <c r="A323" s="126">
        <v>320</v>
      </c>
      <c r="B323" s="126" t="s">
        <v>812</v>
      </c>
      <c r="C323" s="126" t="s">
        <v>105</v>
      </c>
      <c r="D323" s="126" t="s">
        <v>43</v>
      </c>
      <c r="E323" s="126">
        <v>0</v>
      </c>
      <c r="F323" s="141">
        <v>-2742</v>
      </c>
      <c r="G323" s="141">
        <v>0</v>
      </c>
      <c r="H323" s="141">
        <v>-2742</v>
      </c>
      <c r="I323" s="141">
        <v>849</v>
      </c>
      <c r="J323" s="141">
        <v>0</v>
      </c>
      <c r="K323" s="141">
        <v>849</v>
      </c>
      <c r="L323" s="141">
        <v>0</v>
      </c>
      <c r="M323" s="141">
        <v>0</v>
      </c>
      <c r="N323" s="141">
        <v>0</v>
      </c>
      <c r="O323" s="141">
        <v>-1893</v>
      </c>
      <c r="P323" s="141">
        <v>0</v>
      </c>
      <c r="Q323" s="141">
        <v>-1893</v>
      </c>
    </row>
    <row r="324" spans="1:17" x14ac:dyDescent="0.25">
      <c r="A324" s="126">
        <v>321</v>
      </c>
      <c r="B324" s="126" t="s">
        <v>812</v>
      </c>
      <c r="C324" s="126" t="s">
        <v>349</v>
      </c>
      <c r="D324" s="126" t="s">
        <v>45</v>
      </c>
      <c r="E324" s="126">
        <v>1956</v>
      </c>
      <c r="F324" s="141">
        <v>417664.73</v>
      </c>
      <c r="G324" s="141">
        <v>63414.27</v>
      </c>
      <c r="H324" s="141">
        <v>481079</v>
      </c>
      <c r="I324" s="141">
        <v>15673.6</v>
      </c>
      <c r="J324" s="141">
        <v>5253.4000000000005</v>
      </c>
      <c r="K324" s="141">
        <v>20927</v>
      </c>
      <c r="L324" s="141">
        <v>0</v>
      </c>
      <c r="M324" s="141">
        <v>0</v>
      </c>
      <c r="N324" s="141">
        <v>0</v>
      </c>
      <c r="O324" s="141">
        <v>433338.33</v>
      </c>
      <c r="P324" s="141">
        <v>68667.67</v>
      </c>
      <c r="Q324" s="141">
        <v>502006</v>
      </c>
    </row>
    <row r="325" spans="1:17" x14ac:dyDescent="0.25">
      <c r="A325" s="126">
        <v>322</v>
      </c>
      <c r="B325" s="126" t="s">
        <v>812</v>
      </c>
      <c r="C325" s="126" t="s">
        <v>377</v>
      </c>
      <c r="D325" s="126" t="s">
        <v>43</v>
      </c>
      <c r="E325" s="126">
        <v>0</v>
      </c>
      <c r="F325" s="141">
        <v>8153.85</v>
      </c>
      <c r="G325" s="141">
        <v>549.15</v>
      </c>
      <c r="H325" s="141">
        <v>8703</v>
      </c>
      <c r="I325" s="141">
        <v>1273.5899999999999</v>
      </c>
      <c r="J325" s="141">
        <v>75.41</v>
      </c>
      <c r="K325" s="141">
        <v>1349</v>
      </c>
      <c r="L325" s="141">
        <v>0</v>
      </c>
      <c r="M325" s="141">
        <v>0</v>
      </c>
      <c r="N325" s="141">
        <v>0</v>
      </c>
      <c r="O325" s="141">
        <v>9427.44</v>
      </c>
      <c r="P325" s="141">
        <v>624.55999999999995</v>
      </c>
      <c r="Q325" s="141">
        <v>10052</v>
      </c>
    </row>
    <row r="326" spans="1:17" x14ac:dyDescent="0.25">
      <c r="A326" s="126">
        <v>323</v>
      </c>
      <c r="B326" s="126" t="s">
        <v>812</v>
      </c>
      <c r="C326" s="126" t="s">
        <v>124</v>
      </c>
      <c r="D326" s="126" t="s">
        <v>45</v>
      </c>
      <c r="E326" s="126">
        <v>1531</v>
      </c>
      <c r="F326" s="141">
        <v>48258.74</v>
      </c>
      <c r="G326" s="141">
        <v>3448.26</v>
      </c>
      <c r="H326" s="141">
        <v>51707</v>
      </c>
      <c r="I326" s="141">
        <v>13199.42</v>
      </c>
      <c r="J326" s="141">
        <v>1198.58</v>
      </c>
      <c r="K326" s="141">
        <v>14398</v>
      </c>
      <c r="L326" s="141">
        <v>26656.74</v>
      </c>
      <c r="M326" s="141">
        <v>3448.26</v>
      </c>
      <c r="N326" s="141">
        <v>30105</v>
      </c>
      <c r="O326" s="141">
        <v>34801.42</v>
      </c>
      <c r="P326" s="141">
        <v>1198.58</v>
      </c>
      <c r="Q326" s="141">
        <v>36000</v>
      </c>
    </row>
    <row r="327" spans="1:17" x14ac:dyDescent="0.25">
      <c r="A327" s="126">
        <v>324</v>
      </c>
      <c r="B327" s="126" t="s">
        <v>812</v>
      </c>
      <c r="C327" s="126" t="s">
        <v>160</v>
      </c>
      <c r="D327" s="126" t="s">
        <v>43</v>
      </c>
      <c r="E327" s="126">
        <v>0</v>
      </c>
      <c r="F327" s="141">
        <v>19871.46</v>
      </c>
      <c r="G327" s="141">
        <v>1505.54</v>
      </c>
      <c r="H327" s="141">
        <v>21377</v>
      </c>
      <c r="I327" s="141">
        <v>1312.79</v>
      </c>
      <c r="J327" s="141">
        <v>199.21</v>
      </c>
      <c r="K327" s="141">
        <v>1512</v>
      </c>
      <c r="L327" s="141">
        <v>0</v>
      </c>
      <c r="M327" s="141">
        <v>0</v>
      </c>
      <c r="N327" s="141">
        <v>0</v>
      </c>
      <c r="O327" s="141">
        <v>21184.25</v>
      </c>
      <c r="P327" s="141">
        <v>1704.75</v>
      </c>
      <c r="Q327" s="141">
        <v>22889</v>
      </c>
    </row>
    <row r="328" spans="1:17" x14ac:dyDescent="0.25">
      <c r="A328" s="183" t="s">
        <v>78</v>
      </c>
      <c r="B328" s="184"/>
      <c r="C328" s="184"/>
      <c r="D328" s="185"/>
      <c r="E328" s="126">
        <f>SUM(E4:E327)</f>
        <v>333412</v>
      </c>
      <c r="F328" s="141">
        <f t="shared" ref="F328:Q328" si="0">SUM(F4:F327)</f>
        <v>66927475.770000011</v>
      </c>
      <c r="G328" s="141">
        <f t="shared" si="0"/>
        <v>10969260.489999995</v>
      </c>
      <c r="H328" s="141">
        <f t="shared" si="0"/>
        <v>77896736.260000005</v>
      </c>
      <c r="I328" s="141">
        <f t="shared" si="0"/>
        <v>3426537.5299999979</v>
      </c>
      <c r="J328" s="141">
        <f t="shared" si="0"/>
        <v>855889.20999999985</v>
      </c>
      <c r="K328" s="141">
        <f t="shared" si="0"/>
        <v>4282426.74</v>
      </c>
      <c r="L328" s="141">
        <f t="shared" si="0"/>
        <v>1469111.5899999996</v>
      </c>
      <c r="M328" s="141">
        <f t="shared" si="0"/>
        <v>1391682.4100000006</v>
      </c>
      <c r="N328" s="141">
        <f t="shared" si="0"/>
        <v>2860794</v>
      </c>
      <c r="O328" s="141">
        <f t="shared" si="0"/>
        <v>68759510.710000008</v>
      </c>
      <c r="P328" s="141">
        <f t="shared" si="0"/>
        <v>10433467.290000005</v>
      </c>
      <c r="Q328" s="141">
        <f t="shared" si="0"/>
        <v>79192978</v>
      </c>
    </row>
  </sheetData>
  <mergeCells count="5">
    <mergeCell ref="F1:H1"/>
    <mergeCell ref="I1:K1"/>
    <mergeCell ref="L1:N1"/>
    <mergeCell ref="O1:Q1"/>
    <mergeCell ref="A328:D32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workbookViewId="0">
      <selection activeCell="U7" sqref="U7"/>
    </sheetView>
  </sheetViews>
  <sheetFormatPr defaultRowHeight="15" x14ac:dyDescent="0.25"/>
  <cols>
    <col min="1" max="1" width="6.140625" style="139" bestFit="1" customWidth="1"/>
    <col min="2" max="3" width="9.140625" style="139"/>
    <col min="4" max="4" width="13.140625" style="139" bestFit="1" customWidth="1"/>
    <col min="5" max="5" width="8.140625" style="139" bestFit="1" customWidth="1"/>
    <col min="6" max="8" width="10.5703125" style="139" bestFit="1" customWidth="1"/>
    <col min="9" max="9" width="9.5703125" style="139" bestFit="1" customWidth="1"/>
    <col min="10" max="10" width="8.5703125" style="139" bestFit="1" customWidth="1"/>
    <col min="11" max="11" width="9.5703125" style="139" bestFit="1" customWidth="1"/>
    <col min="12" max="12" width="9.42578125" style="139" bestFit="1" customWidth="1"/>
    <col min="13" max="14" width="8.5703125" style="139" bestFit="1" customWidth="1"/>
    <col min="15" max="15" width="10.7109375" style="139" bestFit="1" customWidth="1"/>
    <col min="16" max="17" width="10.5703125" style="139" bestFit="1" customWidth="1"/>
    <col min="18" max="16384" width="9.140625" style="139"/>
  </cols>
  <sheetData>
    <row r="1" spans="1:17" x14ac:dyDescent="0.25">
      <c r="A1" s="126"/>
      <c r="B1" s="126"/>
      <c r="C1" s="126"/>
      <c r="D1" s="126"/>
      <c r="E1" s="126"/>
      <c r="F1" s="183" t="s">
        <v>677</v>
      </c>
      <c r="G1" s="184"/>
      <c r="H1" s="185"/>
      <c r="I1" s="183" t="s">
        <v>823</v>
      </c>
      <c r="J1" s="184"/>
      <c r="K1" s="185"/>
      <c r="L1" s="183" t="s">
        <v>678</v>
      </c>
      <c r="M1" s="184"/>
      <c r="N1" s="185"/>
      <c r="O1" s="183" t="s">
        <v>679</v>
      </c>
      <c r="P1" s="184"/>
      <c r="Q1" s="185"/>
    </row>
    <row r="2" spans="1:17" x14ac:dyDescent="0.25">
      <c r="A2" s="126">
        <v>1</v>
      </c>
      <c r="B2" s="126">
        <v>5</v>
      </c>
      <c r="C2" s="126">
        <v>2</v>
      </c>
      <c r="D2" s="126">
        <v>8</v>
      </c>
      <c r="E2" s="126">
        <v>32</v>
      </c>
      <c r="F2" s="126">
        <v>34</v>
      </c>
      <c r="G2" s="126">
        <v>38</v>
      </c>
      <c r="H2" s="126">
        <v>39</v>
      </c>
      <c r="I2" s="126">
        <v>49</v>
      </c>
      <c r="J2" s="126">
        <v>51</v>
      </c>
      <c r="K2" s="126">
        <v>53</v>
      </c>
      <c r="L2" s="126">
        <v>54</v>
      </c>
      <c r="M2" s="126">
        <v>57</v>
      </c>
      <c r="N2" s="126">
        <v>59</v>
      </c>
      <c r="O2" s="126">
        <v>65</v>
      </c>
      <c r="P2" s="126">
        <v>68</v>
      </c>
      <c r="Q2" s="126">
        <v>69</v>
      </c>
    </row>
    <row r="3" spans="1:17" ht="45" x14ac:dyDescent="0.25">
      <c r="A3" s="140" t="s">
        <v>821</v>
      </c>
      <c r="B3" s="140" t="s">
        <v>810</v>
      </c>
      <c r="C3" s="140" t="s">
        <v>680</v>
      </c>
      <c r="D3" s="140" t="s">
        <v>11</v>
      </c>
      <c r="E3" s="140" t="s">
        <v>795</v>
      </c>
      <c r="F3" s="140" t="s">
        <v>693</v>
      </c>
      <c r="G3" s="140" t="s">
        <v>796</v>
      </c>
      <c r="H3" s="140" t="s">
        <v>681</v>
      </c>
      <c r="I3" s="140" t="s">
        <v>682</v>
      </c>
      <c r="J3" s="140" t="s">
        <v>797</v>
      </c>
      <c r="K3" s="140" t="s">
        <v>683</v>
      </c>
      <c r="L3" s="140" t="s">
        <v>684</v>
      </c>
      <c r="M3" s="140" t="s">
        <v>798</v>
      </c>
      <c r="N3" s="140" t="s">
        <v>685</v>
      </c>
      <c r="O3" s="140" t="s">
        <v>686</v>
      </c>
      <c r="P3" s="140" t="s">
        <v>799</v>
      </c>
      <c r="Q3" s="140" t="s">
        <v>687</v>
      </c>
    </row>
    <row r="4" spans="1:17" x14ac:dyDescent="0.25">
      <c r="A4" s="126">
        <v>1</v>
      </c>
      <c r="B4" s="126" t="s">
        <v>811</v>
      </c>
      <c r="C4" s="126" t="s">
        <v>739</v>
      </c>
      <c r="D4" s="126" t="s">
        <v>45</v>
      </c>
      <c r="E4" s="126">
        <v>114</v>
      </c>
      <c r="F4" s="141">
        <v>2133.1799999999998</v>
      </c>
      <c r="G4" s="141">
        <v>133.82000000000002</v>
      </c>
      <c r="H4" s="141">
        <v>2267</v>
      </c>
      <c r="I4" s="141">
        <v>1127.0899999999999</v>
      </c>
      <c r="J4" s="141">
        <v>85.91</v>
      </c>
      <c r="K4" s="141">
        <v>1213</v>
      </c>
      <c r="L4" s="141">
        <v>0</v>
      </c>
      <c r="M4" s="141">
        <v>0</v>
      </c>
      <c r="N4" s="141">
        <v>0</v>
      </c>
      <c r="O4" s="141">
        <v>3260.27</v>
      </c>
      <c r="P4" s="141">
        <v>219.73000000000002</v>
      </c>
      <c r="Q4" s="141">
        <v>3480</v>
      </c>
    </row>
    <row r="5" spans="1:17" x14ac:dyDescent="0.25">
      <c r="A5" s="126">
        <v>2</v>
      </c>
      <c r="B5" s="126" t="s">
        <v>811</v>
      </c>
      <c r="C5" s="126" t="s">
        <v>542</v>
      </c>
      <c r="D5" s="126" t="s">
        <v>43</v>
      </c>
      <c r="E5" s="126">
        <v>0</v>
      </c>
      <c r="F5" s="141">
        <v>1493.52</v>
      </c>
      <c r="G5" s="141">
        <v>78.48</v>
      </c>
      <c r="H5" s="141">
        <v>1572</v>
      </c>
      <c r="I5" s="141">
        <v>214.9</v>
      </c>
      <c r="J5" s="141">
        <v>18.100000000000001</v>
      </c>
      <c r="K5" s="141">
        <v>233</v>
      </c>
      <c r="L5" s="141">
        <v>0</v>
      </c>
      <c r="M5" s="141">
        <v>0</v>
      </c>
      <c r="N5" s="141">
        <v>0</v>
      </c>
      <c r="O5" s="141">
        <v>1708.42</v>
      </c>
      <c r="P5" s="141">
        <v>96.58</v>
      </c>
      <c r="Q5" s="141">
        <v>1805</v>
      </c>
    </row>
    <row r="6" spans="1:17" x14ac:dyDescent="0.25">
      <c r="A6" s="126">
        <v>3</v>
      </c>
      <c r="B6" s="126" t="s">
        <v>811</v>
      </c>
      <c r="C6" s="126" t="s">
        <v>541</v>
      </c>
      <c r="D6" s="126" t="s">
        <v>43</v>
      </c>
      <c r="E6" s="126">
        <v>0</v>
      </c>
      <c r="F6" s="141">
        <v>1493.52</v>
      </c>
      <c r="G6" s="141">
        <v>78.48</v>
      </c>
      <c r="H6" s="141">
        <v>1572</v>
      </c>
      <c r="I6" s="141">
        <v>214.9</v>
      </c>
      <c r="J6" s="141">
        <v>18.100000000000001</v>
      </c>
      <c r="K6" s="141">
        <v>233</v>
      </c>
      <c r="L6" s="141">
        <v>0</v>
      </c>
      <c r="M6" s="141">
        <v>0</v>
      </c>
      <c r="N6" s="141">
        <v>0</v>
      </c>
      <c r="O6" s="141">
        <v>1708.42</v>
      </c>
      <c r="P6" s="141">
        <v>96.58</v>
      </c>
      <c r="Q6" s="141">
        <v>1805</v>
      </c>
    </row>
    <row r="7" spans="1:17" x14ac:dyDescent="0.25">
      <c r="A7" s="126">
        <v>4</v>
      </c>
      <c r="B7" s="126" t="s">
        <v>811</v>
      </c>
      <c r="C7" s="126" t="s">
        <v>450</v>
      </c>
      <c r="D7" s="126" t="s">
        <v>43</v>
      </c>
      <c r="E7" s="126">
        <v>0</v>
      </c>
      <c r="F7" s="141">
        <v>1493.52</v>
      </c>
      <c r="G7" s="141">
        <v>78.48</v>
      </c>
      <c r="H7" s="141">
        <v>1572</v>
      </c>
      <c r="I7" s="141">
        <v>214.9</v>
      </c>
      <c r="J7" s="141">
        <v>18.100000000000001</v>
      </c>
      <c r="K7" s="141">
        <v>233</v>
      </c>
      <c r="L7" s="141">
        <v>0</v>
      </c>
      <c r="M7" s="141">
        <v>0</v>
      </c>
      <c r="N7" s="141">
        <v>0</v>
      </c>
      <c r="O7" s="141">
        <v>1708.42</v>
      </c>
      <c r="P7" s="141">
        <v>96.58</v>
      </c>
      <c r="Q7" s="141">
        <v>1805</v>
      </c>
    </row>
    <row r="8" spans="1:17" x14ac:dyDescent="0.25">
      <c r="A8" s="126">
        <v>5</v>
      </c>
      <c r="B8" s="126" t="s">
        <v>811</v>
      </c>
      <c r="C8" s="126" t="s">
        <v>543</v>
      </c>
      <c r="D8" s="126" t="s">
        <v>43</v>
      </c>
      <c r="E8" s="126">
        <v>0</v>
      </c>
      <c r="F8" s="141">
        <v>1493.52</v>
      </c>
      <c r="G8" s="141">
        <v>78.48</v>
      </c>
      <c r="H8" s="141">
        <v>1572</v>
      </c>
      <c r="I8" s="141">
        <v>214.9</v>
      </c>
      <c r="J8" s="141">
        <v>18.100000000000001</v>
      </c>
      <c r="K8" s="141">
        <v>233</v>
      </c>
      <c r="L8" s="141">
        <v>0</v>
      </c>
      <c r="M8" s="141">
        <v>0</v>
      </c>
      <c r="N8" s="141">
        <v>0</v>
      </c>
      <c r="O8" s="141">
        <v>1708.42</v>
      </c>
      <c r="P8" s="141">
        <v>96.58</v>
      </c>
      <c r="Q8" s="141">
        <v>1805</v>
      </c>
    </row>
    <row r="9" spans="1:17" x14ac:dyDescent="0.25">
      <c r="A9" s="126">
        <v>6</v>
      </c>
      <c r="B9" s="126" t="s">
        <v>811</v>
      </c>
      <c r="C9" s="126" t="s">
        <v>540</v>
      </c>
      <c r="D9" s="126" t="s">
        <v>43</v>
      </c>
      <c r="E9" s="126">
        <v>0</v>
      </c>
      <c r="F9" s="141">
        <v>1488.91</v>
      </c>
      <c r="G9" s="141">
        <v>78.09</v>
      </c>
      <c r="H9" s="141">
        <v>1567</v>
      </c>
      <c r="I9" s="141">
        <v>222.47</v>
      </c>
      <c r="J9" s="141">
        <v>18.53</v>
      </c>
      <c r="K9" s="141">
        <v>241</v>
      </c>
      <c r="L9" s="141">
        <v>0</v>
      </c>
      <c r="M9" s="141">
        <v>0</v>
      </c>
      <c r="N9" s="141">
        <v>0</v>
      </c>
      <c r="O9" s="141">
        <v>1711.38</v>
      </c>
      <c r="P9" s="141">
        <v>96.62</v>
      </c>
      <c r="Q9" s="141">
        <v>1808</v>
      </c>
    </row>
    <row r="10" spans="1:17" x14ac:dyDescent="0.25">
      <c r="A10" s="126">
        <v>7</v>
      </c>
      <c r="B10" s="126" t="s">
        <v>811</v>
      </c>
      <c r="C10" s="126" t="s">
        <v>572</v>
      </c>
      <c r="D10" s="126" t="s">
        <v>43</v>
      </c>
      <c r="E10" s="126">
        <v>0</v>
      </c>
      <c r="F10" s="141">
        <v>1966.84</v>
      </c>
      <c r="G10" s="141">
        <v>131.16</v>
      </c>
      <c r="H10" s="141">
        <v>2098</v>
      </c>
      <c r="I10" s="141">
        <v>162.80000000000001</v>
      </c>
      <c r="J10" s="141">
        <v>18.2</v>
      </c>
      <c r="K10" s="141">
        <v>181</v>
      </c>
      <c r="L10" s="141">
        <v>0</v>
      </c>
      <c r="M10" s="141">
        <v>0</v>
      </c>
      <c r="N10" s="141">
        <v>0</v>
      </c>
      <c r="O10" s="141">
        <v>2129.64</v>
      </c>
      <c r="P10" s="141">
        <v>149.36000000000001</v>
      </c>
      <c r="Q10" s="141">
        <v>2279</v>
      </c>
    </row>
    <row r="11" spans="1:17" x14ac:dyDescent="0.25">
      <c r="A11" s="126">
        <v>8</v>
      </c>
      <c r="B11" s="126" t="s">
        <v>811</v>
      </c>
      <c r="C11" s="126" t="s">
        <v>451</v>
      </c>
      <c r="D11" s="126" t="s">
        <v>43</v>
      </c>
      <c r="E11" s="126">
        <v>0</v>
      </c>
      <c r="F11" s="141">
        <v>6649.46</v>
      </c>
      <c r="G11" s="141">
        <v>433.54</v>
      </c>
      <c r="H11" s="141">
        <v>7083</v>
      </c>
      <c r="I11" s="141">
        <v>524.74</v>
      </c>
      <c r="J11" s="141">
        <v>66.260000000000005</v>
      </c>
      <c r="K11" s="141">
        <v>591</v>
      </c>
      <c r="L11" s="141">
        <v>6649.46</v>
      </c>
      <c r="M11" s="141">
        <v>433.54</v>
      </c>
      <c r="N11" s="141">
        <v>7083</v>
      </c>
      <c r="O11" s="141">
        <v>524.74</v>
      </c>
      <c r="P11" s="141">
        <v>66.260000000000005</v>
      </c>
      <c r="Q11" s="141">
        <v>591</v>
      </c>
    </row>
    <row r="12" spans="1:17" x14ac:dyDescent="0.25">
      <c r="A12" s="126">
        <v>9</v>
      </c>
      <c r="B12" s="126" t="s">
        <v>811</v>
      </c>
      <c r="C12" s="126" t="s">
        <v>433</v>
      </c>
      <c r="D12" s="126" t="s">
        <v>43</v>
      </c>
      <c r="E12" s="126">
        <v>0</v>
      </c>
      <c r="F12" s="141">
        <v>574.63</v>
      </c>
      <c r="G12" s="141">
        <v>7.37</v>
      </c>
      <c r="H12" s="141">
        <v>582</v>
      </c>
      <c r="I12" s="141">
        <v>174.88</v>
      </c>
      <c r="J12" s="141">
        <v>5.12</v>
      </c>
      <c r="K12" s="141">
        <v>180</v>
      </c>
      <c r="L12" s="141">
        <v>0</v>
      </c>
      <c r="M12" s="141">
        <v>0</v>
      </c>
      <c r="N12" s="141">
        <v>0</v>
      </c>
      <c r="O12" s="141">
        <v>528.51</v>
      </c>
      <c r="P12" s="141">
        <v>12.49</v>
      </c>
      <c r="Q12" s="141">
        <v>541</v>
      </c>
    </row>
    <row r="13" spans="1:17" x14ac:dyDescent="0.25">
      <c r="A13" s="126">
        <v>10</v>
      </c>
      <c r="B13" s="126" t="s">
        <v>811</v>
      </c>
      <c r="C13" s="126" t="s">
        <v>434</v>
      </c>
      <c r="D13" s="126" t="s">
        <v>43</v>
      </c>
      <c r="E13" s="126">
        <v>0</v>
      </c>
      <c r="F13" s="141">
        <v>575.34</v>
      </c>
      <c r="G13" s="141">
        <v>8.66</v>
      </c>
      <c r="H13" s="141">
        <v>584</v>
      </c>
      <c r="I13" s="141">
        <v>174.87</v>
      </c>
      <c r="J13" s="141">
        <v>5.13</v>
      </c>
      <c r="K13" s="141">
        <v>180</v>
      </c>
      <c r="L13" s="141">
        <v>750.21</v>
      </c>
      <c r="M13" s="141">
        <v>13.79</v>
      </c>
      <c r="N13" s="141">
        <v>764</v>
      </c>
      <c r="O13" s="141">
        <v>-221</v>
      </c>
      <c r="P13" s="141">
        <v>0</v>
      </c>
      <c r="Q13" s="141">
        <v>-221</v>
      </c>
    </row>
    <row r="14" spans="1:17" x14ac:dyDescent="0.25">
      <c r="A14" s="126">
        <v>11</v>
      </c>
      <c r="B14" s="126" t="s">
        <v>811</v>
      </c>
      <c r="C14" s="126" t="s">
        <v>636</v>
      </c>
      <c r="D14" s="126" t="s">
        <v>45</v>
      </c>
      <c r="E14" s="126">
        <v>39</v>
      </c>
      <c r="F14" s="141">
        <v>901.18</v>
      </c>
      <c r="G14" s="141">
        <v>41.82</v>
      </c>
      <c r="H14" s="141">
        <v>943</v>
      </c>
      <c r="I14" s="141">
        <v>500.83</v>
      </c>
      <c r="J14" s="141">
        <v>32.17</v>
      </c>
      <c r="K14" s="141">
        <v>533</v>
      </c>
      <c r="L14" s="141">
        <v>0</v>
      </c>
      <c r="M14" s="141">
        <v>0</v>
      </c>
      <c r="N14" s="141">
        <v>0</v>
      </c>
      <c r="O14" s="141">
        <v>1402.01</v>
      </c>
      <c r="P14" s="141">
        <v>73.990000000000009</v>
      </c>
      <c r="Q14" s="141">
        <v>1476</v>
      </c>
    </row>
    <row r="15" spans="1:17" x14ac:dyDescent="0.25">
      <c r="A15" s="126">
        <v>12</v>
      </c>
      <c r="B15" s="126" t="s">
        <v>811</v>
      </c>
      <c r="C15" s="126" t="s">
        <v>639</v>
      </c>
      <c r="D15" s="126" t="s">
        <v>45</v>
      </c>
      <c r="E15" s="126">
        <v>2</v>
      </c>
      <c r="F15" s="141">
        <v>714.34</v>
      </c>
      <c r="G15" s="141">
        <v>39.659999999999997</v>
      </c>
      <c r="H15" s="141">
        <v>754</v>
      </c>
      <c r="I15" s="141">
        <v>191.96</v>
      </c>
      <c r="J15" s="141">
        <v>8.0400000000000009</v>
      </c>
      <c r="K15" s="141">
        <v>200</v>
      </c>
      <c r="L15" s="141">
        <v>0</v>
      </c>
      <c r="M15" s="141">
        <v>0</v>
      </c>
      <c r="N15" s="141">
        <v>0</v>
      </c>
      <c r="O15" s="141">
        <v>906.3</v>
      </c>
      <c r="P15" s="141">
        <v>47.7</v>
      </c>
      <c r="Q15" s="141">
        <v>954</v>
      </c>
    </row>
    <row r="16" spans="1:17" x14ac:dyDescent="0.25">
      <c r="A16" s="126">
        <v>13</v>
      </c>
      <c r="B16" s="126" t="s">
        <v>811</v>
      </c>
      <c r="C16" s="126" t="s">
        <v>638</v>
      </c>
      <c r="D16" s="126" t="s">
        <v>45</v>
      </c>
      <c r="E16" s="126">
        <v>45</v>
      </c>
      <c r="F16" s="141">
        <v>3572.99</v>
      </c>
      <c r="G16" s="141">
        <v>299.01</v>
      </c>
      <c r="H16" s="141">
        <v>3872</v>
      </c>
      <c r="I16" s="141">
        <v>551.15</v>
      </c>
      <c r="J16" s="141">
        <v>63.85</v>
      </c>
      <c r="K16" s="141">
        <v>615</v>
      </c>
      <c r="L16" s="141">
        <v>0</v>
      </c>
      <c r="M16" s="141">
        <v>0</v>
      </c>
      <c r="N16" s="141">
        <v>0</v>
      </c>
      <c r="O16" s="141">
        <v>4124.1400000000003</v>
      </c>
      <c r="P16" s="141">
        <v>362.86</v>
      </c>
      <c r="Q16" s="141">
        <v>4487</v>
      </c>
    </row>
    <row r="17" spans="1:17" x14ac:dyDescent="0.25">
      <c r="A17" s="126">
        <v>14</v>
      </c>
      <c r="B17" s="126" t="s">
        <v>811</v>
      </c>
      <c r="C17" s="126" t="s">
        <v>435</v>
      </c>
      <c r="D17" s="126" t="s">
        <v>45</v>
      </c>
      <c r="E17" s="126">
        <v>315</v>
      </c>
      <c r="F17" s="141">
        <v>9638.35</v>
      </c>
      <c r="G17" s="141">
        <v>910.65</v>
      </c>
      <c r="H17" s="141">
        <v>10549</v>
      </c>
      <c r="I17" s="141">
        <v>2804.96</v>
      </c>
      <c r="J17" s="141">
        <v>290.03999999999996</v>
      </c>
      <c r="K17" s="141">
        <v>3095</v>
      </c>
      <c r="L17" s="141">
        <v>12443.31</v>
      </c>
      <c r="M17" s="141">
        <v>1200.69</v>
      </c>
      <c r="N17" s="141">
        <v>13644</v>
      </c>
      <c r="O17" s="141">
        <v>0</v>
      </c>
      <c r="P17" s="141">
        <v>0</v>
      </c>
      <c r="Q17" s="141">
        <v>0</v>
      </c>
    </row>
    <row r="18" spans="1:17" x14ac:dyDescent="0.25">
      <c r="A18" s="126">
        <v>15</v>
      </c>
      <c r="B18" s="126" t="s">
        <v>811</v>
      </c>
      <c r="C18" s="126" t="s">
        <v>637</v>
      </c>
      <c r="D18" s="126" t="s">
        <v>45</v>
      </c>
      <c r="E18" s="126">
        <v>139</v>
      </c>
      <c r="F18" s="141">
        <v>2456.4</v>
      </c>
      <c r="G18" s="141">
        <v>169.6</v>
      </c>
      <c r="H18" s="141">
        <v>2626</v>
      </c>
      <c r="I18" s="141">
        <v>1335.77</v>
      </c>
      <c r="J18" s="141">
        <v>108.22999999999999</v>
      </c>
      <c r="K18" s="141">
        <v>1444</v>
      </c>
      <c r="L18" s="141">
        <v>0</v>
      </c>
      <c r="M18" s="141">
        <v>0</v>
      </c>
      <c r="N18" s="141">
        <v>0</v>
      </c>
      <c r="O18" s="141">
        <v>3792.17</v>
      </c>
      <c r="P18" s="141">
        <v>277.83000000000004</v>
      </c>
      <c r="Q18" s="141">
        <v>4070</v>
      </c>
    </row>
    <row r="19" spans="1:17" x14ac:dyDescent="0.25">
      <c r="A19" s="126">
        <v>16</v>
      </c>
      <c r="B19" s="126" t="s">
        <v>811</v>
      </c>
      <c r="C19" s="126" t="s">
        <v>656</v>
      </c>
      <c r="D19" s="126" t="s">
        <v>45</v>
      </c>
      <c r="E19" s="126">
        <v>12</v>
      </c>
      <c r="F19" s="141">
        <v>676.97</v>
      </c>
      <c r="G19" s="141">
        <v>24.03</v>
      </c>
      <c r="H19" s="141">
        <v>701</v>
      </c>
      <c r="I19" s="141">
        <v>274.83999999999997</v>
      </c>
      <c r="J19" s="141">
        <v>13.16</v>
      </c>
      <c r="K19" s="141">
        <v>288</v>
      </c>
      <c r="L19" s="141">
        <v>3846.81</v>
      </c>
      <c r="M19" s="141">
        <v>37.19</v>
      </c>
      <c r="N19" s="141">
        <v>3884</v>
      </c>
      <c r="O19" s="141">
        <v>-2895</v>
      </c>
      <c r="P19" s="141">
        <v>0</v>
      </c>
      <c r="Q19" s="141">
        <v>-2895</v>
      </c>
    </row>
    <row r="20" spans="1:17" x14ac:dyDescent="0.25">
      <c r="A20" s="126">
        <v>17</v>
      </c>
      <c r="B20" s="126" t="s">
        <v>811</v>
      </c>
      <c r="C20" s="126" t="s">
        <v>658</v>
      </c>
      <c r="D20" s="126" t="s">
        <v>45</v>
      </c>
      <c r="E20" s="126">
        <v>200</v>
      </c>
      <c r="F20" s="141">
        <v>2869.45</v>
      </c>
      <c r="G20" s="141">
        <v>211.55</v>
      </c>
      <c r="H20" s="141">
        <v>3081</v>
      </c>
      <c r="I20" s="141">
        <v>1845.35</v>
      </c>
      <c r="J20" s="141">
        <v>152.65</v>
      </c>
      <c r="K20" s="141">
        <v>1998</v>
      </c>
      <c r="L20" s="141">
        <v>0</v>
      </c>
      <c r="M20" s="141">
        <v>0</v>
      </c>
      <c r="N20" s="141">
        <v>0</v>
      </c>
      <c r="O20" s="141">
        <v>4714.8</v>
      </c>
      <c r="P20" s="141">
        <v>364.2</v>
      </c>
      <c r="Q20" s="141">
        <v>5079</v>
      </c>
    </row>
    <row r="21" spans="1:17" x14ac:dyDescent="0.25">
      <c r="A21" s="126">
        <v>18</v>
      </c>
      <c r="B21" s="126" t="s">
        <v>811</v>
      </c>
      <c r="C21" s="126" t="s">
        <v>657</v>
      </c>
      <c r="D21" s="126" t="s">
        <v>45</v>
      </c>
      <c r="E21" s="126">
        <v>300</v>
      </c>
      <c r="F21" s="141">
        <v>2864.91</v>
      </c>
      <c r="G21" s="141">
        <v>211.09</v>
      </c>
      <c r="H21" s="141">
        <v>3076</v>
      </c>
      <c r="I21" s="141">
        <v>2679.69</v>
      </c>
      <c r="J21" s="141">
        <v>216.31</v>
      </c>
      <c r="K21" s="141">
        <v>2896</v>
      </c>
      <c r="L21" s="141">
        <v>0</v>
      </c>
      <c r="M21" s="141">
        <v>0</v>
      </c>
      <c r="N21" s="141">
        <v>0</v>
      </c>
      <c r="O21" s="141">
        <v>5544.6</v>
      </c>
      <c r="P21" s="141">
        <v>427.4</v>
      </c>
      <c r="Q21" s="141">
        <v>5972</v>
      </c>
    </row>
    <row r="22" spans="1:17" x14ac:dyDescent="0.25">
      <c r="A22" s="126">
        <v>19</v>
      </c>
      <c r="B22" s="126" t="s">
        <v>811</v>
      </c>
      <c r="C22" s="126" t="s">
        <v>384</v>
      </c>
      <c r="D22" s="126" t="s">
        <v>45</v>
      </c>
      <c r="E22" s="126">
        <v>75</v>
      </c>
      <c r="F22" s="141">
        <v>12905.25</v>
      </c>
      <c r="G22" s="141">
        <v>1909.75</v>
      </c>
      <c r="H22" s="141">
        <v>14815</v>
      </c>
      <c r="I22" s="141">
        <v>795.63</v>
      </c>
      <c r="J22" s="141">
        <v>181.37</v>
      </c>
      <c r="K22" s="141">
        <v>977</v>
      </c>
      <c r="L22" s="141">
        <v>13700.88</v>
      </c>
      <c r="M22" s="141">
        <v>2091.12</v>
      </c>
      <c r="N22" s="141">
        <v>15792</v>
      </c>
      <c r="O22" s="141">
        <v>0</v>
      </c>
      <c r="P22" s="141">
        <v>0</v>
      </c>
      <c r="Q22" s="141">
        <v>0</v>
      </c>
    </row>
    <row r="23" spans="1:17" x14ac:dyDescent="0.25">
      <c r="A23" s="126">
        <v>20</v>
      </c>
      <c r="B23" s="126" t="s">
        <v>811</v>
      </c>
      <c r="C23" s="126" t="s">
        <v>386</v>
      </c>
      <c r="D23" s="126" t="s">
        <v>45</v>
      </c>
      <c r="E23" s="126">
        <v>200</v>
      </c>
      <c r="F23" s="141">
        <v>32959.47</v>
      </c>
      <c r="G23" s="141">
        <v>5160.53</v>
      </c>
      <c r="H23" s="141">
        <v>38120</v>
      </c>
      <c r="I23" s="141">
        <v>1839.89</v>
      </c>
      <c r="J23" s="141">
        <v>473.11</v>
      </c>
      <c r="K23" s="141">
        <v>2313</v>
      </c>
      <c r="L23" s="141">
        <v>34799.360000000001</v>
      </c>
      <c r="M23" s="141">
        <v>5633.6399999999994</v>
      </c>
      <c r="N23" s="141">
        <v>40433</v>
      </c>
      <c r="O23" s="141">
        <v>0</v>
      </c>
      <c r="P23" s="141">
        <v>0</v>
      </c>
      <c r="Q23" s="141">
        <v>0</v>
      </c>
    </row>
    <row r="24" spans="1:17" x14ac:dyDescent="0.25">
      <c r="A24" s="126">
        <v>21</v>
      </c>
      <c r="B24" s="126" t="s">
        <v>811</v>
      </c>
      <c r="C24" s="126" t="s">
        <v>385</v>
      </c>
      <c r="D24" s="126" t="s">
        <v>45</v>
      </c>
      <c r="E24" s="126">
        <v>214</v>
      </c>
      <c r="F24" s="141">
        <v>9591.2999999999993</v>
      </c>
      <c r="G24" s="141">
        <v>869.7</v>
      </c>
      <c r="H24" s="141">
        <v>10461</v>
      </c>
      <c r="I24" s="141">
        <v>1956.66</v>
      </c>
      <c r="J24" s="141">
        <v>229.33999999999997</v>
      </c>
      <c r="K24" s="141">
        <v>2186</v>
      </c>
      <c r="L24" s="141">
        <v>11547.96</v>
      </c>
      <c r="M24" s="141">
        <v>1099.04</v>
      </c>
      <c r="N24" s="141">
        <v>12647</v>
      </c>
      <c r="O24" s="141">
        <v>0</v>
      </c>
      <c r="P24" s="141">
        <v>0</v>
      </c>
      <c r="Q24" s="141">
        <v>0</v>
      </c>
    </row>
    <row r="25" spans="1:17" x14ac:dyDescent="0.25">
      <c r="A25" s="126">
        <v>22</v>
      </c>
      <c r="B25" s="126" t="s">
        <v>811</v>
      </c>
      <c r="C25" s="126" t="s">
        <v>567</v>
      </c>
      <c r="D25" s="126" t="s">
        <v>45</v>
      </c>
      <c r="E25" s="126">
        <v>104</v>
      </c>
      <c r="F25" s="141">
        <v>0</v>
      </c>
      <c r="G25" s="141">
        <v>0</v>
      </c>
      <c r="H25" s="141">
        <v>0</v>
      </c>
      <c r="I25" s="141">
        <v>1068.48</v>
      </c>
      <c r="J25" s="141">
        <v>65.52</v>
      </c>
      <c r="K25" s="141">
        <v>1134</v>
      </c>
      <c r="L25" s="141">
        <v>1068.48</v>
      </c>
      <c r="M25" s="141">
        <v>65.52</v>
      </c>
      <c r="N25" s="141">
        <v>1134</v>
      </c>
      <c r="O25" s="141">
        <v>0</v>
      </c>
      <c r="P25" s="141">
        <v>0</v>
      </c>
      <c r="Q25" s="141">
        <v>0</v>
      </c>
    </row>
    <row r="26" spans="1:17" x14ac:dyDescent="0.25">
      <c r="A26" s="126">
        <v>23</v>
      </c>
      <c r="B26" s="126" t="s">
        <v>811</v>
      </c>
      <c r="C26" s="126" t="s">
        <v>655</v>
      </c>
      <c r="D26" s="126" t="s">
        <v>45</v>
      </c>
      <c r="E26" s="126">
        <v>31</v>
      </c>
      <c r="F26" s="141">
        <v>11318.32</v>
      </c>
      <c r="G26" s="141">
        <v>899.68</v>
      </c>
      <c r="H26" s="141">
        <v>12218</v>
      </c>
      <c r="I26" s="141">
        <v>416.81</v>
      </c>
      <c r="J26" s="141">
        <v>114.19</v>
      </c>
      <c r="K26" s="141">
        <v>531</v>
      </c>
      <c r="L26" s="141">
        <v>0</v>
      </c>
      <c r="M26" s="141">
        <v>0</v>
      </c>
      <c r="N26" s="141">
        <v>0</v>
      </c>
      <c r="O26" s="141">
        <v>11735.13</v>
      </c>
      <c r="P26" s="141">
        <v>1013.8699999999999</v>
      </c>
      <c r="Q26" s="141">
        <v>12749</v>
      </c>
    </row>
    <row r="27" spans="1:17" x14ac:dyDescent="0.25">
      <c r="A27" s="126">
        <v>24</v>
      </c>
      <c r="B27" s="126" t="s">
        <v>811</v>
      </c>
      <c r="C27" s="126" t="s">
        <v>654</v>
      </c>
      <c r="D27" s="126" t="s">
        <v>193</v>
      </c>
      <c r="E27" s="126">
        <v>106</v>
      </c>
      <c r="F27" s="141">
        <v>4777.1899999999996</v>
      </c>
      <c r="G27" s="141">
        <v>368.81000000000006</v>
      </c>
      <c r="H27" s="141">
        <v>5146</v>
      </c>
      <c r="I27" s="141">
        <v>1042.4000000000001</v>
      </c>
      <c r="J27" s="141">
        <v>108.6</v>
      </c>
      <c r="K27" s="141">
        <v>1151</v>
      </c>
      <c r="L27" s="141">
        <v>0</v>
      </c>
      <c r="M27" s="141">
        <v>0</v>
      </c>
      <c r="N27" s="141">
        <v>0</v>
      </c>
      <c r="O27" s="141">
        <v>5819.59</v>
      </c>
      <c r="P27" s="141">
        <v>477.40999999999997</v>
      </c>
      <c r="Q27" s="141">
        <v>6297</v>
      </c>
    </row>
    <row r="28" spans="1:17" x14ac:dyDescent="0.25">
      <c r="A28" s="126">
        <v>25</v>
      </c>
      <c r="B28" s="126" t="s">
        <v>811</v>
      </c>
      <c r="C28" s="126" t="s">
        <v>570</v>
      </c>
      <c r="D28" s="126" t="s">
        <v>43</v>
      </c>
      <c r="E28" s="126">
        <v>0</v>
      </c>
      <c r="F28" s="141">
        <v>8101.6</v>
      </c>
      <c r="G28" s="141">
        <v>1070.4000000000001</v>
      </c>
      <c r="H28" s="141">
        <v>9172</v>
      </c>
      <c r="I28" s="141">
        <v>204.39</v>
      </c>
      <c r="J28" s="141">
        <v>101.61</v>
      </c>
      <c r="K28" s="141">
        <v>306</v>
      </c>
      <c r="L28" s="141">
        <v>8305.99</v>
      </c>
      <c r="M28" s="141">
        <v>1172.01</v>
      </c>
      <c r="N28" s="141">
        <v>9478</v>
      </c>
      <c r="O28" s="141">
        <v>0</v>
      </c>
      <c r="P28" s="141">
        <v>0</v>
      </c>
      <c r="Q28" s="141">
        <v>0</v>
      </c>
    </row>
    <row r="29" spans="1:17" x14ac:dyDescent="0.25">
      <c r="A29" s="126">
        <v>26</v>
      </c>
      <c r="B29" s="126" t="s">
        <v>811</v>
      </c>
      <c r="C29" s="126" t="s">
        <v>571</v>
      </c>
      <c r="D29" s="126" t="s">
        <v>45</v>
      </c>
      <c r="E29" s="126">
        <v>83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894</v>
      </c>
      <c r="M29" s="141">
        <v>0</v>
      </c>
      <c r="N29" s="141">
        <v>894</v>
      </c>
      <c r="O29" s="141">
        <v>0</v>
      </c>
      <c r="P29" s="141">
        <v>0</v>
      </c>
      <c r="Q29" s="141">
        <v>0</v>
      </c>
    </row>
    <row r="30" spans="1:17" x14ac:dyDescent="0.25">
      <c r="A30" s="126">
        <v>27</v>
      </c>
      <c r="B30" s="126" t="s">
        <v>811</v>
      </c>
      <c r="C30" s="126" t="s">
        <v>568</v>
      </c>
      <c r="D30" s="126" t="s">
        <v>45</v>
      </c>
      <c r="E30" s="126">
        <v>54</v>
      </c>
      <c r="F30" s="141">
        <v>0</v>
      </c>
      <c r="G30" s="141">
        <v>0</v>
      </c>
      <c r="H30" s="141">
        <v>0</v>
      </c>
      <c r="I30" s="141">
        <v>652.98</v>
      </c>
      <c r="J30" s="141">
        <v>34.020000000000003</v>
      </c>
      <c r="K30" s="141">
        <v>687</v>
      </c>
      <c r="L30" s="141">
        <v>652.98</v>
      </c>
      <c r="M30" s="141">
        <v>34.020000000000003</v>
      </c>
      <c r="N30" s="141">
        <v>687</v>
      </c>
      <c r="O30" s="141">
        <v>0</v>
      </c>
      <c r="P30" s="141">
        <v>0</v>
      </c>
      <c r="Q30" s="141">
        <v>0</v>
      </c>
    </row>
    <row r="31" spans="1:17" x14ac:dyDescent="0.25">
      <c r="A31" s="126">
        <v>28</v>
      </c>
      <c r="B31" s="126" t="s">
        <v>811</v>
      </c>
      <c r="C31" s="126" t="s">
        <v>477</v>
      </c>
      <c r="D31" s="126" t="s">
        <v>45</v>
      </c>
      <c r="E31" s="126">
        <v>92</v>
      </c>
      <c r="F31" s="141">
        <v>-85.58</v>
      </c>
      <c r="G31" s="141">
        <v>605.57999999999993</v>
      </c>
      <c r="H31" s="141">
        <v>520</v>
      </c>
      <c r="I31" s="141">
        <v>938.31</v>
      </c>
      <c r="J31" s="141">
        <v>60.69</v>
      </c>
      <c r="K31" s="141">
        <v>999</v>
      </c>
      <c r="L31" s="141">
        <v>0</v>
      </c>
      <c r="M31" s="141">
        <v>0</v>
      </c>
      <c r="N31" s="141">
        <v>0</v>
      </c>
      <c r="O31" s="141">
        <v>852.73</v>
      </c>
      <c r="P31" s="141">
        <v>666.27</v>
      </c>
      <c r="Q31" s="141">
        <v>1519</v>
      </c>
    </row>
    <row r="32" spans="1:17" x14ac:dyDescent="0.25">
      <c r="A32" s="126">
        <v>29</v>
      </c>
      <c r="B32" s="126" t="s">
        <v>811</v>
      </c>
      <c r="C32" s="126" t="s">
        <v>478</v>
      </c>
      <c r="D32" s="126" t="s">
        <v>45</v>
      </c>
      <c r="E32" s="126">
        <v>21</v>
      </c>
      <c r="F32" s="141">
        <v>3311.46</v>
      </c>
      <c r="G32" s="141">
        <v>312.53999999999996</v>
      </c>
      <c r="H32" s="141">
        <v>3624</v>
      </c>
      <c r="I32" s="141">
        <v>345.53</v>
      </c>
      <c r="J32" s="141">
        <v>46.47</v>
      </c>
      <c r="K32" s="141">
        <v>392</v>
      </c>
      <c r="L32" s="141">
        <v>0</v>
      </c>
      <c r="M32" s="141">
        <v>0</v>
      </c>
      <c r="N32" s="141">
        <v>0</v>
      </c>
      <c r="O32" s="141">
        <v>3656.99</v>
      </c>
      <c r="P32" s="141">
        <v>359.01</v>
      </c>
      <c r="Q32" s="141">
        <v>4016</v>
      </c>
    </row>
    <row r="33" spans="1:17" x14ac:dyDescent="0.25">
      <c r="A33" s="126">
        <v>30</v>
      </c>
      <c r="B33" s="126" t="s">
        <v>811</v>
      </c>
      <c r="C33" s="126" t="s">
        <v>479</v>
      </c>
      <c r="D33" s="126" t="s">
        <v>45</v>
      </c>
      <c r="E33" s="126">
        <v>105</v>
      </c>
      <c r="F33" s="141">
        <v>12408.15</v>
      </c>
      <c r="G33" s="141">
        <v>1733.85</v>
      </c>
      <c r="H33" s="141">
        <v>14142</v>
      </c>
      <c r="I33" s="141">
        <v>1046.9100000000001</v>
      </c>
      <c r="J33" s="141">
        <v>195.09</v>
      </c>
      <c r="K33" s="141">
        <v>1242</v>
      </c>
      <c r="L33" s="141">
        <v>0</v>
      </c>
      <c r="M33" s="141">
        <v>0</v>
      </c>
      <c r="N33" s="141">
        <v>0</v>
      </c>
      <c r="O33" s="141">
        <v>13455.06</v>
      </c>
      <c r="P33" s="141">
        <v>1928.94</v>
      </c>
      <c r="Q33" s="141">
        <v>15384</v>
      </c>
    </row>
    <row r="34" spans="1:17" x14ac:dyDescent="0.25">
      <c r="A34" s="126">
        <v>31</v>
      </c>
      <c r="B34" s="126" t="s">
        <v>811</v>
      </c>
      <c r="C34" s="126" t="s">
        <v>495</v>
      </c>
      <c r="D34" s="126" t="s">
        <v>45</v>
      </c>
      <c r="E34" s="126">
        <v>30</v>
      </c>
      <c r="F34" s="141">
        <v>3696.81</v>
      </c>
      <c r="G34" s="141">
        <v>273.19</v>
      </c>
      <c r="H34" s="141">
        <v>3970</v>
      </c>
      <c r="I34" s="141">
        <v>425.4</v>
      </c>
      <c r="J34" s="141">
        <v>54.6</v>
      </c>
      <c r="K34" s="141">
        <v>480</v>
      </c>
      <c r="L34" s="141">
        <v>4122.21</v>
      </c>
      <c r="M34" s="141">
        <v>327.79</v>
      </c>
      <c r="N34" s="141">
        <v>4450</v>
      </c>
      <c r="O34" s="141">
        <v>0</v>
      </c>
      <c r="P34" s="141">
        <v>0</v>
      </c>
      <c r="Q34" s="141">
        <v>0</v>
      </c>
    </row>
    <row r="35" spans="1:17" x14ac:dyDescent="0.25">
      <c r="A35" s="126">
        <v>32</v>
      </c>
      <c r="B35" s="126" t="s">
        <v>811</v>
      </c>
      <c r="C35" s="126" t="s">
        <v>573</v>
      </c>
      <c r="D35" s="126" t="s">
        <v>43</v>
      </c>
      <c r="E35" s="126">
        <v>0</v>
      </c>
      <c r="F35" s="141">
        <v>2215.25</v>
      </c>
      <c r="G35" s="141">
        <v>145.75</v>
      </c>
      <c r="H35" s="141">
        <v>2361</v>
      </c>
      <c r="I35" s="141">
        <v>174.93</v>
      </c>
      <c r="J35" s="141">
        <v>22.07</v>
      </c>
      <c r="K35" s="141">
        <v>197</v>
      </c>
      <c r="L35" s="141">
        <v>0</v>
      </c>
      <c r="M35" s="141">
        <v>0</v>
      </c>
      <c r="N35" s="141">
        <v>0</v>
      </c>
      <c r="O35" s="141">
        <v>2390.1799999999998</v>
      </c>
      <c r="P35" s="141">
        <v>167.82</v>
      </c>
      <c r="Q35" s="141">
        <v>2558</v>
      </c>
    </row>
    <row r="36" spans="1:17" x14ac:dyDescent="0.25">
      <c r="A36" s="126">
        <v>33</v>
      </c>
      <c r="B36" s="126" t="s">
        <v>811</v>
      </c>
      <c r="C36" s="126" t="s">
        <v>452</v>
      </c>
      <c r="D36" s="126" t="s">
        <v>45</v>
      </c>
      <c r="E36" s="126">
        <v>50</v>
      </c>
      <c r="F36" s="141">
        <v>5406.96</v>
      </c>
      <c r="G36" s="141">
        <v>525.04</v>
      </c>
      <c r="H36" s="141">
        <v>5932</v>
      </c>
      <c r="I36" s="141">
        <v>592.29999999999995</v>
      </c>
      <c r="J36" s="141">
        <v>87.7</v>
      </c>
      <c r="K36" s="141">
        <v>680</v>
      </c>
      <c r="L36" s="141">
        <v>5999.26</v>
      </c>
      <c r="M36" s="141">
        <v>612.74</v>
      </c>
      <c r="N36" s="141">
        <v>6612</v>
      </c>
      <c r="O36" s="141">
        <v>0</v>
      </c>
      <c r="P36" s="141">
        <v>0</v>
      </c>
      <c r="Q36" s="141">
        <v>0</v>
      </c>
    </row>
    <row r="37" spans="1:17" x14ac:dyDescent="0.25">
      <c r="A37" s="126">
        <v>34</v>
      </c>
      <c r="B37" s="126" t="s">
        <v>811</v>
      </c>
      <c r="C37" s="126" t="s">
        <v>623</v>
      </c>
      <c r="D37" s="126" t="s">
        <v>43</v>
      </c>
      <c r="E37" s="126">
        <v>0</v>
      </c>
      <c r="F37" s="141">
        <v>6275.55</v>
      </c>
      <c r="G37" s="141">
        <v>480.45000000000005</v>
      </c>
      <c r="H37" s="141">
        <v>6756</v>
      </c>
      <c r="I37" s="141">
        <v>162.71</v>
      </c>
      <c r="J37" s="141">
        <v>53.29</v>
      </c>
      <c r="K37" s="141">
        <v>216</v>
      </c>
      <c r="L37" s="141">
        <v>1229.55</v>
      </c>
      <c r="M37" s="141">
        <v>480.45000000000005</v>
      </c>
      <c r="N37" s="141">
        <v>1710</v>
      </c>
      <c r="O37" s="141">
        <v>5208.71</v>
      </c>
      <c r="P37" s="141">
        <v>53.29</v>
      </c>
      <c r="Q37" s="141">
        <v>5262</v>
      </c>
    </row>
    <row r="38" spans="1:17" x14ac:dyDescent="0.25">
      <c r="A38" s="126">
        <v>35</v>
      </c>
      <c r="B38" s="126" t="s">
        <v>811</v>
      </c>
      <c r="C38" s="126" t="s">
        <v>624</v>
      </c>
      <c r="D38" s="126" t="s">
        <v>45</v>
      </c>
      <c r="E38" s="126">
        <v>572</v>
      </c>
      <c r="F38" s="141">
        <v>6013.96</v>
      </c>
      <c r="G38" s="141">
        <v>380.04</v>
      </c>
      <c r="H38" s="141">
        <v>6394</v>
      </c>
      <c r="I38" s="141">
        <v>4938.72</v>
      </c>
      <c r="J38" s="141">
        <v>418.28000000000003</v>
      </c>
      <c r="K38" s="141">
        <v>5357</v>
      </c>
      <c r="L38" s="141">
        <v>0</v>
      </c>
      <c r="M38" s="141">
        <v>0</v>
      </c>
      <c r="N38" s="141">
        <v>0</v>
      </c>
      <c r="O38" s="141">
        <v>10952.68</v>
      </c>
      <c r="P38" s="141">
        <v>798.31999999999994</v>
      </c>
      <c r="Q38" s="141">
        <v>11751</v>
      </c>
    </row>
    <row r="39" spans="1:17" x14ac:dyDescent="0.25">
      <c r="A39" s="126">
        <v>36</v>
      </c>
      <c r="B39" s="126" t="s">
        <v>811</v>
      </c>
      <c r="C39" s="126" t="s">
        <v>524</v>
      </c>
      <c r="D39" s="126" t="s">
        <v>43</v>
      </c>
      <c r="E39" s="126">
        <v>0</v>
      </c>
      <c r="F39" s="141">
        <v>1200.18</v>
      </c>
      <c r="G39" s="141">
        <v>42.82</v>
      </c>
      <c r="H39" s="141">
        <v>1243</v>
      </c>
      <c r="I39" s="141">
        <v>175.42</v>
      </c>
      <c r="J39" s="141">
        <v>11.58</v>
      </c>
      <c r="K39" s="141">
        <v>187</v>
      </c>
      <c r="L39" s="141">
        <v>0</v>
      </c>
      <c r="M39" s="141">
        <v>0</v>
      </c>
      <c r="N39" s="141">
        <v>0</v>
      </c>
      <c r="O39" s="141">
        <v>1375.6</v>
      </c>
      <c r="P39" s="141">
        <v>54.4</v>
      </c>
      <c r="Q39" s="141">
        <v>1430</v>
      </c>
    </row>
    <row r="40" spans="1:17" x14ac:dyDescent="0.25">
      <c r="A40" s="126">
        <v>37</v>
      </c>
      <c r="B40" s="126" t="s">
        <v>811</v>
      </c>
      <c r="C40" s="126" t="s">
        <v>496</v>
      </c>
      <c r="D40" s="126" t="s">
        <v>45</v>
      </c>
      <c r="E40" s="126">
        <v>100</v>
      </c>
      <c r="F40" s="141">
        <v>2002.63</v>
      </c>
      <c r="G40" s="141">
        <v>132.37</v>
      </c>
      <c r="H40" s="141">
        <v>2135</v>
      </c>
      <c r="I40" s="141">
        <v>1010.14</v>
      </c>
      <c r="J40" s="141">
        <v>81.86</v>
      </c>
      <c r="K40" s="141">
        <v>1092</v>
      </c>
      <c r="L40" s="141">
        <v>3012.77</v>
      </c>
      <c r="M40" s="141">
        <v>214.23000000000002</v>
      </c>
      <c r="N40" s="141">
        <v>3227</v>
      </c>
      <c r="O40" s="141">
        <v>0</v>
      </c>
      <c r="P40" s="141">
        <v>0</v>
      </c>
      <c r="Q40" s="141">
        <v>0</v>
      </c>
    </row>
    <row r="41" spans="1:17" x14ac:dyDescent="0.25">
      <c r="A41" s="126">
        <v>38</v>
      </c>
      <c r="B41" s="126" t="s">
        <v>811</v>
      </c>
      <c r="C41" s="126" t="s">
        <v>497</v>
      </c>
      <c r="D41" s="126" t="s">
        <v>45</v>
      </c>
      <c r="E41" s="126">
        <v>100</v>
      </c>
      <c r="F41" s="141">
        <v>891.93</v>
      </c>
      <c r="G41" s="141">
        <v>56.07</v>
      </c>
      <c r="H41" s="141">
        <v>948</v>
      </c>
      <c r="I41" s="141">
        <v>1009.63</v>
      </c>
      <c r="J41" s="141">
        <v>68.37</v>
      </c>
      <c r="K41" s="141">
        <v>1078</v>
      </c>
      <c r="L41" s="141">
        <v>1901.56</v>
      </c>
      <c r="M41" s="141">
        <v>124.44</v>
      </c>
      <c r="N41" s="141">
        <v>2026</v>
      </c>
      <c r="O41" s="141">
        <v>0</v>
      </c>
      <c r="P41" s="141">
        <v>0</v>
      </c>
      <c r="Q41" s="141">
        <v>0</v>
      </c>
    </row>
    <row r="42" spans="1:17" x14ac:dyDescent="0.25">
      <c r="A42" s="126">
        <v>39</v>
      </c>
      <c r="B42" s="126" t="s">
        <v>811</v>
      </c>
      <c r="C42" s="126" t="s">
        <v>574</v>
      </c>
      <c r="D42" s="126" t="s">
        <v>43</v>
      </c>
      <c r="E42" s="126">
        <v>0</v>
      </c>
      <c r="F42" s="141">
        <v>949.94</v>
      </c>
      <c r="G42" s="141">
        <v>29.06</v>
      </c>
      <c r="H42" s="141">
        <v>979</v>
      </c>
      <c r="I42" s="141">
        <v>175</v>
      </c>
      <c r="J42" s="141">
        <v>9</v>
      </c>
      <c r="K42" s="141">
        <v>184</v>
      </c>
      <c r="L42" s="141">
        <v>0</v>
      </c>
      <c r="M42" s="141">
        <v>0</v>
      </c>
      <c r="N42" s="141">
        <v>0</v>
      </c>
      <c r="O42" s="141">
        <v>1124.94</v>
      </c>
      <c r="P42" s="141">
        <v>38.06</v>
      </c>
      <c r="Q42" s="141">
        <v>1163</v>
      </c>
    </row>
    <row r="43" spans="1:17" x14ac:dyDescent="0.25">
      <c r="A43" s="126">
        <v>40</v>
      </c>
      <c r="B43" s="126" t="s">
        <v>811</v>
      </c>
      <c r="C43" s="126" t="s">
        <v>575</v>
      </c>
      <c r="D43" s="126" t="s">
        <v>43</v>
      </c>
      <c r="E43" s="126">
        <v>0</v>
      </c>
      <c r="F43" s="141">
        <v>3782.42</v>
      </c>
      <c r="G43" s="141">
        <v>323.58</v>
      </c>
      <c r="H43" s="141">
        <v>4106</v>
      </c>
      <c r="I43" s="141">
        <v>174.52</v>
      </c>
      <c r="J43" s="141">
        <v>40.479999999999997</v>
      </c>
      <c r="K43" s="141">
        <v>215</v>
      </c>
      <c r="L43" s="141">
        <v>0</v>
      </c>
      <c r="M43" s="141">
        <v>0</v>
      </c>
      <c r="N43" s="141">
        <v>0</v>
      </c>
      <c r="O43" s="141">
        <v>3956.94</v>
      </c>
      <c r="P43" s="141">
        <v>364.06</v>
      </c>
      <c r="Q43" s="141">
        <v>4321</v>
      </c>
    </row>
    <row r="44" spans="1:17" x14ac:dyDescent="0.25">
      <c r="A44" s="126">
        <v>41</v>
      </c>
      <c r="B44" s="126" t="s">
        <v>811</v>
      </c>
      <c r="C44" s="126" t="s">
        <v>576</v>
      </c>
      <c r="D44" s="126" t="s">
        <v>43</v>
      </c>
      <c r="E44" s="126">
        <v>0</v>
      </c>
      <c r="F44" s="141">
        <v>949.94</v>
      </c>
      <c r="G44" s="141">
        <v>29.06</v>
      </c>
      <c r="H44" s="141">
        <v>979</v>
      </c>
      <c r="I44" s="141">
        <v>175</v>
      </c>
      <c r="J44" s="141">
        <v>9</v>
      </c>
      <c r="K44" s="141">
        <v>184</v>
      </c>
      <c r="L44" s="141">
        <v>0</v>
      </c>
      <c r="M44" s="141">
        <v>0</v>
      </c>
      <c r="N44" s="141">
        <v>0</v>
      </c>
      <c r="O44" s="141">
        <v>1124.94</v>
      </c>
      <c r="P44" s="141">
        <v>38.06</v>
      </c>
      <c r="Q44" s="141">
        <v>1163</v>
      </c>
    </row>
    <row r="45" spans="1:17" x14ac:dyDescent="0.25">
      <c r="A45" s="126">
        <v>42</v>
      </c>
      <c r="B45" s="126" t="s">
        <v>811</v>
      </c>
      <c r="C45" s="126" t="s">
        <v>577</v>
      </c>
      <c r="D45" s="126" t="s">
        <v>43</v>
      </c>
      <c r="E45" s="126">
        <v>0</v>
      </c>
      <c r="F45" s="141">
        <v>950.56</v>
      </c>
      <c r="G45" s="141">
        <v>29.44</v>
      </c>
      <c r="H45" s="141">
        <v>980</v>
      </c>
      <c r="I45" s="141">
        <v>175</v>
      </c>
      <c r="J45" s="141">
        <v>9</v>
      </c>
      <c r="K45" s="141">
        <v>184</v>
      </c>
      <c r="L45" s="141">
        <v>0</v>
      </c>
      <c r="M45" s="141">
        <v>0</v>
      </c>
      <c r="N45" s="141">
        <v>0</v>
      </c>
      <c r="O45" s="141">
        <v>1125.56</v>
      </c>
      <c r="P45" s="141">
        <v>38.44</v>
      </c>
      <c r="Q45" s="141">
        <v>1164</v>
      </c>
    </row>
    <row r="46" spans="1:17" x14ac:dyDescent="0.25">
      <c r="A46" s="126">
        <v>43</v>
      </c>
      <c r="B46" s="126" t="s">
        <v>811</v>
      </c>
      <c r="C46" s="126" t="s">
        <v>578</v>
      </c>
      <c r="D46" s="126" t="s">
        <v>43</v>
      </c>
      <c r="E46" s="126">
        <v>0</v>
      </c>
      <c r="F46" s="141">
        <v>950.3</v>
      </c>
      <c r="G46" s="141">
        <v>32.700000000000003</v>
      </c>
      <c r="H46" s="141">
        <v>983</v>
      </c>
      <c r="I46" s="141">
        <v>175</v>
      </c>
      <c r="J46" s="141">
        <v>9</v>
      </c>
      <c r="K46" s="141">
        <v>184</v>
      </c>
      <c r="L46" s="141">
        <v>0</v>
      </c>
      <c r="M46" s="141">
        <v>0</v>
      </c>
      <c r="N46" s="141">
        <v>0</v>
      </c>
      <c r="O46" s="141">
        <v>1125.3</v>
      </c>
      <c r="P46" s="141">
        <v>41.7</v>
      </c>
      <c r="Q46" s="141">
        <v>1167</v>
      </c>
    </row>
    <row r="47" spans="1:17" x14ac:dyDescent="0.25">
      <c r="A47" s="126">
        <v>44</v>
      </c>
      <c r="B47" s="126" t="s">
        <v>811</v>
      </c>
      <c r="C47" s="126" t="s">
        <v>547</v>
      </c>
      <c r="D47" s="126" t="s">
        <v>45</v>
      </c>
      <c r="E47" s="126">
        <v>58</v>
      </c>
      <c r="F47" s="141">
        <v>8042.4</v>
      </c>
      <c r="G47" s="141">
        <v>969.59999999999991</v>
      </c>
      <c r="H47" s="141">
        <v>9012</v>
      </c>
      <c r="I47" s="141">
        <v>703.04</v>
      </c>
      <c r="J47" s="141">
        <v>143.96</v>
      </c>
      <c r="K47" s="141">
        <v>847</v>
      </c>
      <c r="L47" s="141">
        <v>0</v>
      </c>
      <c r="M47" s="141">
        <v>0</v>
      </c>
      <c r="N47" s="141">
        <v>0</v>
      </c>
      <c r="O47" s="141">
        <v>8745.44</v>
      </c>
      <c r="P47" s="141">
        <v>1113.56</v>
      </c>
      <c r="Q47" s="141">
        <v>9859</v>
      </c>
    </row>
    <row r="48" spans="1:17" x14ac:dyDescent="0.25">
      <c r="A48" s="126">
        <v>45</v>
      </c>
      <c r="B48" s="126" t="s">
        <v>811</v>
      </c>
      <c r="C48" s="126" t="s">
        <v>675</v>
      </c>
      <c r="D48" s="126" t="s">
        <v>45</v>
      </c>
      <c r="E48" s="126">
        <v>10</v>
      </c>
      <c r="F48" s="141">
        <v>295.64</v>
      </c>
      <c r="G48" s="141">
        <v>27.36</v>
      </c>
      <c r="H48" s="141">
        <v>323</v>
      </c>
      <c r="I48" s="141">
        <v>253.07</v>
      </c>
      <c r="J48" s="141">
        <v>7.93</v>
      </c>
      <c r="K48" s="141">
        <v>261</v>
      </c>
      <c r="L48" s="141">
        <v>8863.7099999999991</v>
      </c>
      <c r="M48" s="141">
        <v>35.29</v>
      </c>
      <c r="N48" s="141">
        <v>8899</v>
      </c>
      <c r="O48" s="141">
        <v>-8315</v>
      </c>
      <c r="P48" s="141">
        <v>0</v>
      </c>
      <c r="Q48" s="141">
        <v>-8315</v>
      </c>
    </row>
    <row r="49" spans="1:17" x14ac:dyDescent="0.25">
      <c r="A49" s="126">
        <v>46</v>
      </c>
      <c r="B49" s="126" t="s">
        <v>811</v>
      </c>
      <c r="C49" s="126" t="s">
        <v>579</v>
      </c>
      <c r="D49" s="126" t="s">
        <v>43</v>
      </c>
      <c r="E49" s="126">
        <v>0</v>
      </c>
      <c r="F49" s="141">
        <v>950.31</v>
      </c>
      <c r="G49" s="141">
        <v>32.69</v>
      </c>
      <c r="H49" s="141">
        <v>983</v>
      </c>
      <c r="I49" s="141">
        <v>175</v>
      </c>
      <c r="J49" s="141">
        <v>9</v>
      </c>
      <c r="K49" s="141">
        <v>184</v>
      </c>
      <c r="L49" s="141">
        <v>0</v>
      </c>
      <c r="M49" s="141">
        <v>0</v>
      </c>
      <c r="N49" s="141">
        <v>0</v>
      </c>
      <c r="O49" s="141">
        <v>1125.31</v>
      </c>
      <c r="P49" s="141">
        <v>41.69</v>
      </c>
      <c r="Q49" s="141">
        <v>1167</v>
      </c>
    </row>
    <row r="50" spans="1:17" x14ac:dyDescent="0.25">
      <c r="A50" s="126">
        <v>47</v>
      </c>
      <c r="B50" s="126" t="s">
        <v>811</v>
      </c>
      <c r="C50" s="126" t="s">
        <v>545</v>
      </c>
      <c r="D50" s="126" t="s">
        <v>45</v>
      </c>
      <c r="E50" s="126">
        <v>17</v>
      </c>
      <c r="F50" s="141">
        <v>4613.01</v>
      </c>
      <c r="G50" s="141">
        <v>521.99</v>
      </c>
      <c r="H50" s="141">
        <v>5135</v>
      </c>
      <c r="I50" s="141">
        <v>363.09</v>
      </c>
      <c r="J50" s="141">
        <v>71.91</v>
      </c>
      <c r="K50" s="141">
        <v>435</v>
      </c>
      <c r="L50" s="141">
        <v>0</v>
      </c>
      <c r="M50" s="141">
        <v>0</v>
      </c>
      <c r="N50" s="141">
        <v>0</v>
      </c>
      <c r="O50" s="141">
        <v>4976.1000000000004</v>
      </c>
      <c r="P50" s="141">
        <v>593.9</v>
      </c>
      <c r="Q50" s="141">
        <v>5570</v>
      </c>
    </row>
    <row r="51" spans="1:17" x14ac:dyDescent="0.25">
      <c r="A51" s="126">
        <v>48</v>
      </c>
      <c r="B51" s="126" t="s">
        <v>811</v>
      </c>
      <c r="C51" s="126" t="s">
        <v>544</v>
      </c>
      <c r="D51" s="126" t="s">
        <v>45</v>
      </c>
      <c r="E51" s="126">
        <v>121</v>
      </c>
      <c r="F51" s="141">
        <v>17025.04</v>
      </c>
      <c r="G51" s="141">
        <v>2528.96</v>
      </c>
      <c r="H51" s="141">
        <v>19554</v>
      </c>
      <c r="I51" s="141">
        <v>1224.68</v>
      </c>
      <c r="J51" s="141">
        <v>305.32</v>
      </c>
      <c r="K51" s="141">
        <v>1530</v>
      </c>
      <c r="L51" s="141">
        <v>0</v>
      </c>
      <c r="M51" s="141">
        <v>0</v>
      </c>
      <c r="N51" s="141">
        <v>0</v>
      </c>
      <c r="O51" s="141">
        <v>18249.72</v>
      </c>
      <c r="P51" s="141">
        <v>2834.2799999999997</v>
      </c>
      <c r="Q51" s="141">
        <v>21084</v>
      </c>
    </row>
    <row r="52" spans="1:17" x14ac:dyDescent="0.25">
      <c r="A52" s="126">
        <v>49</v>
      </c>
      <c r="B52" s="126" t="s">
        <v>811</v>
      </c>
      <c r="C52" s="126" t="s">
        <v>546</v>
      </c>
      <c r="D52" s="126" t="s">
        <v>45</v>
      </c>
      <c r="E52" s="126">
        <v>12</v>
      </c>
      <c r="F52" s="141">
        <v>19179.66</v>
      </c>
      <c r="G52" s="141">
        <v>2763.34</v>
      </c>
      <c r="H52" s="141">
        <v>21943</v>
      </c>
      <c r="I52" s="141">
        <v>321.47000000000003</v>
      </c>
      <c r="J52" s="141">
        <v>265.53000000000003</v>
      </c>
      <c r="K52" s="141">
        <v>587</v>
      </c>
      <c r="L52" s="141">
        <v>0</v>
      </c>
      <c r="M52" s="141">
        <v>0</v>
      </c>
      <c r="N52" s="141">
        <v>0</v>
      </c>
      <c r="O52" s="141">
        <v>19501.13</v>
      </c>
      <c r="P52" s="141">
        <v>3028.87</v>
      </c>
      <c r="Q52" s="141">
        <v>22530</v>
      </c>
    </row>
    <row r="53" spans="1:17" x14ac:dyDescent="0.25">
      <c r="A53" s="126">
        <v>50</v>
      </c>
      <c r="B53" s="126" t="s">
        <v>811</v>
      </c>
      <c r="C53" s="126" t="s">
        <v>569</v>
      </c>
      <c r="D53" s="126" t="s">
        <v>45</v>
      </c>
      <c r="E53" s="126">
        <v>107</v>
      </c>
      <c r="F53" s="141">
        <v>0</v>
      </c>
      <c r="G53" s="141">
        <v>0</v>
      </c>
      <c r="H53" s="141">
        <v>0</v>
      </c>
      <c r="I53" s="141">
        <v>1093.5899999999999</v>
      </c>
      <c r="J53" s="141">
        <v>67.41</v>
      </c>
      <c r="K53" s="141">
        <v>1161</v>
      </c>
      <c r="L53" s="141">
        <v>1093.5899999999999</v>
      </c>
      <c r="M53" s="141">
        <v>67.41</v>
      </c>
      <c r="N53" s="141">
        <v>1161</v>
      </c>
      <c r="O53" s="141">
        <v>0</v>
      </c>
      <c r="P53" s="141">
        <v>0</v>
      </c>
      <c r="Q53" s="141">
        <v>0</v>
      </c>
    </row>
    <row r="54" spans="1:17" x14ac:dyDescent="0.25">
      <c r="A54" s="126">
        <v>51</v>
      </c>
      <c r="B54" s="126" t="s">
        <v>811</v>
      </c>
      <c r="C54" s="126" t="s">
        <v>498</v>
      </c>
      <c r="D54" s="126" t="s">
        <v>45</v>
      </c>
      <c r="E54" s="126">
        <v>40</v>
      </c>
      <c r="F54" s="141">
        <v>9502.67</v>
      </c>
      <c r="G54" s="141">
        <v>1364.33</v>
      </c>
      <c r="H54" s="141">
        <v>10867</v>
      </c>
      <c r="I54" s="141">
        <v>509.35</v>
      </c>
      <c r="J54" s="141">
        <v>127.65</v>
      </c>
      <c r="K54" s="141">
        <v>637</v>
      </c>
      <c r="L54" s="141">
        <v>9119.67</v>
      </c>
      <c r="M54" s="141">
        <v>1364.33</v>
      </c>
      <c r="N54" s="141">
        <v>10484</v>
      </c>
      <c r="O54" s="141">
        <v>892.35</v>
      </c>
      <c r="P54" s="141">
        <v>127.65</v>
      </c>
      <c r="Q54" s="141">
        <v>1020</v>
      </c>
    </row>
    <row r="55" spans="1:17" x14ac:dyDescent="0.25">
      <c r="A55" s="126">
        <v>52</v>
      </c>
      <c r="B55" s="126" t="s">
        <v>811</v>
      </c>
      <c r="C55" s="126" t="s">
        <v>740</v>
      </c>
      <c r="D55" s="126" t="s">
        <v>43</v>
      </c>
      <c r="E55" s="126">
        <v>0</v>
      </c>
      <c r="F55" s="141">
        <v>31756.2</v>
      </c>
      <c r="G55" s="141">
        <v>2686.8</v>
      </c>
      <c r="H55" s="141">
        <v>34443</v>
      </c>
      <c r="I55" s="141">
        <v>175.01</v>
      </c>
      <c r="J55" s="141">
        <v>348.99</v>
      </c>
      <c r="K55" s="141">
        <v>524</v>
      </c>
      <c r="L55" s="141">
        <v>0</v>
      </c>
      <c r="M55" s="141">
        <v>524</v>
      </c>
      <c r="N55" s="141">
        <v>524</v>
      </c>
      <c r="O55" s="141">
        <v>31931.21</v>
      </c>
      <c r="P55" s="141">
        <v>2511.79</v>
      </c>
      <c r="Q55" s="141">
        <v>34443</v>
      </c>
    </row>
    <row r="56" spans="1:17" x14ac:dyDescent="0.25">
      <c r="A56" s="126">
        <v>53</v>
      </c>
      <c r="B56" s="126" t="s">
        <v>811</v>
      </c>
      <c r="C56" s="126" t="s">
        <v>741</v>
      </c>
      <c r="D56" s="126" t="s">
        <v>43</v>
      </c>
      <c r="E56" s="126">
        <v>0</v>
      </c>
      <c r="F56" s="141">
        <v>859.85</v>
      </c>
      <c r="G56" s="141">
        <v>24.15</v>
      </c>
      <c r="H56" s="141">
        <v>884</v>
      </c>
      <c r="I56" s="141">
        <v>174.93</v>
      </c>
      <c r="J56" s="141">
        <v>8.07</v>
      </c>
      <c r="K56" s="141">
        <v>183</v>
      </c>
      <c r="L56" s="141">
        <v>158.85</v>
      </c>
      <c r="M56" s="141">
        <v>24.15</v>
      </c>
      <c r="N56" s="141">
        <v>183</v>
      </c>
      <c r="O56" s="141">
        <v>875.93</v>
      </c>
      <c r="P56" s="141">
        <v>8.07</v>
      </c>
      <c r="Q56" s="141">
        <v>884</v>
      </c>
    </row>
    <row r="57" spans="1:17" x14ac:dyDescent="0.25">
      <c r="A57" s="126">
        <v>54</v>
      </c>
      <c r="B57" s="126" t="s">
        <v>811</v>
      </c>
      <c r="C57" s="126" t="s">
        <v>742</v>
      </c>
      <c r="D57" s="126" t="s">
        <v>45</v>
      </c>
      <c r="E57" s="126">
        <v>3</v>
      </c>
      <c r="F57" s="141">
        <v>859.45</v>
      </c>
      <c r="G57" s="141">
        <v>23.55</v>
      </c>
      <c r="H57" s="141">
        <v>883</v>
      </c>
      <c r="I57" s="141">
        <v>200.05</v>
      </c>
      <c r="J57" s="141">
        <v>9.9500000000000011</v>
      </c>
      <c r="K57" s="141">
        <v>210</v>
      </c>
      <c r="L57" s="141">
        <v>186.45</v>
      </c>
      <c r="M57" s="141">
        <v>23.55</v>
      </c>
      <c r="N57" s="141">
        <v>210</v>
      </c>
      <c r="O57" s="141">
        <v>873.05</v>
      </c>
      <c r="P57" s="141">
        <v>9.9500000000000011</v>
      </c>
      <c r="Q57" s="141">
        <v>883</v>
      </c>
    </row>
    <row r="58" spans="1:17" x14ac:dyDescent="0.25">
      <c r="A58" s="126">
        <v>55</v>
      </c>
      <c r="B58" s="126" t="s">
        <v>811</v>
      </c>
      <c r="C58" s="126" t="s">
        <v>743</v>
      </c>
      <c r="D58" s="126" t="s">
        <v>45</v>
      </c>
      <c r="E58" s="126">
        <v>18</v>
      </c>
      <c r="F58" s="141">
        <v>2381.02</v>
      </c>
      <c r="G58" s="141">
        <v>138.97999999999999</v>
      </c>
      <c r="H58" s="141">
        <v>2520</v>
      </c>
      <c r="I58" s="141">
        <v>325.3</v>
      </c>
      <c r="J58" s="141">
        <v>28.7</v>
      </c>
      <c r="K58" s="141">
        <v>354</v>
      </c>
      <c r="L58" s="141">
        <v>215.02</v>
      </c>
      <c r="M58" s="141">
        <v>138.97999999999999</v>
      </c>
      <c r="N58" s="141">
        <v>354</v>
      </c>
      <c r="O58" s="141">
        <v>2491.3000000000002</v>
      </c>
      <c r="P58" s="141">
        <v>28.7</v>
      </c>
      <c r="Q58" s="141">
        <v>2520</v>
      </c>
    </row>
    <row r="59" spans="1:17" x14ac:dyDescent="0.25">
      <c r="A59" s="126">
        <v>56</v>
      </c>
      <c r="B59" s="126" t="s">
        <v>811</v>
      </c>
      <c r="C59" s="126" t="s">
        <v>790</v>
      </c>
      <c r="D59" s="126" t="s">
        <v>43</v>
      </c>
      <c r="E59" s="126">
        <v>0</v>
      </c>
      <c r="F59" s="141">
        <v>2578.0500000000002</v>
      </c>
      <c r="G59" s="141">
        <v>38.949999999999996</v>
      </c>
      <c r="H59" s="141">
        <v>2617</v>
      </c>
      <c r="I59" s="141">
        <v>222.26</v>
      </c>
      <c r="J59" s="141">
        <v>32.74</v>
      </c>
      <c r="K59" s="141">
        <v>255</v>
      </c>
      <c r="L59" s="141">
        <v>0</v>
      </c>
      <c r="M59" s="141">
        <v>0</v>
      </c>
      <c r="N59" s="141">
        <v>0</v>
      </c>
      <c r="O59" s="141">
        <v>2800.31</v>
      </c>
      <c r="P59" s="141">
        <v>71.690000000000012</v>
      </c>
      <c r="Q59" s="141">
        <v>2872</v>
      </c>
    </row>
    <row r="60" spans="1:17" x14ac:dyDescent="0.25">
      <c r="A60" s="126">
        <v>57</v>
      </c>
      <c r="B60" s="126" t="s">
        <v>811</v>
      </c>
      <c r="C60" s="126" t="s">
        <v>791</v>
      </c>
      <c r="D60" s="126" t="s">
        <v>45</v>
      </c>
      <c r="E60" s="126">
        <v>1588</v>
      </c>
      <c r="F60" s="141">
        <v>3013.18</v>
      </c>
      <c r="G60" s="141">
        <v>75.819999999999993</v>
      </c>
      <c r="H60" s="141">
        <v>3089</v>
      </c>
      <c r="I60" s="141">
        <v>13434.55</v>
      </c>
      <c r="J60" s="141">
        <v>1029.45</v>
      </c>
      <c r="K60" s="141">
        <v>14464</v>
      </c>
      <c r="L60" s="141">
        <v>0</v>
      </c>
      <c r="M60" s="141">
        <v>0</v>
      </c>
      <c r="N60" s="141">
        <v>0</v>
      </c>
      <c r="O60" s="141">
        <v>16447.73</v>
      </c>
      <c r="P60" s="141">
        <v>1105.27</v>
      </c>
      <c r="Q60" s="141">
        <v>17553</v>
      </c>
    </row>
    <row r="61" spans="1:17" x14ac:dyDescent="0.25">
      <c r="A61" s="126">
        <v>58</v>
      </c>
      <c r="B61" s="126" t="s">
        <v>811</v>
      </c>
      <c r="C61" s="126" t="s">
        <v>792</v>
      </c>
      <c r="D61" s="126" t="s">
        <v>45</v>
      </c>
      <c r="E61" s="126">
        <v>7</v>
      </c>
      <c r="F61" s="141">
        <v>3012.87</v>
      </c>
      <c r="G61" s="141">
        <v>77.13</v>
      </c>
      <c r="H61" s="141">
        <v>3090</v>
      </c>
      <c r="I61" s="141">
        <v>233.21</v>
      </c>
      <c r="J61" s="141">
        <v>33.79</v>
      </c>
      <c r="K61" s="141">
        <v>267</v>
      </c>
      <c r="L61" s="141">
        <v>0</v>
      </c>
      <c r="M61" s="141">
        <v>0</v>
      </c>
      <c r="N61" s="141">
        <v>0</v>
      </c>
      <c r="O61" s="141">
        <v>3246.08</v>
      </c>
      <c r="P61" s="141">
        <v>110.92000000000002</v>
      </c>
      <c r="Q61" s="141">
        <v>3357</v>
      </c>
    </row>
    <row r="62" spans="1:17" x14ac:dyDescent="0.25">
      <c r="A62" s="126">
        <v>59</v>
      </c>
      <c r="B62" s="126" t="s">
        <v>811</v>
      </c>
      <c r="C62" s="126" t="s">
        <v>580</v>
      </c>
      <c r="D62" s="126" t="s">
        <v>45</v>
      </c>
      <c r="E62" s="126">
        <v>287</v>
      </c>
      <c r="F62" s="141">
        <v>7672.57</v>
      </c>
      <c r="G62" s="141">
        <v>725.43000000000006</v>
      </c>
      <c r="H62" s="141">
        <v>8398</v>
      </c>
      <c r="I62" s="141">
        <v>2571.42</v>
      </c>
      <c r="J62" s="141">
        <v>253.57999999999998</v>
      </c>
      <c r="K62" s="141">
        <v>2825</v>
      </c>
      <c r="L62" s="141">
        <v>0</v>
      </c>
      <c r="M62" s="141">
        <v>0</v>
      </c>
      <c r="N62" s="141">
        <v>0</v>
      </c>
      <c r="O62" s="141">
        <v>10243.99</v>
      </c>
      <c r="P62" s="141">
        <v>979.01</v>
      </c>
      <c r="Q62" s="141">
        <v>11223</v>
      </c>
    </row>
    <row r="63" spans="1:17" x14ac:dyDescent="0.25">
      <c r="A63" s="126">
        <v>60</v>
      </c>
      <c r="B63" s="126" t="s">
        <v>811</v>
      </c>
      <c r="C63" s="126" t="s">
        <v>581</v>
      </c>
      <c r="D63" s="126" t="s">
        <v>45</v>
      </c>
      <c r="E63" s="126">
        <v>182</v>
      </c>
      <c r="F63" s="141">
        <v>4011.73</v>
      </c>
      <c r="G63" s="141">
        <v>465.27</v>
      </c>
      <c r="H63" s="141">
        <v>4477</v>
      </c>
      <c r="I63" s="141">
        <v>1695.01</v>
      </c>
      <c r="J63" s="141">
        <v>150.99</v>
      </c>
      <c r="K63" s="141">
        <v>1846</v>
      </c>
      <c r="L63" s="141">
        <v>1380.73</v>
      </c>
      <c r="M63" s="141">
        <v>465.27</v>
      </c>
      <c r="N63" s="141">
        <v>1846</v>
      </c>
      <c r="O63" s="141">
        <v>4326.01</v>
      </c>
      <c r="P63" s="141">
        <v>150.99</v>
      </c>
      <c r="Q63" s="141">
        <v>4477</v>
      </c>
    </row>
    <row r="64" spans="1:17" x14ac:dyDescent="0.25">
      <c r="A64" s="126">
        <v>61</v>
      </c>
      <c r="B64" s="126" t="s">
        <v>811</v>
      </c>
      <c r="C64" s="126" t="s">
        <v>582</v>
      </c>
      <c r="D64" s="126" t="s">
        <v>45</v>
      </c>
      <c r="E64" s="126">
        <v>114</v>
      </c>
      <c r="F64" s="141">
        <v>2927.49</v>
      </c>
      <c r="G64" s="141">
        <v>321.51</v>
      </c>
      <c r="H64" s="141">
        <v>3249</v>
      </c>
      <c r="I64" s="141">
        <v>1127.21</v>
      </c>
      <c r="J64" s="141">
        <v>98.789999999999992</v>
      </c>
      <c r="K64" s="141">
        <v>1226</v>
      </c>
      <c r="L64" s="141">
        <v>904.49</v>
      </c>
      <c r="M64" s="141">
        <v>321.51</v>
      </c>
      <c r="N64" s="141">
        <v>1226</v>
      </c>
      <c r="O64" s="141">
        <v>3150.21</v>
      </c>
      <c r="P64" s="141">
        <v>98.789999999999992</v>
      </c>
      <c r="Q64" s="141">
        <v>3249</v>
      </c>
    </row>
    <row r="65" spans="1:17" x14ac:dyDescent="0.25">
      <c r="A65" s="126">
        <v>62</v>
      </c>
      <c r="B65" s="126" t="s">
        <v>811</v>
      </c>
      <c r="C65" s="126" t="s">
        <v>622</v>
      </c>
      <c r="D65" s="126" t="s">
        <v>45</v>
      </c>
      <c r="E65" s="126">
        <v>74</v>
      </c>
      <c r="F65" s="141">
        <v>1554.29</v>
      </c>
      <c r="G65" s="141">
        <v>165.71</v>
      </c>
      <c r="H65" s="141">
        <v>1720</v>
      </c>
      <c r="I65" s="141">
        <v>792.91</v>
      </c>
      <c r="J65" s="141">
        <v>60.089999999999996</v>
      </c>
      <c r="K65" s="141">
        <v>853</v>
      </c>
      <c r="L65" s="141">
        <v>687.29</v>
      </c>
      <c r="M65" s="141">
        <v>165.71</v>
      </c>
      <c r="N65" s="141">
        <v>853</v>
      </c>
      <c r="O65" s="141">
        <v>1659.91</v>
      </c>
      <c r="P65" s="141">
        <v>60.089999999999996</v>
      </c>
      <c r="Q65" s="141">
        <v>1720</v>
      </c>
    </row>
    <row r="66" spans="1:17" x14ac:dyDescent="0.25">
      <c r="A66" s="126">
        <v>63</v>
      </c>
      <c r="B66" s="126" t="s">
        <v>811</v>
      </c>
      <c r="C66" s="126" t="s">
        <v>583</v>
      </c>
      <c r="D66" s="126" t="s">
        <v>43</v>
      </c>
      <c r="E66" s="126">
        <v>0</v>
      </c>
      <c r="F66" s="141">
        <v>5382.76</v>
      </c>
      <c r="G66" s="141">
        <v>587.24</v>
      </c>
      <c r="H66" s="141">
        <v>5970</v>
      </c>
      <c r="I66" s="141">
        <v>175.03</v>
      </c>
      <c r="J66" s="141">
        <v>33.97</v>
      </c>
      <c r="K66" s="141">
        <v>209</v>
      </c>
      <c r="L66" s="141">
        <v>0</v>
      </c>
      <c r="M66" s="141">
        <v>209</v>
      </c>
      <c r="N66" s="141">
        <v>209</v>
      </c>
      <c r="O66" s="141">
        <v>5557.79</v>
      </c>
      <c r="P66" s="141">
        <v>412.21000000000004</v>
      </c>
      <c r="Q66" s="141">
        <v>5970</v>
      </c>
    </row>
    <row r="67" spans="1:17" x14ac:dyDescent="0.25">
      <c r="A67" s="126">
        <v>64</v>
      </c>
      <c r="B67" s="126" t="s">
        <v>811</v>
      </c>
      <c r="C67" s="126" t="s">
        <v>744</v>
      </c>
      <c r="D67" s="126" t="s">
        <v>43</v>
      </c>
      <c r="E67" s="126">
        <v>0</v>
      </c>
      <c r="F67" s="141">
        <v>875.75</v>
      </c>
      <c r="G67" s="141">
        <v>25.25</v>
      </c>
      <c r="H67" s="141">
        <v>901</v>
      </c>
      <c r="I67" s="141">
        <v>174.77</v>
      </c>
      <c r="J67" s="141">
        <v>8.23</v>
      </c>
      <c r="K67" s="141">
        <v>183</v>
      </c>
      <c r="L67" s="141">
        <v>0</v>
      </c>
      <c r="M67" s="141">
        <v>0</v>
      </c>
      <c r="N67" s="141">
        <v>0</v>
      </c>
      <c r="O67" s="141">
        <v>1050.52</v>
      </c>
      <c r="P67" s="141">
        <v>33.479999999999997</v>
      </c>
      <c r="Q67" s="141">
        <v>1084</v>
      </c>
    </row>
    <row r="68" spans="1:17" x14ac:dyDescent="0.25">
      <c r="A68" s="126">
        <v>65</v>
      </c>
      <c r="B68" s="126" t="s">
        <v>811</v>
      </c>
      <c r="C68" s="126" t="s">
        <v>745</v>
      </c>
      <c r="D68" s="126" t="s">
        <v>43</v>
      </c>
      <c r="E68" s="126">
        <v>0</v>
      </c>
      <c r="F68" s="141">
        <v>871.79</v>
      </c>
      <c r="G68" s="141">
        <v>27.21</v>
      </c>
      <c r="H68" s="141">
        <v>899</v>
      </c>
      <c r="I68" s="141">
        <v>174.81</v>
      </c>
      <c r="J68" s="141">
        <v>8.19</v>
      </c>
      <c r="K68" s="141">
        <v>183</v>
      </c>
      <c r="L68" s="141">
        <v>0</v>
      </c>
      <c r="M68" s="141">
        <v>0</v>
      </c>
      <c r="N68" s="141">
        <v>0</v>
      </c>
      <c r="O68" s="141">
        <v>1046.5999999999999</v>
      </c>
      <c r="P68" s="141">
        <v>35.4</v>
      </c>
      <c r="Q68" s="141">
        <v>1082</v>
      </c>
    </row>
    <row r="69" spans="1:17" x14ac:dyDescent="0.25">
      <c r="A69" s="126">
        <v>66</v>
      </c>
      <c r="B69" s="126" t="s">
        <v>811</v>
      </c>
      <c r="C69" s="126" t="s">
        <v>746</v>
      </c>
      <c r="D69" s="126" t="s">
        <v>43</v>
      </c>
      <c r="E69" s="126">
        <v>0</v>
      </c>
      <c r="F69" s="141">
        <v>879.78</v>
      </c>
      <c r="G69" s="141">
        <v>26.22</v>
      </c>
      <c r="H69" s="141">
        <v>906</v>
      </c>
      <c r="I69" s="141">
        <v>174.72</v>
      </c>
      <c r="J69" s="141">
        <v>8.2799999999999994</v>
      </c>
      <c r="K69" s="141">
        <v>183</v>
      </c>
      <c r="L69" s="141">
        <v>0</v>
      </c>
      <c r="M69" s="141">
        <v>0</v>
      </c>
      <c r="N69" s="141">
        <v>0</v>
      </c>
      <c r="O69" s="141">
        <v>1054.5</v>
      </c>
      <c r="P69" s="141">
        <v>34.5</v>
      </c>
      <c r="Q69" s="141">
        <v>1089</v>
      </c>
    </row>
    <row r="70" spans="1:17" x14ac:dyDescent="0.25">
      <c r="A70" s="126">
        <v>67</v>
      </c>
      <c r="B70" s="126" t="s">
        <v>811</v>
      </c>
      <c r="C70" s="126" t="s">
        <v>747</v>
      </c>
      <c r="D70" s="126" t="s">
        <v>45</v>
      </c>
      <c r="E70" s="126">
        <v>268</v>
      </c>
      <c r="F70" s="141">
        <v>26414.1</v>
      </c>
      <c r="G70" s="141">
        <v>2315.9</v>
      </c>
      <c r="H70" s="141">
        <v>28730</v>
      </c>
      <c r="I70" s="141">
        <v>2500.4299999999998</v>
      </c>
      <c r="J70" s="141">
        <v>438.57000000000005</v>
      </c>
      <c r="K70" s="141">
        <v>2939</v>
      </c>
      <c r="L70" s="141">
        <v>0</v>
      </c>
      <c r="M70" s="141">
        <v>0</v>
      </c>
      <c r="N70" s="141">
        <v>0</v>
      </c>
      <c r="O70" s="141">
        <v>28914.53</v>
      </c>
      <c r="P70" s="141">
        <v>2754.4700000000003</v>
      </c>
      <c r="Q70" s="141">
        <v>31669</v>
      </c>
    </row>
    <row r="71" spans="1:17" x14ac:dyDescent="0.25">
      <c r="A71" s="126">
        <v>68</v>
      </c>
      <c r="B71" s="126" t="s">
        <v>811</v>
      </c>
      <c r="C71" s="126" t="s">
        <v>748</v>
      </c>
      <c r="D71" s="126" t="s">
        <v>43</v>
      </c>
      <c r="E71" s="126">
        <v>0</v>
      </c>
      <c r="F71" s="141">
        <v>12566.11</v>
      </c>
      <c r="G71" s="141">
        <v>1058.8899999999999</v>
      </c>
      <c r="H71" s="141">
        <v>13625</v>
      </c>
      <c r="I71" s="141">
        <v>175.46</v>
      </c>
      <c r="J71" s="141">
        <v>138.54</v>
      </c>
      <c r="K71" s="141">
        <v>314</v>
      </c>
      <c r="L71" s="141">
        <v>0</v>
      </c>
      <c r="M71" s="141">
        <v>0</v>
      </c>
      <c r="N71" s="141">
        <v>0</v>
      </c>
      <c r="O71" s="141">
        <v>12741.57</v>
      </c>
      <c r="P71" s="141">
        <v>1197.4299999999998</v>
      </c>
      <c r="Q71" s="141">
        <v>13939</v>
      </c>
    </row>
    <row r="72" spans="1:17" x14ac:dyDescent="0.25">
      <c r="A72" s="126">
        <v>69</v>
      </c>
      <c r="B72" s="126" t="s">
        <v>811</v>
      </c>
      <c r="C72" s="126" t="s">
        <v>749</v>
      </c>
      <c r="D72" s="126" t="s">
        <v>43</v>
      </c>
      <c r="E72" s="126">
        <v>0</v>
      </c>
      <c r="F72" s="141">
        <v>541.27</v>
      </c>
      <c r="G72" s="141">
        <v>3.73</v>
      </c>
      <c r="H72" s="141">
        <v>545</v>
      </c>
      <c r="I72" s="141">
        <v>175.23</v>
      </c>
      <c r="J72" s="141">
        <v>4.7699999999999996</v>
      </c>
      <c r="K72" s="141">
        <v>180</v>
      </c>
      <c r="L72" s="141">
        <v>0</v>
      </c>
      <c r="M72" s="141">
        <v>0</v>
      </c>
      <c r="N72" s="141">
        <v>0</v>
      </c>
      <c r="O72" s="141">
        <v>716.5</v>
      </c>
      <c r="P72" s="141">
        <v>8.5</v>
      </c>
      <c r="Q72" s="141">
        <v>725</v>
      </c>
    </row>
    <row r="73" spans="1:17" x14ac:dyDescent="0.25">
      <c r="A73" s="126">
        <v>70</v>
      </c>
      <c r="B73" s="126" t="s">
        <v>811</v>
      </c>
      <c r="C73" s="126" t="s">
        <v>750</v>
      </c>
      <c r="D73" s="126" t="s">
        <v>45</v>
      </c>
      <c r="E73" s="126">
        <v>1146</v>
      </c>
      <c r="F73" s="141">
        <v>3501.35</v>
      </c>
      <c r="G73" s="141">
        <v>352.65</v>
      </c>
      <c r="H73" s="141">
        <v>3854</v>
      </c>
      <c r="I73" s="141">
        <v>9744.44</v>
      </c>
      <c r="J73" s="141">
        <v>759.56000000000006</v>
      </c>
      <c r="K73" s="141">
        <v>10504</v>
      </c>
      <c r="L73" s="141">
        <v>0</v>
      </c>
      <c r="M73" s="141">
        <v>0</v>
      </c>
      <c r="N73" s="141">
        <v>0</v>
      </c>
      <c r="O73" s="141">
        <v>13245.79</v>
      </c>
      <c r="P73" s="141">
        <v>1112.21</v>
      </c>
      <c r="Q73" s="141">
        <v>14358</v>
      </c>
    </row>
    <row r="74" spans="1:17" x14ac:dyDescent="0.25">
      <c r="A74" s="126">
        <v>71</v>
      </c>
      <c r="B74" s="126" t="s">
        <v>811</v>
      </c>
      <c r="C74" s="126" t="s">
        <v>751</v>
      </c>
      <c r="D74" s="126" t="s">
        <v>45</v>
      </c>
      <c r="E74" s="126">
        <v>1241</v>
      </c>
      <c r="F74" s="141">
        <v>2582.09</v>
      </c>
      <c r="G74" s="141">
        <v>232.91</v>
      </c>
      <c r="H74" s="141">
        <v>2815</v>
      </c>
      <c r="I74" s="141">
        <v>10536.87</v>
      </c>
      <c r="J74" s="141">
        <v>809.13</v>
      </c>
      <c r="K74" s="141">
        <v>11346</v>
      </c>
      <c r="L74" s="141">
        <v>0</v>
      </c>
      <c r="M74" s="141">
        <v>0</v>
      </c>
      <c r="N74" s="141">
        <v>0</v>
      </c>
      <c r="O74" s="141">
        <v>13118.96</v>
      </c>
      <c r="P74" s="141">
        <v>1042.04</v>
      </c>
      <c r="Q74" s="141">
        <v>14161</v>
      </c>
    </row>
    <row r="75" spans="1:17" x14ac:dyDescent="0.25">
      <c r="A75" s="126">
        <v>72</v>
      </c>
      <c r="B75" s="126" t="s">
        <v>811</v>
      </c>
      <c r="C75" s="126" t="s">
        <v>752</v>
      </c>
      <c r="D75" s="126" t="s">
        <v>45</v>
      </c>
      <c r="E75" s="126">
        <v>15</v>
      </c>
      <c r="F75" s="141">
        <v>3132.31</v>
      </c>
      <c r="G75" s="141">
        <v>214.69</v>
      </c>
      <c r="H75" s="141">
        <v>3347</v>
      </c>
      <c r="I75" s="141">
        <v>300.52999999999997</v>
      </c>
      <c r="J75" s="141">
        <v>40.47</v>
      </c>
      <c r="K75" s="141">
        <v>341</v>
      </c>
      <c r="L75" s="141">
        <v>0</v>
      </c>
      <c r="M75" s="141">
        <v>0</v>
      </c>
      <c r="N75" s="141">
        <v>0</v>
      </c>
      <c r="O75" s="141">
        <v>3432.84</v>
      </c>
      <c r="P75" s="141">
        <v>255.16</v>
      </c>
      <c r="Q75" s="141">
        <v>3688</v>
      </c>
    </row>
    <row r="76" spans="1:17" x14ac:dyDescent="0.25">
      <c r="A76" s="126">
        <v>73</v>
      </c>
      <c r="B76" s="126" t="s">
        <v>811</v>
      </c>
      <c r="C76" s="126" t="s">
        <v>753</v>
      </c>
      <c r="D76" s="126" t="s">
        <v>45</v>
      </c>
      <c r="E76" s="126">
        <v>523</v>
      </c>
      <c r="F76" s="141">
        <v>1017.25</v>
      </c>
      <c r="G76" s="141">
        <v>28.75</v>
      </c>
      <c r="H76" s="141">
        <v>1046</v>
      </c>
      <c r="I76" s="141">
        <v>4629.7299999999996</v>
      </c>
      <c r="J76" s="141">
        <v>339.27</v>
      </c>
      <c r="K76" s="141">
        <v>4969</v>
      </c>
      <c r="L76" s="141">
        <v>0</v>
      </c>
      <c r="M76" s="141">
        <v>0</v>
      </c>
      <c r="N76" s="141">
        <v>0</v>
      </c>
      <c r="O76" s="141">
        <v>5646.98</v>
      </c>
      <c r="P76" s="141">
        <v>368.02</v>
      </c>
      <c r="Q76" s="141">
        <v>6015</v>
      </c>
    </row>
    <row r="77" spans="1:17" x14ac:dyDescent="0.25">
      <c r="A77" s="126">
        <v>74</v>
      </c>
      <c r="B77" s="126" t="s">
        <v>811</v>
      </c>
      <c r="C77" s="126" t="s">
        <v>754</v>
      </c>
      <c r="D77" s="126" t="s">
        <v>43</v>
      </c>
      <c r="E77" s="126">
        <v>0</v>
      </c>
      <c r="F77" s="141">
        <v>889.07</v>
      </c>
      <c r="G77" s="141">
        <v>18.93</v>
      </c>
      <c r="H77" s="141">
        <v>908</v>
      </c>
      <c r="I77" s="141">
        <v>174.63</v>
      </c>
      <c r="J77" s="141">
        <v>8.3699999999999992</v>
      </c>
      <c r="K77" s="141">
        <v>183</v>
      </c>
      <c r="L77" s="141">
        <v>0</v>
      </c>
      <c r="M77" s="141">
        <v>0</v>
      </c>
      <c r="N77" s="141">
        <v>0</v>
      </c>
      <c r="O77" s="141">
        <v>1063.7</v>
      </c>
      <c r="P77" s="141">
        <v>27.3</v>
      </c>
      <c r="Q77" s="141">
        <v>1091</v>
      </c>
    </row>
    <row r="78" spans="1:17" x14ac:dyDescent="0.25">
      <c r="A78" s="126">
        <v>75</v>
      </c>
      <c r="B78" s="126" t="s">
        <v>811</v>
      </c>
      <c r="C78" s="126" t="s">
        <v>755</v>
      </c>
      <c r="D78" s="126" t="s">
        <v>43</v>
      </c>
      <c r="E78" s="126">
        <v>0</v>
      </c>
      <c r="F78" s="141">
        <v>397.73</v>
      </c>
      <c r="G78" s="141">
        <v>1.27</v>
      </c>
      <c r="H78" s="141">
        <v>399</v>
      </c>
      <c r="I78" s="141">
        <v>174.71</v>
      </c>
      <c r="J78" s="141">
        <v>3.29</v>
      </c>
      <c r="K78" s="141">
        <v>178</v>
      </c>
      <c r="L78" s="141">
        <v>0</v>
      </c>
      <c r="M78" s="141">
        <v>0</v>
      </c>
      <c r="N78" s="141">
        <v>0</v>
      </c>
      <c r="O78" s="141">
        <v>572.44000000000005</v>
      </c>
      <c r="P78" s="141">
        <v>4.5599999999999996</v>
      </c>
      <c r="Q78" s="141">
        <v>577</v>
      </c>
    </row>
    <row r="79" spans="1:17" x14ac:dyDescent="0.25">
      <c r="A79" s="126">
        <v>76</v>
      </c>
      <c r="B79" s="126" t="s">
        <v>811</v>
      </c>
      <c r="C79" s="126" t="s">
        <v>756</v>
      </c>
      <c r="D79" s="126" t="s">
        <v>43</v>
      </c>
      <c r="E79" s="126">
        <v>0</v>
      </c>
      <c r="F79" s="141">
        <v>395.75</v>
      </c>
      <c r="G79" s="141">
        <v>1.25</v>
      </c>
      <c r="H79" s="141">
        <v>397</v>
      </c>
      <c r="I79" s="141">
        <v>174.73</v>
      </c>
      <c r="J79" s="141">
        <v>3.27</v>
      </c>
      <c r="K79" s="141">
        <v>178</v>
      </c>
      <c r="L79" s="141">
        <v>0</v>
      </c>
      <c r="M79" s="141">
        <v>0</v>
      </c>
      <c r="N79" s="141">
        <v>0</v>
      </c>
      <c r="O79" s="141">
        <v>570.48</v>
      </c>
      <c r="P79" s="141">
        <v>4.5199999999999996</v>
      </c>
      <c r="Q79" s="141">
        <v>575</v>
      </c>
    </row>
    <row r="80" spans="1:17" x14ac:dyDescent="0.25">
      <c r="A80" s="126">
        <v>77</v>
      </c>
      <c r="B80" s="126" t="s">
        <v>811</v>
      </c>
      <c r="C80" s="126" t="s">
        <v>757</v>
      </c>
      <c r="D80" s="126" t="s">
        <v>43</v>
      </c>
      <c r="E80" s="126">
        <v>0</v>
      </c>
      <c r="F80" s="141">
        <v>396.74</v>
      </c>
      <c r="G80" s="141">
        <v>1.26</v>
      </c>
      <c r="H80" s="141">
        <v>398</v>
      </c>
      <c r="I80" s="141">
        <v>174.72</v>
      </c>
      <c r="J80" s="141">
        <v>3.28</v>
      </c>
      <c r="K80" s="141">
        <v>178</v>
      </c>
      <c r="L80" s="141">
        <v>0</v>
      </c>
      <c r="M80" s="141">
        <v>0</v>
      </c>
      <c r="N80" s="141">
        <v>0</v>
      </c>
      <c r="O80" s="141">
        <v>571.46</v>
      </c>
      <c r="P80" s="141">
        <v>4.54</v>
      </c>
      <c r="Q80" s="141">
        <v>576</v>
      </c>
    </row>
    <row r="81" spans="1:17" x14ac:dyDescent="0.25">
      <c r="A81" s="126">
        <v>78</v>
      </c>
      <c r="B81" s="126" t="s">
        <v>811</v>
      </c>
      <c r="C81" s="126" t="s">
        <v>758</v>
      </c>
      <c r="D81" s="126" t="s">
        <v>43</v>
      </c>
      <c r="E81" s="126">
        <v>0</v>
      </c>
      <c r="F81" s="141">
        <v>396.74</v>
      </c>
      <c r="G81" s="141">
        <v>1.26</v>
      </c>
      <c r="H81" s="141">
        <v>398</v>
      </c>
      <c r="I81" s="141">
        <v>174.72</v>
      </c>
      <c r="J81" s="141">
        <v>3.28</v>
      </c>
      <c r="K81" s="141">
        <v>178</v>
      </c>
      <c r="L81" s="141">
        <v>0</v>
      </c>
      <c r="M81" s="141">
        <v>0</v>
      </c>
      <c r="N81" s="141">
        <v>0</v>
      </c>
      <c r="O81" s="141">
        <v>571.46</v>
      </c>
      <c r="P81" s="141">
        <v>4.54</v>
      </c>
      <c r="Q81" s="141">
        <v>576</v>
      </c>
    </row>
    <row r="82" spans="1:17" x14ac:dyDescent="0.25">
      <c r="A82" s="126">
        <v>79</v>
      </c>
      <c r="B82" s="126" t="s">
        <v>811</v>
      </c>
      <c r="C82" s="126" t="s">
        <v>759</v>
      </c>
      <c r="D82" s="126" t="s">
        <v>43</v>
      </c>
      <c r="E82" s="126">
        <v>0</v>
      </c>
      <c r="F82" s="141">
        <v>395.75</v>
      </c>
      <c r="G82" s="141">
        <v>1.25</v>
      </c>
      <c r="H82" s="141">
        <v>397</v>
      </c>
      <c r="I82" s="141">
        <v>174.73</v>
      </c>
      <c r="J82" s="141">
        <v>3.27</v>
      </c>
      <c r="K82" s="141">
        <v>178</v>
      </c>
      <c r="L82" s="141">
        <v>0</v>
      </c>
      <c r="M82" s="141">
        <v>0</v>
      </c>
      <c r="N82" s="141">
        <v>0</v>
      </c>
      <c r="O82" s="141">
        <v>570.48</v>
      </c>
      <c r="P82" s="141">
        <v>4.5199999999999996</v>
      </c>
      <c r="Q82" s="141">
        <v>575</v>
      </c>
    </row>
    <row r="83" spans="1:17" x14ac:dyDescent="0.25">
      <c r="A83" s="126">
        <v>80</v>
      </c>
      <c r="B83" s="126" t="s">
        <v>811</v>
      </c>
      <c r="C83" s="126" t="s">
        <v>760</v>
      </c>
      <c r="D83" s="126" t="s">
        <v>43</v>
      </c>
      <c r="E83" s="126">
        <v>0</v>
      </c>
      <c r="F83" s="141">
        <v>475.97</v>
      </c>
      <c r="G83" s="141">
        <v>3.03</v>
      </c>
      <c r="H83" s="141">
        <v>479</v>
      </c>
      <c r="I83" s="141">
        <v>174.9</v>
      </c>
      <c r="J83" s="141">
        <v>4.0999999999999996</v>
      </c>
      <c r="K83" s="141">
        <v>179</v>
      </c>
      <c r="L83" s="141">
        <v>175.97</v>
      </c>
      <c r="M83" s="141">
        <v>3.03</v>
      </c>
      <c r="N83" s="141">
        <v>179</v>
      </c>
      <c r="O83" s="141">
        <v>474.9</v>
      </c>
      <c r="P83" s="141">
        <v>4.0999999999999996</v>
      </c>
      <c r="Q83" s="141">
        <v>479</v>
      </c>
    </row>
    <row r="84" spans="1:17" x14ac:dyDescent="0.25">
      <c r="A84" s="126">
        <v>81</v>
      </c>
      <c r="B84" s="126" t="s">
        <v>811</v>
      </c>
      <c r="C84" s="126" t="s">
        <v>761</v>
      </c>
      <c r="D84" s="126" t="s">
        <v>43</v>
      </c>
      <c r="E84" s="126">
        <v>0</v>
      </c>
      <c r="F84" s="141">
        <v>404.7</v>
      </c>
      <c r="G84" s="141">
        <v>1.3</v>
      </c>
      <c r="H84" s="141">
        <v>406</v>
      </c>
      <c r="I84" s="141">
        <v>174.63</v>
      </c>
      <c r="J84" s="141">
        <v>3.37</v>
      </c>
      <c r="K84" s="141">
        <v>178</v>
      </c>
      <c r="L84" s="141">
        <v>0</v>
      </c>
      <c r="M84" s="141">
        <v>0</v>
      </c>
      <c r="N84" s="141">
        <v>0</v>
      </c>
      <c r="O84" s="141">
        <v>579.33000000000004</v>
      </c>
      <c r="P84" s="141">
        <v>4.67</v>
      </c>
      <c r="Q84" s="141">
        <v>584</v>
      </c>
    </row>
    <row r="85" spans="1:17" x14ac:dyDescent="0.25">
      <c r="A85" s="126">
        <v>82</v>
      </c>
      <c r="B85" s="126" t="s">
        <v>811</v>
      </c>
      <c r="C85" s="126" t="s">
        <v>762</v>
      </c>
      <c r="D85" s="126" t="s">
        <v>43</v>
      </c>
      <c r="E85" s="126">
        <v>0</v>
      </c>
      <c r="F85" s="141">
        <v>828.02</v>
      </c>
      <c r="G85" s="141">
        <v>12.98</v>
      </c>
      <c r="H85" s="141">
        <v>841</v>
      </c>
      <c r="I85" s="141">
        <v>175.24</v>
      </c>
      <c r="J85" s="141">
        <v>7.76</v>
      </c>
      <c r="K85" s="141">
        <v>183</v>
      </c>
      <c r="L85" s="141">
        <v>170.02</v>
      </c>
      <c r="M85" s="141">
        <v>12.98</v>
      </c>
      <c r="N85" s="141">
        <v>183</v>
      </c>
      <c r="O85" s="141">
        <v>833.24</v>
      </c>
      <c r="P85" s="141">
        <v>7.76</v>
      </c>
      <c r="Q85" s="141">
        <v>841</v>
      </c>
    </row>
    <row r="86" spans="1:17" x14ac:dyDescent="0.25">
      <c r="A86" s="126">
        <v>83</v>
      </c>
      <c r="B86" s="126" t="s">
        <v>811</v>
      </c>
      <c r="C86" s="126" t="s">
        <v>763</v>
      </c>
      <c r="D86" s="126" t="s">
        <v>43</v>
      </c>
      <c r="E86" s="126">
        <v>0</v>
      </c>
      <c r="F86" s="141">
        <v>828.02</v>
      </c>
      <c r="G86" s="141">
        <v>12.98</v>
      </c>
      <c r="H86" s="141">
        <v>841</v>
      </c>
      <c r="I86" s="141">
        <v>175.24</v>
      </c>
      <c r="J86" s="141">
        <v>7.76</v>
      </c>
      <c r="K86" s="141">
        <v>183</v>
      </c>
      <c r="L86" s="141">
        <v>170.02</v>
      </c>
      <c r="M86" s="141">
        <v>12.98</v>
      </c>
      <c r="N86" s="141">
        <v>183</v>
      </c>
      <c r="O86" s="141">
        <v>833.24</v>
      </c>
      <c r="P86" s="141">
        <v>7.76</v>
      </c>
      <c r="Q86" s="141">
        <v>841</v>
      </c>
    </row>
    <row r="87" spans="1:17" x14ac:dyDescent="0.25">
      <c r="A87" s="126">
        <v>84</v>
      </c>
      <c r="B87" s="126" t="s">
        <v>811</v>
      </c>
      <c r="C87" s="126" t="s">
        <v>764</v>
      </c>
      <c r="D87" s="126" t="s">
        <v>43</v>
      </c>
      <c r="E87" s="126">
        <v>0</v>
      </c>
      <c r="F87" s="141">
        <v>834.36</v>
      </c>
      <c r="G87" s="141">
        <v>13.639999999999999</v>
      </c>
      <c r="H87" s="141">
        <v>848</v>
      </c>
      <c r="I87" s="141">
        <v>175.17</v>
      </c>
      <c r="J87" s="141">
        <v>7.83</v>
      </c>
      <c r="K87" s="141">
        <v>183</v>
      </c>
      <c r="L87" s="141">
        <v>169.36</v>
      </c>
      <c r="M87" s="141">
        <v>13.639999999999999</v>
      </c>
      <c r="N87" s="141">
        <v>183</v>
      </c>
      <c r="O87" s="141">
        <v>840.17</v>
      </c>
      <c r="P87" s="141">
        <v>7.83</v>
      </c>
      <c r="Q87" s="141">
        <v>848</v>
      </c>
    </row>
    <row r="88" spans="1:17" x14ac:dyDescent="0.25">
      <c r="A88" s="126">
        <v>85</v>
      </c>
      <c r="B88" s="126" t="s">
        <v>811</v>
      </c>
      <c r="C88" s="126" t="s">
        <v>765</v>
      </c>
      <c r="D88" s="126" t="s">
        <v>43</v>
      </c>
      <c r="E88" s="126">
        <v>0</v>
      </c>
      <c r="F88" s="141">
        <v>834.36</v>
      </c>
      <c r="G88" s="141">
        <v>13.639999999999999</v>
      </c>
      <c r="H88" s="141">
        <v>848</v>
      </c>
      <c r="I88" s="141">
        <v>175.17</v>
      </c>
      <c r="J88" s="141">
        <v>7.83</v>
      </c>
      <c r="K88" s="141">
        <v>183</v>
      </c>
      <c r="L88" s="141">
        <v>169.36</v>
      </c>
      <c r="M88" s="141">
        <v>13.639999999999999</v>
      </c>
      <c r="N88" s="141">
        <v>183</v>
      </c>
      <c r="O88" s="141">
        <v>840.17</v>
      </c>
      <c r="P88" s="141">
        <v>7.83</v>
      </c>
      <c r="Q88" s="141">
        <v>848</v>
      </c>
    </row>
    <row r="89" spans="1:17" x14ac:dyDescent="0.25">
      <c r="A89" s="126">
        <v>86</v>
      </c>
      <c r="B89" s="126" t="s">
        <v>811</v>
      </c>
      <c r="C89" s="126" t="s">
        <v>766</v>
      </c>
      <c r="D89" s="126" t="s">
        <v>43</v>
      </c>
      <c r="E89" s="126">
        <v>0</v>
      </c>
      <c r="F89" s="141">
        <v>954.87</v>
      </c>
      <c r="G89" s="141">
        <v>19.13</v>
      </c>
      <c r="H89" s="141">
        <v>974</v>
      </c>
      <c r="I89" s="141">
        <v>174.9</v>
      </c>
      <c r="J89" s="141">
        <v>9.1</v>
      </c>
      <c r="K89" s="141">
        <v>184</v>
      </c>
      <c r="L89" s="141">
        <v>164.87</v>
      </c>
      <c r="M89" s="141">
        <v>19.13</v>
      </c>
      <c r="N89" s="141">
        <v>184</v>
      </c>
      <c r="O89" s="141">
        <v>964.9</v>
      </c>
      <c r="P89" s="141">
        <v>9.1</v>
      </c>
      <c r="Q89" s="141">
        <v>974</v>
      </c>
    </row>
    <row r="90" spans="1:17" x14ac:dyDescent="0.25">
      <c r="A90" s="126">
        <v>87</v>
      </c>
      <c r="B90" s="126" t="s">
        <v>811</v>
      </c>
      <c r="C90" s="126" t="s">
        <v>767</v>
      </c>
      <c r="D90" s="126" t="s">
        <v>43</v>
      </c>
      <c r="E90" s="126">
        <v>0</v>
      </c>
      <c r="F90" s="141">
        <v>981.53</v>
      </c>
      <c r="G90" s="141">
        <v>22.47</v>
      </c>
      <c r="H90" s="141">
        <v>1004</v>
      </c>
      <c r="I90" s="141">
        <v>174.59</v>
      </c>
      <c r="J90" s="141">
        <v>9.41</v>
      </c>
      <c r="K90" s="141">
        <v>184</v>
      </c>
      <c r="L90" s="141">
        <v>0</v>
      </c>
      <c r="M90" s="141">
        <v>0</v>
      </c>
      <c r="N90" s="141">
        <v>0</v>
      </c>
      <c r="O90" s="141">
        <v>1156.1199999999999</v>
      </c>
      <c r="P90" s="141">
        <v>31.88</v>
      </c>
      <c r="Q90" s="141">
        <v>1188</v>
      </c>
    </row>
    <row r="91" spans="1:17" x14ac:dyDescent="0.25">
      <c r="A91" s="126">
        <v>88</v>
      </c>
      <c r="B91" s="126" t="s">
        <v>811</v>
      </c>
      <c r="C91" s="126" t="s">
        <v>768</v>
      </c>
      <c r="D91" s="126" t="s">
        <v>43</v>
      </c>
      <c r="E91" s="126">
        <v>0</v>
      </c>
      <c r="F91" s="141">
        <v>944.24</v>
      </c>
      <c r="G91" s="141">
        <v>17.760000000000002</v>
      </c>
      <c r="H91" s="141">
        <v>962</v>
      </c>
      <c r="I91" s="141">
        <v>175.02</v>
      </c>
      <c r="J91" s="141">
        <v>8.98</v>
      </c>
      <c r="K91" s="141">
        <v>184</v>
      </c>
      <c r="L91" s="141">
        <v>0</v>
      </c>
      <c r="M91" s="141">
        <v>0</v>
      </c>
      <c r="N91" s="141">
        <v>0</v>
      </c>
      <c r="O91" s="141">
        <v>1119.26</v>
      </c>
      <c r="P91" s="141">
        <v>26.740000000000002</v>
      </c>
      <c r="Q91" s="141">
        <v>1146</v>
      </c>
    </row>
    <row r="92" spans="1:17" x14ac:dyDescent="0.25">
      <c r="A92" s="126">
        <v>89</v>
      </c>
      <c r="B92" s="126" t="s">
        <v>811</v>
      </c>
      <c r="C92" s="126" t="s">
        <v>769</v>
      </c>
      <c r="D92" s="126" t="s">
        <v>43</v>
      </c>
      <c r="E92" s="126">
        <v>0</v>
      </c>
      <c r="F92" s="141">
        <v>938.9</v>
      </c>
      <c r="G92" s="141">
        <v>17.100000000000001</v>
      </c>
      <c r="H92" s="141">
        <v>956</v>
      </c>
      <c r="I92" s="141">
        <v>175.08</v>
      </c>
      <c r="J92" s="141">
        <v>8.92</v>
      </c>
      <c r="K92" s="141">
        <v>184</v>
      </c>
      <c r="L92" s="141">
        <v>0</v>
      </c>
      <c r="M92" s="141">
        <v>0</v>
      </c>
      <c r="N92" s="141">
        <v>0</v>
      </c>
      <c r="O92" s="141">
        <v>1113.98</v>
      </c>
      <c r="P92" s="141">
        <v>26.02</v>
      </c>
      <c r="Q92" s="141">
        <v>1140</v>
      </c>
    </row>
    <row r="93" spans="1:17" x14ac:dyDescent="0.25">
      <c r="A93" s="126">
        <v>90</v>
      </c>
      <c r="B93" s="126" t="s">
        <v>811</v>
      </c>
      <c r="C93" s="126" t="s">
        <v>770</v>
      </c>
      <c r="D93" s="126" t="s">
        <v>43</v>
      </c>
      <c r="E93" s="126">
        <v>0</v>
      </c>
      <c r="F93" s="141">
        <v>949.56</v>
      </c>
      <c r="G93" s="141">
        <v>18.440000000000001</v>
      </c>
      <c r="H93" s="141">
        <v>968</v>
      </c>
      <c r="I93" s="141">
        <v>174.96</v>
      </c>
      <c r="J93" s="141">
        <v>9.0399999999999991</v>
      </c>
      <c r="K93" s="141">
        <v>184</v>
      </c>
      <c r="L93" s="141">
        <v>0</v>
      </c>
      <c r="M93" s="141">
        <v>0</v>
      </c>
      <c r="N93" s="141">
        <v>0</v>
      </c>
      <c r="O93" s="141">
        <v>1124.52</v>
      </c>
      <c r="P93" s="141">
        <v>27.48</v>
      </c>
      <c r="Q93" s="141">
        <v>1152</v>
      </c>
    </row>
    <row r="94" spans="1:17" x14ac:dyDescent="0.25">
      <c r="A94" s="126">
        <v>91</v>
      </c>
      <c r="B94" s="126" t="s">
        <v>811</v>
      </c>
      <c r="C94" s="126" t="s">
        <v>771</v>
      </c>
      <c r="D94" s="126" t="s">
        <v>43</v>
      </c>
      <c r="E94" s="126">
        <v>0</v>
      </c>
      <c r="F94" s="141">
        <v>960.22</v>
      </c>
      <c r="G94" s="141">
        <v>19.78</v>
      </c>
      <c r="H94" s="141">
        <v>980</v>
      </c>
      <c r="I94" s="141">
        <v>174.84</v>
      </c>
      <c r="J94" s="141">
        <v>9.16</v>
      </c>
      <c r="K94" s="141">
        <v>184</v>
      </c>
      <c r="L94" s="141">
        <v>0</v>
      </c>
      <c r="M94" s="141">
        <v>0</v>
      </c>
      <c r="N94" s="141">
        <v>0</v>
      </c>
      <c r="O94" s="141">
        <v>1135.06</v>
      </c>
      <c r="P94" s="141">
        <v>28.939999999999998</v>
      </c>
      <c r="Q94" s="141">
        <v>1164</v>
      </c>
    </row>
    <row r="95" spans="1:17" x14ac:dyDescent="0.25">
      <c r="A95" s="126">
        <v>92</v>
      </c>
      <c r="B95" s="126" t="s">
        <v>811</v>
      </c>
      <c r="C95" s="126" t="s">
        <v>793</v>
      </c>
      <c r="D95" s="126" t="s">
        <v>43</v>
      </c>
      <c r="E95" s="126">
        <v>0</v>
      </c>
      <c r="F95" s="141">
        <v>921.06</v>
      </c>
      <c r="G95" s="141">
        <v>9.94</v>
      </c>
      <c r="H95" s="141">
        <v>931</v>
      </c>
      <c r="I95" s="141">
        <v>175.3</v>
      </c>
      <c r="J95" s="141">
        <v>8.6999999999999993</v>
      </c>
      <c r="K95" s="141">
        <v>184</v>
      </c>
      <c r="L95" s="141">
        <v>0</v>
      </c>
      <c r="M95" s="141">
        <v>0</v>
      </c>
      <c r="N95" s="141">
        <v>0</v>
      </c>
      <c r="O95" s="141">
        <v>1096.3599999999999</v>
      </c>
      <c r="P95" s="141">
        <v>18.64</v>
      </c>
      <c r="Q95" s="141">
        <v>1115</v>
      </c>
    </row>
    <row r="96" spans="1:17" x14ac:dyDescent="0.25">
      <c r="A96" s="126">
        <v>93</v>
      </c>
      <c r="B96" s="126" t="s">
        <v>811</v>
      </c>
      <c r="C96" s="126" t="s">
        <v>802</v>
      </c>
      <c r="D96" s="126" t="s">
        <v>43</v>
      </c>
      <c r="E96" s="126">
        <v>0</v>
      </c>
      <c r="F96" s="141">
        <v>220.3</v>
      </c>
      <c r="G96" s="141">
        <v>2.7</v>
      </c>
      <c r="H96" s="141">
        <v>223</v>
      </c>
      <c r="I96" s="141">
        <v>349.73</v>
      </c>
      <c r="J96" s="141">
        <v>1.27</v>
      </c>
      <c r="K96" s="141">
        <v>351</v>
      </c>
      <c r="L96" s="141">
        <v>0</v>
      </c>
      <c r="M96" s="141">
        <v>0</v>
      </c>
      <c r="N96" s="141">
        <v>0</v>
      </c>
      <c r="O96" s="141">
        <v>570.03</v>
      </c>
      <c r="P96" s="141">
        <v>3.97</v>
      </c>
      <c r="Q96" s="141">
        <v>574</v>
      </c>
    </row>
    <row r="97" spans="1:17" x14ac:dyDescent="0.25">
      <c r="A97" s="126">
        <v>94</v>
      </c>
      <c r="B97" s="126" t="s">
        <v>811</v>
      </c>
      <c r="C97" s="126" t="s">
        <v>803</v>
      </c>
      <c r="D97" s="126" t="s">
        <v>45</v>
      </c>
      <c r="E97" s="126">
        <v>5</v>
      </c>
      <c r="F97" s="141">
        <v>187.3</v>
      </c>
      <c r="G97" s="141">
        <v>2.7</v>
      </c>
      <c r="H97" s="141">
        <v>190</v>
      </c>
      <c r="I97" s="141">
        <v>206.29</v>
      </c>
      <c r="J97" s="141">
        <v>3.71</v>
      </c>
      <c r="K97" s="141">
        <v>210</v>
      </c>
      <c r="L97" s="141">
        <v>0</v>
      </c>
      <c r="M97" s="141">
        <v>0</v>
      </c>
      <c r="N97" s="141">
        <v>0</v>
      </c>
      <c r="O97" s="141">
        <v>393.59</v>
      </c>
      <c r="P97" s="141">
        <v>6.41</v>
      </c>
      <c r="Q97" s="141">
        <v>400</v>
      </c>
    </row>
    <row r="98" spans="1:17" x14ac:dyDescent="0.25">
      <c r="A98" s="126">
        <v>95</v>
      </c>
      <c r="B98" s="126" t="s">
        <v>811</v>
      </c>
      <c r="C98" s="126" t="s">
        <v>804</v>
      </c>
      <c r="D98" s="126" t="s">
        <v>45</v>
      </c>
      <c r="E98" s="126">
        <v>62</v>
      </c>
      <c r="F98" s="141">
        <v>1627.76</v>
      </c>
      <c r="G98" s="141">
        <v>93.24</v>
      </c>
      <c r="H98" s="141">
        <v>1721</v>
      </c>
      <c r="I98" s="141">
        <v>868.19</v>
      </c>
      <c r="J98" s="141">
        <v>48.81</v>
      </c>
      <c r="K98" s="141">
        <v>917</v>
      </c>
      <c r="L98" s="141">
        <v>0</v>
      </c>
      <c r="M98" s="141">
        <v>0</v>
      </c>
      <c r="N98" s="141">
        <v>0</v>
      </c>
      <c r="O98" s="141">
        <v>2495.9499999999998</v>
      </c>
      <c r="P98" s="141">
        <v>142.05000000000001</v>
      </c>
      <c r="Q98" s="141">
        <v>2638</v>
      </c>
    </row>
    <row r="99" spans="1:17" x14ac:dyDescent="0.25">
      <c r="A99" s="126">
        <v>96</v>
      </c>
      <c r="B99" s="126" t="s">
        <v>811</v>
      </c>
      <c r="C99" s="126" t="s">
        <v>805</v>
      </c>
      <c r="D99" s="126" t="s">
        <v>45</v>
      </c>
      <c r="E99" s="126">
        <v>6</v>
      </c>
      <c r="F99" s="141">
        <v>216.14</v>
      </c>
      <c r="G99" s="141">
        <v>4.8600000000000003</v>
      </c>
      <c r="H99" s="141">
        <v>221</v>
      </c>
      <c r="I99" s="141">
        <v>213.58</v>
      </c>
      <c r="J99" s="141">
        <v>4.42</v>
      </c>
      <c r="K99" s="141">
        <v>218</v>
      </c>
      <c r="L99" s="141">
        <v>0</v>
      </c>
      <c r="M99" s="141">
        <v>0</v>
      </c>
      <c r="N99" s="141">
        <v>0</v>
      </c>
      <c r="O99" s="141">
        <v>429.72</v>
      </c>
      <c r="P99" s="141">
        <v>9.2799999999999994</v>
      </c>
      <c r="Q99" s="141">
        <v>439</v>
      </c>
    </row>
    <row r="100" spans="1:17" x14ac:dyDescent="0.25">
      <c r="A100" s="126">
        <v>97</v>
      </c>
      <c r="B100" s="126" t="s">
        <v>811</v>
      </c>
      <c r="C100" s="126" t="s">
        <v>403</v>
      </c>
      <c r="D100" s="126" t="s">
        <v>45</v>
      </c>
      <c r="E100" s="126">
        <v>392</v>
      </c>
      <c r="F100" s="141">
        <v>212266.37</v>
      </c>
      <c r="G100" s="141">
        <v>63797.63</v>
      </c>
      <c r="H100" s="141">
        <v>276064</v>
      </c>
      <c r="I100" s="141">
        <v>3492.43</v>
      </c>
      <c r="J100" s="141">
        <v>2449.5700000000002</v>
      </c>
      <c r="K100" s="141">
        <v>5942</v>
      </c>
      <c r="L100" s="141">
        <v>0</v>
      </c>
      <c r="M100" s="141">
        <v>50000</v>
      </c>
      <c r="N100" s="141">
        <v>50000</v>
      </c>
      <c r="O100" s="141">
        <v>215758.8</v>
      </c>
      <c r="P100" s="141">
        <v>16247.199999999999</v>
      </c>
      <c r="Q100" s="141">
        <v>232006</v>
      </c>
    </row>
    <row r="101" spans="1:17" x14ac:dyDescent="0.25">
      <c r="A101" s="126">
        <v>98</v>
      </c>
      <c r="B101" s="126" t="s">
        <v>811</v>
      </c>
      <c r="C101" s="126" t="s">
        <v>404</v>
      </c>
      <c r="D101" s="126" t="s">
        <v>45</v>
      </c>
      <c r="E101" s="126">
        <v>504</v>
      </c>
      <c r="F101" s="141">
        <v>190056.41</v>
      </c>
      <c r="G101" s="141">
        <v>29862.59</v>
      </c>
      <c r="H101" s="141">
        <v>219919</v>
      </c>
      <c r="I101" s="141">
        <v>4645.5</v>
      </c>
      <c r="J101" s="141">
        <v>2279.5</v>
      </c>
      <c r="K101" s="141">
        <v>6925</v>
      </c>
      <c r="L101" s="141">
        <v>0</v>
      </c>
      <c r="M101" s="141">
        <v>0</v>
      </c>
      <c r="N101" s="141">
        <v>0</v>
      </c>
      <c r="O101" s="141">
        <v>194701.91</v>
      </c>
      <c r="P101" s="141">
        <v>32142.09</v>
      </c>
      <c r="Q101" s="141">
        <v>226844</v>
      </c>
    </row>
    <row r="102" spans="1:17" x14ac:dyDescent="0.25">
      <c r="A102" s="126">
        <v>99</v>
      </c>
      <c r="B102" s="126" t="s">
        <v>811</v>
      </c>
      <c r="C102" s="126" t="s">
        <v>499</v>
      </c>
      <c r="D102" s="126" t="s">
        <v>45</v>
      </c>
      <c r="E102" s="126">
        <v>249</v>
      </c>
      <c r="F102" s="141">
        <v>3675.88</v>
      </c>
      <c r="G102" s="141">
        <v>267.12</v>
      </c>
      <c r="H102" s="141">
        <v>3943</v>
      </c>
      <c r="I102" s="141">
        <v>2341.79</v>
      </c>
      <c r="J102" s="141">
        <v>179.21</v>
      </c>
      <c r="K102" s="141">
        <v>2521</v>
      </c>
      <c r="L102" s="141">
        <v>6017.67</v>
      </c>
      <c r="M102" s="141">
        <v>446.33</v>
      </c>
      <c r="N102" s="141">
        <v>6464</v>
      </c>
      <c r="O102" s="141">
        <v>0</v>
      </c>
      <c r="P102" s="141">
        <v>0</v>
      </c>
      <c r="Q102" s="141">
        <v>0</v>
      </c>
    </row>
    <row r="103" spans="1:17" x14ac:dyDescent="0.25">
      <c r="A103" s="126">
        <v>100</v>
      </c>
      <c r="B103" s="126" t="s">
        <v>811</v>
      </c>
      <c r="C103" s="126" t="s">
        <v>436</v>
      </c>
      <c r="D103" s="126" t="s">
        <v>45</v>
      </c>
      <c r="E103" s="126">
        <v>74</v>
      </c>
      <c r="F103" s="141">
        <v>1709.82</v>
      </c>
      <c r="G103" s="141">
        <v>86.18</v>
      </c>
      <c r="H103" s="141">
        <v>1796</v>
      </c>
      <c r="I103" s="141">
        <v>967.88</v>
      </c>
      <c r="J103" s="141">
        <v>62.12</v>
      </c>
      <c r="K103" s="141">
        <v>1030</v>
      </c>
      <c r="L103" s="141">
        <v>2677.7</v>
      </c>
      <c r="M103" s="141">
        <v>148.30000000000001</v>
      </c>
      <c r="N103" s="141">
        <v>2826</v>
      </c>
      <c r="O103" s="141">
        <v>0</v>
      </c>
      <c r="P103" s="141">
        <v>0</v>
      </c>
      <c r="Q103" s="141">
        <v>0</v>
      </c>
    </row>
    <row r="104" spans="1:17" x14ac:dyDescent="0.25">
      <c r="A104" s="126">
        <v>101</v>
      </c>
      <c r="B104" s="126" t="s">
        <v>811</v>
      </c>
      <c r="C104" s="126" t="s">
        <v>453</v>
      </c>
      <c r="D104" s="126" t="s">
        <v>45</v>
      </c>
      <c r="E104" s="126">
        <v>110</v>
      </c>
      <c r="F104" s="141">
        <v>-1188.33</v>
      </c>
      <c r="G104" s="141">
        <v>120.33</v>
      </c>
      <c r="H104" s="141">
        <v>-1068</v>
      </c>
      <c r="I104" s="141">
        <v>1355.7</v>
      </c>
      <c r="J104" s="141">
        <v>69.3</v>
      </c>
      <c r="K104" s="141">
        <v>1425</v>
      </c>
      <c r="L104" s="141">
        <v>167.37</v>
      </c>
      <c r="M104" s="141">
        <v>189.63</v>
      </c>
      <c r="N104" s="141">
        <v>357</v>
      </c>
      <c r="O104" s="141">
        <v>0</v>
      </c>
      <c r="P104" s="141">
        <v>0</v>
      </c>
      <c r="Q104" s="141">
        <v>0</v>
      </c>
    </row>
    <row r="105" spans="1:17" x14ac:dyDescent="0.25">
      <c r="A105" s="126">
        <v>102</v>
      </c>
      <c r="B105" s="126" t="s">
        <v>811</v>
      </c>
      <c r="C105" s="126" t="s">
        <v>454</v>
      </c>
      <c r="D105" s="126" t="s">
        <v>45</v>
      </c>
      <c r="E105" s="126">
        <v>34</v>
      </c>
      <c r="F105" s="141">
        <v>-2194.7399999999998</v>
      </c>
      <c r="G105" s="141">
        <v>124.74</v>
      </c>
      <c r="H105" s="141">
        <v>-2070</v>
      </c>
      <c r="I105" s="141">
        <v>590.58000000000004</v>
      </c>
      <c r="J105" s="141">
        <v>21.42</v>
      </c>
      <c r="K105" s="141">
        <v>612</v>
      </c>
      <c r="L105" s="141">
        <v>0</v>
      </c>
      <c r="M105" s="141">
        <v>0</v>
      </c>
      <c r="N105" s="141">
        <v>0</v>
      </c>
      <c r="O105" s="141">
        <v>-1604.16</v>
      </c>
      <c r="P105" s="141">
        <v>146.16</v>
      </c>
      <c r="Q105" s="141">
        <v>-1458</v>
      </c>
    </row>
    <row r="106" spans="1:17" x14ac:dyDescent="0.25">
      <c r="A106" s="126">
        <v>103</v>
      </c>
      <c r="B106" s="126" t="s">
        <v>811</v>
      </c>
      <c r="C106" s="126" t="s">
        <v>455</v>
      </c>
      <c r="D106" s="126" t="s">
        <v>45</v>
      </c>
      <c r="E106" s="126">
        <v>148</v>
      </c>
      <c r="F106" s="141">
        <v>40715.449999999997</v>
      </c>
      <c r="G106" s="141">
        <v>1373.55</v>
      </c>
      <c r="H106" s="141">
        <v>42089</v>
      </c>
      <c r="I106" s="141">
        <v>1454.35</v>
      </c>
      <c r="J106" s="141">
        <v>509.65000000000003</v>
      </c>
      <c r="K106" s="141">
        <v>1964</v>
      </c>
      <c r="L106" s="141">
        <v>42169.8</v>
      </c>
      <c r="M106" s="141">
        <v>1883.2</v>
      </c>
      <c r="N106" s="141">
        <v>44053</v>
      </c>
      <c r="O106" s="141">
        <v>0</v>
      </c>
      <c r="P106" s="141">
        <v>0</v>
      </c>
      <c r="Q106" s="141">
        <v>0</v>
      </c>
    </row>
    <row r="107" spans="1:17" x14ac:dyDescent="0.25">
      <c r="A107" s="126">
        <v>104</v>
      </c>
      <c r="B107" s="126" t="s">
        <v>811</v>
      </c>
      <c r="C107" s="126" t="s">
        <v>525</v>
      </c>
      <c r="D107" s="126" t="s">
        <v>45</v>
      </c>
      <c r="E107" s="126">
        <v>29</v>
      </c>
      <c r="F107" s="141">
        <v>78107.73</v>
      </c>
      <c r="G107" s="141">
        <v>14894.27</v>
      </c>
      <c r="H107" s="141">
        <v>93002</v>
      </c>
      <c r="I107" s="141">
        <v>1117.03</v>
      </c>
      <c r="J107" s="141">
        <v>873.97</v>
      </c>
      <c r="K107" s="141">
        <v>1991</v>
      </c>
      <c r="L107" s="141">
        <v>0</v>
      </c>
      <c r="M107" s="141">
        <v>0</v>
      </c>
      <c r="N107" s="141">
        <v>0</v>
      </c>
      <c r="O107" s="141">
        <v>79224.759999999995</v>
      </c>
      <c r="P107" s="141">
        <v>15768.239999999998</v>
      </c>
      <c r="Q107" s="141">
        <v>94993</v>
      </c>
    </row>
    <row r="108" spans="1:17" x14ac:dyDescent="0.25">
      <c r="A108" s="126">
        <v>105</v>
      </c>
      <c r="B108" s="126" t="s">
        <v>811</v>
      </c>
      <c r="C108" s="126" t="s">
        <v>437</v>
      </c>
      <c r="D108" s="126" t="s">
        <v>45</v>
      </c>
      <c r="E108" s="126">
        <v>261</v>
      </c>
      <c r="F108" s="141">
        <v>15904.47</v>
      </c>
      <c r="G108" s="141">
        <v>1244.53</v>
      </c>
      <c r="H108" s="141">
        <v>17149</v>
      </c>
      <c r="I108" s="141">
        <v>2617.21</v>
      </c>
      <c r="J108" s="141">
        <v>314.79000000000002</v>
      </c>
      <c r="K108" s="141">
        <v>2932</v>
      </c>
      <c r="L108" s="141">
        <v>18521.68</v>
      </c>
      <c r="M108" s="141">
        <v>1559.3200000000002</v>
      </c>
      <c r="N108" s="141">
        <v>20081</v>
      </c>
      <c r="O108" s="141">
        <v>0</v>
      </c>
      <c r="P108" s="141">
        <v>0</v>
      </c>
      <c r="Q108" s="141">
        <v>0</v>
      </c>
    </row>
    <row r="109" spans="1:17" x14ac:dyDescent="0.25">
      <c r="A109" s="126">
        <v>106</v>
      </c>
      <c r="B109" s="126" t="s">
        <v>811</v>
      </c>
      <c r="C109" s="126" t="s">
        <v>500</v>
      </c>
      <c r="D109" s="126" t="s">
        <v>45</v>
      </c>
      <c r="E109" s="126">
        <v>240</v>
      </c>
      <c r="F109" s="141">
        <v>1565.87</v>
      </c>
      <c r="G109" s="141">
        <v>95.13</v>
      </c>
      <c r="H109" s="141">
        <v>1661</v>
      </c>
      <c r="I109" s="141">
        <v>2354.39</v>
      </c>
      <c r="J109" s="141">
        <v>160.60999999999999</v>
      </c>
      <c r="K109" s="141">
        <v>2515</v>
      </c>
      <c r="L109" s="141">
        <v>3920.26</v>
      </c>
      <c r="M109" s="141">
        <v>255.74</v>
      </c>
      <c r="N109" s="141">
        <v>4176</v>
      </c>
      <c r="O109" s="141">
        <v>0</v>
      </c>
      <c r="P109" s="141">
        <v>0</v>
      </c>
      <c r="Q109" s="141">
        <v>0</v>
      </c>
    </row>
    <row r="110" spans="1:17" x14ac:dyDescent="0.25">
      <c r="A110" s="126">
        <v>107</v>
      </c>
      <c r="B110" s="126" t="s">
        <v>811</v>
      </c>
      <c r="C110" s="126" t="s">
        <v>548</v>
      </c>
      <c r="D110" s="126" t="s">
        <v>45</v>
      </c>
      <c r="E110" s="126">
        <v>138</v>
      </c>
      <c r="F110" s="141">
        <v>8278.83</v>
      </c>
      <c r="G110" s="141">
        <v>615.16999999999996</v>
      </c>
      <c r="H110" s="141">
        <v>8894</v>
      </c>
      <c r="I110" s="141">
        <v>1657.86</v>
      </c>
      <c r="J110" s="141">
        <v>183.14</v>
      </c>
      <c r="K110" s="141">
        <v>1841</v>
      </c>
      <c r="L110" s="141">
        <v>9936.69</v>
      </c>
      <c r="M110" s="141">
        <v>798.31</v>
      </c>
      <c r="N110" s="141">
        <v>10735</v>
      </c>
      <c r="O110" s="141">
        <v>0</v>
      </c>
      <c r="P110" s="141">
        <v>0</v>
      </c>
      <c r="Q110" s="141">
        <v>0</v>
      </c>
    </row>
    <row r="111" spans="1:17" x14ac:dyDescent="0.25">
      <c r="A111" s="126">
        <v>108</v>
      </c>
      <c r="B111" s="126" t="s">
        <v>811</v>
      </c>
      <c r="C111" s="126" t="s">
        <v>480</v>
      </c>
      <c r="D111" s="126" t="s">
        <v>45</v>
      </c>
      <c r="E111" s="126">
        <v>84</v>
      </c>
      <c r="F111" s="141">
        <v>3971.78</v>
      </c>
      <c r="G111" s="141">
        <v>332.22</v>
      </c>
      <c r="H111" s="141">
        <v>4304</v>
      </c>
      <c r="I111" s="141">
        <v>1126.21</v>
      </c>
      <c r="J111" s="141">
        <v>90.789999999999992</v>
      </c>
      <c r="K111" s="141">
        <v>1217</v>
      </c>
      <c r="L111" s="141">
        <v>0</v>
      </c>
      <c r="M111" s="141">
        <v>0</v>
      </c>
      <c r="N111" s="141">
        <v>0</v>
      </c>
      <c r="O111" s="141">
        <v>5097.99</v>
      </c>
      <c r="P111" s="141">
        <v>423.01</v>
      </c>
      <c r="Q111" s="141">
        <v>5521</v>
      </c>
    </row>
    <row r="112" spans="1:17" x14ac:dyDescent="0.25">
      <c r="A112" s="126">
        <v>109</v>
      </c>
      <c r="B112" s="126" t="s">
        <v>811</v>
      </c>
      <c r="C112" s="126" t="s">
        <v>659</v>
      </c>
      <c r="D112" s="126" t="s">
        <v>45</v>
      </c>
      <c r="E112" s="126">
        <v>116</v>
      </c>
      <c r="F112" s="141">
        <v>44492.17</v>
      </c>
      <c r="G112" s="141">
        <v>956.83</v>
      </c>
      <c r="H112" s="141">
        <v>45449</v>
      </c>
      <c r="I112" s="141">
        <v>1350.73</v>
      </c>
      <c r="J112" s="141">
        <v>513.27</v>
      </c>
      <c r="K112" s="141">
        <v>1864</v>
      </c>
      <c r="L112" s="141">
        <v>0</v>
      </c>
      <c r="M112" s="141">
        <v>0</v>
      </c>
      <c r="N112" s="141">
        <v>0</v>
      </c>
      <c r="O112" s="141">
        <v>45842.9</v>
      </c>
      <c r="P112" s="141">
        <v>1470.1</v>
      </c>
      <c r="Q112" s="141">
        <v>47313</v>
      </c>
    </row>
    <row r="113" spans="1:17" x14ac:dyDescent="0.25">
      <c r="A113" s="126">
        <v>110</v>
      </c>
      <c r="B113" s="126" t="s">
        <v>811</v>
      </c>
      <c r="C113" s="126" t="s">
        <v>464</v>
      </c>
      <c r="D113" s="126" t="s">
        <v>45</v>
      </c>
      <c r="E113" s="126">
        <v>286</v>
      </c>
      <c r="F113" s="141">
        <v>4616.8500000000004</v>
      </c>
      <c r="G113" s="141">
        <v>318.14999999999998</v>
      </c>
      <c r="H113" s="141">
        <v>4935</v>
      </c>
      <c r="I113" s="141">
        <v>2738.48</v>
      </c>
      <c r="J113" s="141">
        <v>220.52</v>
      </c>
      <c r="K113" s="141">
        <v>2959</v>
      </c>
      <c r="L113" s="141">
        <v>4616.8500000000004</v>
      </c>
      <c r="M113" s="141">
        <v>318.14999999999998</v>
      </c>
      <c r="N113" s="141">
        <v>4935</v>
      </c>
      <c r="O113" s="141">
        <v>2738.48</v>
      </c>
      <c r="P113" s="141">
        <v>220.52</v>
      </c>
      <c r="Q113" s="141">
        <v>2959</v>
      </c>
    </row>
    <row r="114" spans="1:17" x14ac:dyDescent="0.25">
      <c r="A114" s="126">
        <v>111</v>
      </c>
      <c r="B114" s="126" t="s">
        <v>811</v>
      </c>
      <c r="C114" s="126" t="s">
        <v>526</v>
      </c>
      <c r="D114" s="126" t="s">
        <v>45</v>
      </c>
      <c r="E114" s="126">
        <v>34</v>
      </c>
      <c r="F114" s="141">
        <v>955.8</v>
      </c>
      <c r="G114" s="141">
        <v>47.2</v>
      </c>
      <c r="H114" s="141">
        <v>1003</v>
      </c>
      <c r="I114" s="141">
        <v>459.36</v>
      </c>
      <c r="J114" s="141">
        <v>29.64</v>
      </c>
      <c r="K114" s="141">
        <v>489</v>
      </c>
      <c r="L114" s="141">
        <v>0</v>
      </c>
      <c r="M114" s="141">
        <v>0</v>
      </c>
      <c r="N114" s="141">
        <v>0</v>
      </c>
      <c r="O114" s="141">
        <v>1415.16</v>
      </c>
      <c r="P114" s="141">
        <v>76.84</v>
      </c>
      <c r="Q114" s="141">
        <v>1492</v>
      </c>
    </row>
    <row r="115" spans="1:17" x14ac:dyDescent="0.25">
      <c r="A115" s="126">
        <v>112</v>
      </c>
      <c r="B115" s="126" t="s">
        <v>811</v>
      </c>
      <c r="C115" s="126" t="s">
        <v>641</v>
      </c>
      <c r="D115" s="126" t="s">
        <v>193</v>
      </c>
      <c r="E115" s="126">
        <v>117</v>
      </c>
      <c r="F115" s="141">
        <v>3321.21</v>
      </c>
      <c r="G115" s="141">
        <v>251.79</v>
      </c>
      <c r="H115" s="141">
        <v>3573</v>
      </c>
      <c r="I115" s="141">
        <v>1195.3399999999999</v>
      </c>
      <c r="J115" s="141">
        <v>107.66</v>
      </c>
      <c r="K115" s="141">
        <v>1303</v>
      </c>
      <c r="L115" s="141">
        <v>0</v>
      </c>
      <c r="M115" s="141">
        <v>0</v>
      </c>
      <c r="N115" s="141">
        <v>0</v>
      </c>
      <c r="O115" s="141">
        <v>4516.55</v>
      </c>
      <c r="P115" s="141">
        <v>359.45</v>
      </c>
      <c r="Q115" s="141">
        <v>4876</v>
      </c>
    </row>
    <row r="116" spans="1:17" x14ac:dyDescent="0.25">
      <c r="A116" s="126">
        <v>113</v>
      </c>
      <c r="B116" s="126" t="s">
        <v>811</v>
      </c>
      <c r="C116" s="126" t="s">
        <v>549</v>
      </c>
      <c r="D116" s="126" t="s">
        <v>49</v>
      </c>
      <c r="E116" s="126">
        <v>0</v>
      </c>
      <c r="F116" s="141">
        <v>3185.5</v>
      </c>
      <c r="G116" s="141">
        <v>68.5</v>
      </c>
      <c r="H116" s="141">
        <v>3254</v>
      </c>
      <c r="I116" s="141">
        <v>819.13</v>
      </c>
      <c r="J116" s="141">
        <v>14.87</v>
      </c>
      <c r="K116" s="141">
        <v>834</v>
      </c>
      <c r="L116" s="141">
        <v>4004.63</v>
      </c>
      <c r="M116" s="141">
        <v>83.37</v>
      </c>
      <c r="N116" s="141">
        <v>4088</v>
      </c>
      <c r="O116" s="141">
        <v>0</v>
      </c>
      <c r="P116" s="141">
        <v>0</v>
      </c>
      <c r="Q116" s="141">
        <v>0</v>
      </c>
    </row>
    <row r="117" spans="1:17" x14ac:dyDescent="0.25">
      <c r="A117" s="126">
        <v>114</v>
      </c>
      <c r="B117" s="126" t="s">
        <v>811</v>
      </c>
      <c r="C117" s="126" t="s">
        <v>550</v>
      </c>
      <c r="D117" s="126" t="s">
        <v>45</v>
      </c>
      <c r="E117" s="126">
        <v>60</v>
      </c>
      <c r="F117" s="141">
        <v>38293.03</v>
      </c>
      <c r="G117" s="141">
        <v>2135.9699999999998</v>
      </c>
      <c r="H117" s="141">
        <v>40429</v>
      </c>
      <c r="I117" s="141">
        <v>754.29</v>
      </c>
      <c r="J117" s="141">
        <v>496.71000000000004</v>
      </c>
      <c r="K117" s="141">
        <v>1251</v>
      </c>
      <c r="L117" s="141">
        <v>39047.32</v>
      </c>
      <c r="M117" s="141">
        <v>2632.68</v>
      </c>
      <c r="N117" s="141">
        <v>41680</v>
      </c>
      <c r="O117" s="141">
        <v>0</v>
      </c>
      <c r="P117" s="141">
        <v>0</v>
      </c>
      <c r="Q117" s="141">
        <v>0</v>
      </c>
    </row>
    <row r="118" spans="1:17" x14ac:dyDescent="0.25">
      <c r="A118" s="126">
        <v>115</v>
      </c>
      <c r="B118" s="126" t="s">
        <v>811</v>
      </c>
      <c r="C118" s="126" t="s">
        <v>660</v>
      </c>
      <c r="D118" s="126" t="s">
        <v>45</v>
      </c>
      <c r="E118" s="126">
        <v>89</v>
      </c>
      <c r="F118" s="141">
        <v>34412.22</v>
      </c>
      <c r="G118" s="141">
        <v>8044.7800000000007</v>
      </c>
      <c r="H118" s="141">
        <v>42457</v>
      </c>
      <c r="I118" s="141">
        <v>912.42</v>
      </c>
      <c r="J118" s="141">
        <v>399.58</v>
      </c>
      <c r="K118" s="141">
        <v>1312</v>
      </c>
      <c r="L118" s="141">
        <v>21709.22</v>
      </c>
      <c r="M118" s="141">
        <v>8044.7800000000007</v>
      </c>
      <c r="N118" s="141">
        <v>29754</v>
      </c>
      <c r="O118" s="141">
        <v>13615.42</v>
      </c>
      <c r="P118" s="141">
        <v>399.58</v>
      </c>
      <c r="Q118" s="141">
        <v>14015</v>
      </c>
    </row>
    <row r="119" spans="1:17" x14ac:dyDescent="0.25">
      <c r="A119" s="126">
        <v>116</v>
      </c>
      <c r="B119" s="126" t="s">
        <v>811</v>
      </c>
      <c r="C119" s="126" t="s">
        <v>527</v>
      </c>
      <c r="D119" s="126" t="s">
        <v>45</v>
      </c>
      <c r="E119" s="126">
        <v>100</v>
      </c>
      <c r="F119" s="141">
        <v>42158.48</v>
      </c>
      <c r="G119" s="141">
        <v>8325.52</v>
      </c>
      <c r="H119" s="141">
        <v>50484</v>
      </c>
      <c r="I119" s="141">
        <v>1010.43</v>
      </c>
      <c r="J119" s="141">
        <v>526.56999999999994</v>
      </c>
      <c r="K119" s="141">
        <v>1537</v>
      </c>
      <c r="L119" s="141">
        <v>0</v>
      </c>
      <c r="M119" s="141">
        <v>0</v>
      </c>
      <c r="N119" s="141">
        <v>0</v>
      </c>
      <c r="O119" s="141">
        <v>43168.91</v>
      </c>
      <c r="P119" s="141">
        <v>8852.09</v>
      </c>
      <c r="Q119" s="141">
        <v>52021</v>
      </c>
    </row>
    <row r="120" spans="1:17" x14ac:dyDescent="0.25">
      <c r="A120" s="126">
        <v>117</v>
      </c>
      <c r="B120" s="126" t="s">
        <v>811</v>
      </c>
      <c r="C120" s="126" t="s">
        <v>642</v>
      </c>
      <c r="D120" s="126" t="s">
        <v>45</v>
      </c>
      <c r="E120" s="126">
        <v>124</v>
      </c>
      <c r="F120" s="141">
        <v>22553.49</v>
      </c>
      <c r="G120" s="141">
        <v>3312.51</v>
      </c>
      <c r="H120" s="141">
        <v>25866</v>
      </c>
      <c r="I120" s="141">
        <v>1210.83</v>
      </c>
      <c r="J120" s="141">
        <v>318.17</v>
      </c>
      <c r="K120" s="141">
        <v>1529</v>
      </c>
      <c r="L120" s="141">
        <v>0</v>
      </c>
      <c r="M120" s="141">
        <v>0</v>
      </c>
      <c r="N120" s="141">
        <v>0</v>
      </c>
      <c r="O120" s="141">
        <v>23764.32</v>
      </c>
      <c r="P120" s="141">
        <v>3630.68</v>
      </c>
      <c r="Q120" s="141">
        <v>27395</v>
      </c>
    </row>
    <row r="121" spans="1:17" x14ac:dyDescent="0.25">
      <c r="A121" s="126">
        <v>118</v>
      </c>
      <c r="B121" s="126" t="s">
        <v>811</v>
      </c>
      <c r="C121" s="126" t="s">
        <v>661</v>
      </c>
      <c r="D121" s="126" t="s">
        <v>45</v>
      </c>
      <c r="E121" s="126">
        <v>74</v>
      </c>
      <c r="F121" s="141">
        <v>68555.759999999995</v>
      </c>
      <c r="G121" s="141">
        <v>18133.239999999998</v>
      </c>
      <c r="H121" s="141">
        <v>86689</v>
      </c>
      <c r="I121" s="141">
        <v>1084.81</v>
      </c>
      <c r="J121" s="141">
        <v>729.19</v>
      </c>
      <c r="K121" s="141">
        <v>1814</v>
      </c>
      <c r="L121" s="141">
        <v>0</v>
      </c>
      <c r="M121" s="141">
        <v>0</v>
      </c>
      <c r="N121" s="141">
        <v>0</v>
      </c>
      <c r="O121" s="141">
        <v>69640.570000000007</v>
      </c>
      <c r="P121" s="141">
        <v>18862.43</v>
      </c>
      <c r="Q121" s="141">
        <v>88503</v>
      </c>
    </row>
    <row r="122" spans="1:17" x14ac:dyDescent="0.25">
      <c r="A122" s="126">
        <v>119</v>
      </c>
      <c r="B122" s="126" t="s">
        <v>811</v>
      </c>
      <c r="C122" s="126" t="s">
        <v>551</v>
      </c>
      <c r="D122" s="126" t="s">
        <v>45</v>
      </c>
      <c r="E122" s="126">
        <v>74</v>
      </c>
      <c r="F122" s="141">
        <v>89351.91</v>
      </c>
      <c r="G122" s="141">
        <v>17492.09</v>
      </c>
      <c r="H122" s="141">
        <v>106844</v>
      </c>
      <c r="I122" s="141">
        <v>1331.39</v>
      </c>
      <c r="J122" s="141">
        <v>1124.6099999999999</v>
      </c>
      <c r="K122" s="141">
        <v>2456</v>
      </c>
      <c r="L122" s="141">
        <v>22507.91</v>
      </c>
      <c r="M122" s="141">
        <v>17492.09</v>
      </c>
      <c r="N122" s="141">
        <v>40000</v>
      </c>
      <c r="O122" s="141">
        <v>68175.39</v>
      </c>
      <c r="P122" s="141">
        <v>1124.6099999999999</v>
      </c>
      <c r="Q122" s="141">
        <v>69300</v>
      </c>
    </row>
    <row r="123" spans="1:17" x14ac:dyDescent="0.25">
      <c r="A123" s="126">
        <v>120</v>
      </c>
      <c r="B123" s="126" t="s">
        <v>811</v>
      </c>
      <c r="C123" s="126" t="s">
        <v>662</v>
      </c>
      <c r="D123" s="126" t="s">
        <v>45</v>
      </c>
      <c r="E123" s="126">
        <v>138</v>
      </c>
      <c r="F123" s="141">
        <v>98946.22</v>
      </c>
      <c r="G123" s="141">
        <v>10173.780000000001</v>
      </c>
      <c r="H123" s="141">
        <v>109120</v>
      </c>
      <c r="I123" s="141">
        <v>1406.79</v>
      </c>
      <c r="J123" s="141">
        <v>1076.21</v>
      </c>
      <c r="K123" s="141">
        <v>2483</v>
      </c>
      <c r="L123" s="141">
        <v>0</v>
      </c>
      <c r="M123" s="141">
        <v>0</v>
      </c>
      <c r="N123" s="141">
        <v>0</v>
      </c>
      <c r="O123" s="141">
        <v>100353.01</v>
      </c>
      <c r="P123" s="141">
        <v>11249.99</v>
      </c>
      <c r="Q123" s="141">
        <v>111603</v>
      </c>
    </row>
    <row r="124" spans="1:17" x14ac:dyDescent="0.25">
      <c r="A124" s="126">
        <v>121</v>
      </c>
      <c r="B124" s="126" t="s">
        <v>811</v>
      </c>
      <c r="C124" s="126" t="s">
        <v>465</v>
      </c>
      <c r="D124" s="126" t="s">
        <v>45</v>
      </c>
      <c r="E124" s="126">
        <v>234</v>
      </c>
      <c r="F124" s="141">
        <v>5655.52</v>
      </c>
      <c r="G124" s="141">
        <v>427.48</v>
      </c>
      <c r="H124" s="141">
        <v>6083</v>
      </c>
      <c r="I124" s="141">
        <v>2216.89</v>
      </c>
      <c r="J124" s="141">
        <v>197.10999999999999</v>
      </c>
      <c r="K124" s="141">
        <v>2414</v>
      </c>
      <c r="L124" s="141">
        <v>5655.52</v>
      </c>
      <c r="M124" s="141">
        <v>427.48</v>
      </c>
      <c r="N124" s="141">
        <v>6083</v>
      </c>
      <c r="O124" s="141">
        <v>2216.89</v>
      </c>
      <c r="P124" s="141">
        <v>197.10999999999999</v>
      </c>
      <c r="Q124" s="141">
        <v>2414</v>
      </c>
    </row>
    <row r="125" spans="1:17" x14ac:dyDescent="0.25">
      <c r="A125" s="126">
        <v>122</v>
      </c>
      <c r="B125" s="126" t="s">
        <v>811</v>
      </c>
      <c r="C125" s="126" t="s">
        <v>405</v>
      </c>
      <c r="D125" s="126" t="s">
        <v>45</v>
      </c>
      <c r="E125" s="126">
        <v>149</v>
      </c>
      <c r="F125" s="141">
        <v>135770.25</v>
      </c>
      <c r="G125" s="141">
        <v>39227.75</v>
      </c>
      <c r="H125" s="141">
        <v>174998</v>
      </c>
      <c r="I125" s="141">
        <v>2294.33</v>
      </c>
      <c r="J125" s="141">
        <v>1492.67</v>
      </c>
      <c r="K125" s="141">
        <v>3787</v>
      </c>
      <c r="L125" s="141">
        <v>0</v>
      </c>
      <c r="M125" s="141">
        <v>0</v>
      </c>
      <c r="N125" s="141">
        <v>0</v>
      </c>
      <c r="O125" s="141">
        <v>138064.57999999999</v>
      </c>
      <c r="P125" s="141">
        <v>40720.420000000006</v>
      </c>
      <c r="Q125" s="141">
        <v>178785</v>
      </c>
    </row>
    <row r="126" spans="1:17" x14ac:dyDescent="0.25">
      <c r="A126" s="126">
        <v>123</v>
      </c>
      <c r="B126" s="126" t="s">
        <v>811</v>
      </c>
      <c r="C126" s="126" t="s">
        <v>406</v>
      </c>
      <c r="D126" s="126" t="s">
        <v>45</v>
      </c>
      <c r="E126" s="126">
        <v>538</v>
      </c>
      <c r="F126" s="141">
        <v>23746.16</v>
      </c>
      <c r="G126" s="141">
        <v>168.84</v>
      </c>
      <c r="H126" s="141">
        <v>23915</v>
      </c>
      <c r="I126" s="141">
        <v>5367.31</v>
      </c>
      <c r="J126" s="141">
        <v>574.69000000000005</v>
      </c>
      <c r="K126" s="141">
        <v>5942</v>
      </c>
      <c r="L126" s="141">
        <v>0</v>
      </c>
      <c r="M126" s="141">
        <v>0</v>
      </c>
      <c r="N126" s="141">
        <v>0</v>
      </c>
      <c r="O126" s="141">
        <v>29113.47</v>
      </c>
      <c r="P126" s="141">
        <v>743.53</v>
      </c>
      <c r="Q126" s="141">
        <v>29857</v>
      </c>
    </row>
    <row r="127" spans="1:17" x14ac:dyDescent="0.25">
      <c r="A127" s="126">
        <v>124</v>
      </c>
      <c r="B127" s="126" t="s">
        <v>811</v>
      </c>
      <c r="C127" s="126" t="s">
        <v>508</v>
      </c>
      <c r="D127" s="126" t="s">
        <v>45</v>
      </c>
      <c r="E127" s="126">
        <v>397</v>
      </c>
      <c r="F127" s="141">
        <v>20177.48</v>
      </c>
      <c r="G127" s="141">
        <v>1954.52</v>
      </c>
      <c r="H127" s="141">
        <v>22132</v>
      </c>
      <c r="I127" s="141">
        <v>3669.86</v>
      </c>
      <c r="J127" s="141">
        <v>511.14</v>
      </c>
      <c r="K127" s="141">
        <v>4181</v>
      </c>
      <c r="L127" s="141">
        <v>0</v>
      </c>
      <c r="M127" s="141">
        <v>0</v>
      </c>
      <c r="N127" s="141">
        <v>0</v>
      </c>
      <c r="O127" s="141">
        <v>23847.34</v>
      </c>
      <c r="P127" s="141">
        <v>2465.66</v>
      </c>
      <c r="Q127" s="141">
        <v>26313</v>
      </c>
    </row>
    <row r="128" spans="1:17" x14ac:dyDescent="0.25">
      <c r="A128" s="126">
        <v>125</v>
      </c>
      <c r="B128" s="126" t="s">
        <v>811</v>
      </c>
      <c r="C128" s="126" t="s">
        <v>509</v>
      </c>
      <c r="D128" s="126" t="s">
        <v>45</v>
      </c>
      <c r="E128" s="126">
        <v>32</v>
      </c>
      <c r="F128" s="141">
        <v>44440.87</v>
      </c>
      <c r="G128" s="141">
        <v>2592.13</v>
      </c>
      <c r="H128" s="141">
        <v>47033</v>
      </c>
      <c r="I128" s="141">
        <v>480.77</v>
      </c>
      <c r="J128" s="141">
        <v>583.23</v>
      </c>
      <c r="K128" s="141">
        <v>1064</v>
      </c>
      <c r="L128" s="141">
        <v>0</v>
      </c>
      <c r="M128" s="141">
        <v>0</v>
      </c>
      <c r="N128" s="141">
        <v>0</v>
      </c>
      <c r="O128" s="141">
        <v>44921.64</v>
      </c>
      <c r="P128" s="141">
        <v>3175.36</v>
      </c>
      <c r="Q128" s="141">
        <v>48097</v>
      </c>
    </row>
    <row r="129" spans="1:17" x14ac:dyDescent="0.25">
      <c r="A129" s="126">
        <v>126</v>
      </c>
      <c r="B129" s="126" t="s">
        <v>811</v>
      </c>
      <c r="C129" s="126" t="s">
        <v>584</v>
      </c>
      <c r="D129" s="126" t="s">
        <v>45</v>
      </c>
      <c r="E129" s="126">
        <v>199</v>
      </c>
      <c r="F129" s="141">
        <v>85482.37</v>
      </c>
      <c r="G129" s="141">
        <v>27944.63</v>
      </c>
      <c r="H129" s="141">
        <v>113427</v>
      </c>
      <c r="I129" s="141">
        <v>1836.19</v>
      </c>
      <c r="J129" s="141">
        <v>1054.81</v>
      </c>
      <c r="K129" s="141">
        <v>2891</v>
      </c>
      <c r="L129" s="141">
        <v>22055.37</v>
      </c>
      <c r="M129" s="141">
        <v>27944.63</v>
      </c>
      <c r="N129" s="141">
        <v>50000</v>
      </c>
      <c r="O129" s="141">
        <v>65263.19</v>
      </c>
      <c r="P129" s="141">
        <v>1054.81</v>
      </c>
      <c r="Q129" s="141">
        <v>66318</v>
      </c>
    </row>
    <row r="130" spans="1:17" x14ac:dyDescent="0.25">
      <c r="A130" s="126">
        <v>127</v>
      </c>
      <c r="B130" s="126" t="s">
        <v>811</v>
      </c>
      <c r="C130" s="126" t="s">
        <v>407</v>
      </c>
      <c r="D130" s="126" t="s">
        <v>45</v>
      </c>
      <c r="E130" s="126">
        <v>403</v>
      </c>
      <c r="F130" s="141">
        <v>116364.37</v>
      </c>
      <c r="G130" s="141">
        <v>10556.630000000001</v>
      </c>
      <c r="H130" s="141">
        <v>126921</v>
      </c>
      <c r="I130" s="141">
        <v>3802.4</v>
      </c>
      <c r="J130" s="141">
        <v>1451.6</v>
      </c>
      <c r="K130" s="141">
        <v>5254</v>
      </c>
      <c r="L130" s="141">
        <v>0</v>
      </c>
      <c r="M130" s="141">
        <v>0</v>
      </c>
      <c r="N130" s="141">
        <v>0</v>
      </c>
      <c r="O130" s="141">
        <v>120166.77</v>
      </c>
      <c r="P130" s="141">
        <v>12008.23</v>
      </c>
      <c r="Q130" s="141">
        <v>132175</v>
      </c>
    </row>
    <row r="131" spans="1:17" x14ac:dyDescent="0.25">
      <c r="A131" s="126">
        <v>128</v>
      </c>
      <c r="B131" s="126" t="s">
        <v>811</v>
      </c>
      <c r="C131" s="126" t="s">
        <v>510</v>
      </c>
      <c r="D131" s="126" t="s">
        <v>45</v>
      </c>
      <c r="E131" s="126">
        <v>315</v>
      </c>
      <c r="F131" s="141">
        <v>60427.81</v>
      </c>
      <c r="G131" s="141">
        <v>3646.19</v>
      </c>
      <c r="H131" s="141">
        <v>64074</v>
      </c>
      <c r="I131" s="141">
        <v>2881.71</v>
      </c>
      <c r="J131" s="141">
        <v>965.29</v>
      </c>
      <c r="K131" s="141">
        <v>3847</v>
      </c>
      <c r="L131" s="141">
        <v>0</v>
      </c>
      <c r="M131" s="141">
        <v>0</v>
      </c>
      <c r="N131" s="141">
        <v>0</v>
      </c>
      <c r="O131" s="141">
        <v>63309.52</v>
      </c>
      <c r="P131" s="141">
        <v>4611.4800000000005</v>
      </c>
      <c r="Q131" s="141">
        <v>67921</v>
      </c>
    </row>
    <row r="132" spans="1:17" x14ac:dyDescent="0.25">
      <c r="A132" s="126">
        <v>129</v>
      </c>
      <c r="B132" s="126" t="s">
        <v>811</v>
      </c>
      <c r="C132" s="126" t="s">
        <v>511</v>
      </c>
      <c r="D132" s="126" t="s">
        <v>45</v>
      </c>
      <c r="E132" s="126">
        <v>105</v>
      </c>
      <c r="F132" s="141">
        <v>2569.5300000000002</v>
      </c>
      <c r="G132" s="141">
        <v>230.47</v>
      </c>
      <c r="H132" s="141">
        <v>2800</v>
      </c>
      <c r="I132" s="141">
        <v>1085.68</v>
      </c>
      <c r="J132" s="141">
        <v>96.320000000000007</v>
      </c>
      <c r="K132" s="141">
        <v>1182</v>
      </c>
      <c r="L132" s="141">
        <v>0</v>
      </c>
      <c r="M132" s="141">
        <v>0</v>
      </c>
      <c r="N132" s="141">
        <v>0</v>
      </c>
      <c r="O132" s="141">
        <v>3655.21</v>
      </c>
      <c r="P132" s="141">
        <v>326.78999999999996</v>
      </c>
      <c r="Q132" s="141">
        <v>3982</v>
      </c>
    </row>
    <row r="133" spans="1:17" x14ac:dyDescent="0.25">
      <c r="A133" s="126">
        <v>130</v>
      </c>
      <c r="B133" s="126" t="s">
        <v>811</v>
      </c>
      <c r="C133" s="126" t="s">
        <v>408</v>
      </c>
      <c r="D133" s="126" t="s">
        <v>45</v>
      </c>
      <c r="E133" s="126">
        <v>51</v>
      </c>
      <c r="F133" s="141">
        <v>47345.279999999999</v>
      </c>
      <c r="G133" s="141">
        <v>22115.719999999998</v>
      </c>
      <c r="H133" s="141">
        <v>69461</v>
      </c>
      <c r="I133" s="141">
        <v>600.65</v>
      </c>
      <c r="J133" s="141">
        <v>554.35</v>
      </c>
      <c r="K133" s="141">
        <v>1155</v>
      </c>
      <c r="L133" s="141">
        <v>0</v>
      </c>
      <c r="M133" s="141">
        <v>0</v>
      </c>
      <c r="N133" s="141">
        <v>0</v>
      </c>
      <c r="O133" s="141">
        <v>47945.93</v>
      </c>
      <c r="P133" s="141">
        <v>22670.07</v>
      </c>
      <c r="Q133" s="141">
        <v>70616</v>
      </c>
    </row>
    <row r="134" spans="1:17" x14ac:dyDescent="0.25">
      <c r="A134" s="126">
        <v>131</v>
      </c>
      <c r="B134" s="126" t="s">
        <v>811</v>
      </c>
      <c r="C134" s="126" t="s">
        <v>585</v>
      </c>
      <c r="D134" s="126" t="s">
        <v>45</v>
      </c>
      <c r="E134" s="126">
        <v>246</v>
      </c>
      <c r="F134" s="141">
        <v>-45478.7</v>
      </c>
      <c r="G134" s="141">
        <v>119.7</v>
      </c>
      <c r="H134" s="141">
        <v>-45359</v>
      </c>
      <c r="I134" s="141">
        <v>2317.02</v>
      </c>
      <c r="J134" s="141">
        <v>154.97999999999999</v>
      </c>
      <c r="K134" s="141">
        <v>2472</v>
      </c>
      <c r="L134" s="141">
        <v>0</v>
      </c>
      <c r="M134" s="141">
        <v>0</v>
      </c>
      <c r="N134" s="141">
        <v>0</v>
      </c>
      <c r="O134" s="141">
        <v>-43161.68</v>
      </c>
      <c r="P134" s="141">
        <v>274.68</v>
      </c>
      <c r="Q134" s="141">
        <v>-42887</v>
      </c>
    </row>
    <row r="135" spans="1:17" x14ac:dyDescent="0.25">
      <c r="A135" s="126">
        <v>132</v>
      </c>
      <c r="B135" s="126" t="s">
        <v>811</v>
      </c>
      <c r="C135" s="126" t="s">
        <v>456</v>
      </c>
      <c r="D135" s="126" t="s">
        <v>45</v>
      </c>
      <c r="E135" s="126">
        <v>50</v>
      </c>
      <c r="F135" s="141">
        <v>12287.85</v>
      </c>
      <c r="G135" s="141">
        <v>882.15</v>
      </c>
      <c r="H135" s="141">
        <v>13170</v>
      </c>
      <c r="I135" s="141">
        <v>592.53</v>
      </c>
      <c r="J135" s="141">
        <v>156.47</v>
      </c>
      <c r="K135" s="141">
        <v>749</v>
      </c>
      <c r="L135" s="141">
        <v>12880.38</v>
      </c>
      <c r="M135" s="141">
        <v>1038.6199999999999</v>
      </c>
      <c r="N135" s="141">
        <v>13919</v>
      </c>
      <c r="O135" s="141">
        <v>0</v>
      </c>
      <c r="P135" s="141">
        <v>0</v>
      </c>
      <c r="Q135" s="141">
        <v>0</v>
      </c>
    </row>
    <row r="136" spans="1:17" x14ac:dyDescent="0.25">
      <c r="A136" s="126">
        <v>133</v>
      </c>
      <c r="B136" s="126" t="s">
        <v>811</v>
      </c>
      <c r="C136" s="126" t="s">
        <v>586</v>
      </c>
      <c r="D136" s="126" t="s">
        <v>45</v>
      </c>
      <c r="E136" s="126">
        <v>316</v>
      </c>
      <c r="F136" s="141">
        <v>40011.06</v>
      </c>
      <c r="G136" s="141">
        <v>5931.9400000000005</v>
      </c>
      <c r="H136" s="141">
        <v>45943</v>
      </c>
      <c r="I136" s="141">
        <v>2813.14</v>
      </c>
      <c r="J136" s="141">
        <v>627.86</v>
      </c>
      <c r="K136" s="141">
        <v>3441</v>
      </c>
      <c r="L136" s="141">
        <v>42824.2</v>
      </c>
      <c r="M136" s="141">
        <v>6559.7999999999993</v>
      </c>
      <c r="N136" s="141">
        <v>49384</v>
      </c>
      <c r="O136" s="141">
        <v>0</v>
      </c>
      <c r="P136" s="141">
        <v>0</v>
      </c>
      <c r="Q136" s="141">
        <v>0</v>
      </c>
    </row>
    <row r="137" spans="1:17" x14ac:dyDescent="0.25">
      <c r="A137" s="126">
        <v>134</v>
      </c>
      <c r="B137" s="126" t="s">
        <v>811</v>
      </c>
      <c r="C137" s="126" t="s">
        <v>587</v>
      </c>
      <c r="D137" s="126" t="s">
        <v>45</v>
      </c>
      <c r="E137" s="126">
        <v>105</v>
      </c>
      <c r="F137" s="141">
        <v>14836.96</v>
      </c>
      <c r="G137" s="141">
        <v>2215.04</v>
      </c>
      <c r="H137" s="141">
        <v>17052</v>
      </c>
      <c r="I137" s="141">
        <v>1051.45</v>
      </c>
      <c r="J137" s="141">
        <v>223.55</v>
      </c>
      <c r="K137" s="141">
        <v>1275</v>
      </c>
      <c r="L137" s="141">
        <v>17163.41</v>
      </c>
      <c r="M137" s="141">
        <v>2438.59</v>
      </c>
      <c r="N137" s="141">
        <v>19602</v>
      </c>
      <c r="O137" s="141">
        <v>-1275</v>
      </c>
      <c r="P137" s="141">
        <v>0</v>
      </c>
      <c r="Q137" s="141">
        <v>-1275</v>
      </c>
    </row>
    <row r="138" spans="1:17" x14ac:dyDescent="0.25">
      <c r="A138" s="126">
        <v>135</v>
      </c>
      <c r="B138" s="126" t="s">
        <v>811</v>
      </c>
      <c r="C138" s="126" t="s">
        <v>552</v>
      </c>
      <c r="D138" s="126" t="s">
        <v>45</v>
      </c>
      <c r="E138" s="126">
        <v>147</v>
      </c>
      <c r="F138" s="141">
        <v>5572.03</v>
      </c>
      <c r="G138" s="141">
        <v>396.96999999999997</v>
      </c>
      <c r="H138" s="141">
        <v>5969</v>
      </c>
      <c r="I138" s="141">
        <v>1630.85</v>
      </c>
      <c r="J138" s="141">
        <v>155.15</v>
      </c>
      <c r="K138" s="141">
        <v>1786</v>
      </c>
      <c r="L138" s="141">
        <v>7202.88</v>
      </c>
      <c r="M138" s="141">
        <v>552.12</v>
      </c>
      <c r="N138" s="141">
        <v>7755</v>
      </c>
      <c r="O138" s="141">
        <v>0</v>
      </c>
      <c r="P138" s="141">
        <v>0</v>
      </c>
      <c r="Q138" s="141">
        <v>0</v>
      </c>
    </row>
    <row r="139" spans="1:17" x14ac:dyDescent="0.25">
      <c r="A139" s="126">
        <v>136</v>
      </c>
      <c r="B139" s="126" t="s">
        <v>811</v>
      </c>
      <c r="C139" s="126" t="s">
        <v>553</v>
      </c>
      <c r="D139" s="126" t="s">
        <v>45</v>
      </c>
      <c r="E139" s="126">
        <v>75</v>
      </c>
      <c r="F139" s="141">
        <v>68923.17</v>
      </c>
      <c r="G139" s="141">
        <v>8480.83</v>
      </c>
      <c r="H139" s="141">
        <v>77404</v>
      </c>
      <c r="I139" s="141">
        <v>1441.88</v>
      </c>
      <c r="J139" s="141">
        <v>874.12</v>
      </c>
      <c r="K139" s="141">
        <v>2316</v>
      </c>
      <c r="L139" s="141">
        <v>0</v>
      </c>
      <c r="M139" s="141">
        <v>0</v>
      </c>
      <c r="N139" s="141">
        <v>0</v>
      </c>
      <c r="O139" s="141">
        <v>70365.05</v>
      </c>
      <c r="P139" s="141">
        <v>9354.9499999999989</v>
      </c>
      <c r="Q139" s="141">
        <v>79720</v>
      </c>
    </row>
    <row r="140" spans="1:17" x14ac:dyDescent="0.25">
      <c r="A140" s="126">
        <v>137</v>
      </c>
      <c r="B140" s="126" t="s">
        <v>811</v>
      </c>
      <c r="C140" s="126" t="s">
        <v>457</v>
      </c>
      <c r="D140" s="126" t="s">
        <v>45</v>
      </c>
      <c r="E140" s="126">
        <v>116</v>
      </c>
      <c r="F140" s="141">
        <v>-10428.01</v>
      </c>
      <c r="G140" s="141">
        <v>143.01</v>
      </c>
      <c r="H140" s="141">
        <v>-10285</v>
      </c>
      <c r="I140" s="141">
        <v>1449.92</v>
      </c>
      <c r="J140" s="141">
        <v>73.08</v>
      </c>
      <c r="K140" s="141">
        <v>1523</v>
      </c>
      <c r="L140" s="141">
        <v>0</v>
      </c>
      <c r="M140" s="141">
        <v>0</v>
      </c>
      <c r="N140" s="141">
        <v>0</v>
      </c>
      <c r="O140" s="141">
        <v>-8978.09</v>
      </c>
      <c r="P140" s="141">
        <v>216.09</v>
      </c>
      <c r="Q140" s="141">
        <v>-8762</v>
      </c>
    </row>
    <row r="141" spans="1:17" x14ac:dyDescent="0.25">
      <c r="A141" s="126">
        <v>138</v>
      </c>
      <c r="B141" s="126" t="s">
        <v>811</v>
      </c>
      <c r="C141" s="126" t="s">
        <v>458</v>
      </c>
      <c r="D141" s="126" t="s">
        <v>45</v>
      </c>
      <c r="E141" s="126">
        <v>7</v>
      </c>
      <c r="F141" s="141">
        <v>13855.87</v>
      </c>
      <c r="G141" s="141">
        <v>1690.1299999999999</v>
      </c>
      <c r="H141" s="141">
        <v>15546</v>
      </c>
      <c r="I141" s="141">
        <v>320.56</v>
      </c>
      <c r="J141" s="141">
        <v>148.44</v>
      </c>
      <c r="K141" s="141">
        <v>469</v>
      </c>
      <c r="L141" s="141">
        <v>14176.43</v>
      </c>
      <c r="M141" s="141">
        <v>1838.57</v>
      </c>
      <c r="N141" s="141">
        <v>16015</v>
      </c>
      <c r="O141" s="141">
        <v>0</v>
      </c>
      <c r="P141" s="141">
        <v>0</v>
      </c>
      <c r="Q141" s="141">
        <v>0</v>
      </c>
    </row>
    <row r="142" spans="1:17" x14ac:dyDescent="0.25">
      <c r="A142" s="126">
        <v>139</v>
      </c>
      <c r="B142" s="126" t="s">
        <v>811</v>
      </c>
      <c r="C142" s="126" t="s">
        <v>554</v>
      </c>
      <c r="D142" s="126" t="s">
        <v>45</v>
      </c>
      <c r="E142" s="126">
        <v>56</v>
      </c>
      <c r="F142" s="141">
        <v>3444.54</v>
      </c>
      <c r="G142" s="141">
        <v>226.46</v>
      </c>
      <c r="H142" s="141">
        <v>3671</v>
      </c>
      <c r="I142" s="141">
        <v>772.25</v>
      </c>
      <c r="J142" s="141">
        <v>74.75</v>
      </c>
      <c r="K142" s="141">
        <v>847</v>
      </c>
      <c r="L142" s="141">
        <v>4216.79</v>
      </c>
      <c r="M142" s="141">
        <v>301.21000000000004</v>
      </c>
      <c r="N142" s="141">
        <v>4518</v>
      </c>
      <c r="O142" s="141">
        <v>0</v>
      </c>
      <c r="P142" s="141">
        <v>0</v>
      </c>
      <c r="Q142" s="141">
        <v>0</v>
      </c>
    </row>
    <row r="143" spans="1:17" x14ac:dyDescent="0.25">
      <c r="A143" s="126">
        <v>140</v>
      </c>
      <c r="B143" s="126" t="s">
        <v>811</v>
      </c>
      <c r="C143" s="126" t="s">
        <v>555</v>
      </c>
      <c r="D143" s="126" t="s">
        <v>45</v>
      </c>
      <c r="E143" s="126">
        <v>136</v>
      </c>
      <c r="F143" s="141">
        <v>92187.16</v>
      </c>
      <c r="G143" s="141">
        <v>25853.84</v>
      </c>
      <c r="H143" s="141">
        <v>118041</v>
      </c>
      <c r="I143" s="141">
        <v>1590.75</v>
      </c>
      <c r="J143" s="141">
        <v>1187.25</v>
      </c>
      <c r="K143" s="141">
        <v>2778</v>
      </c>
      <c r="L143" s="141">
        <v>0</v>
      </c>
      <c r="M143" s="141">
        <v>0</v>
      </c>
      <c r="N143" s="141">
        <v>0</v>
      </c>
      <c r="O143" s="141">
        <v>93777.91</v>
      </c>
      <c r="P143" s="141">
        <v>27041.090000000004</v>
      </c>
      <c r="Q143" s="141">
        <v>120819</v>
      </c>
    </row>
    <row r="144" spans="1:17" x14ac:dyDescent="0.25">
      <c r="A144" s="126">
        <v>141</v>
      </c>
      <c r="B144" s="126" t="s">
        <v>811</v>
      </c>
      <c r="C144" s="126" t="s">
        <v>663</v>
      </c>
      <c r="D144" s="126" t="s">
        <v>45</v>
      </c>
      <c r="E144" s="126">
        <v>76</v>
      </c>
      <c r="F144" s="141">
        <v>864.61</v>
      </c>
      <c r="G144" s="141">
        <v>33.39</v>
      </c>
      <c r="H144" s="141">
        <v>898</v>
      </c>
      <c r="I144" s="141">
        <v>1059.33</v>
      </c>
      <c r="J144" s="141">
        <v>52.67</v>
      </c>
      <c r="K144" s="141">
        <v>1112</v>
      </c>
      <c r="L144" s="141">
        <v>1923.94</v>
      </c>
      <c r="M144" s="141">
        <v>86.06</v>
      </c>
      <c r="N144" s="141">
        <v>2010</v>
      </c>
      <c r="O144" s="141">
        <v>0</v>
      </c>
      <c r="P144" s="141">
        <v>0</v>
      </c>
      <c r="Q144" s="141">
        <v>0</v>
      </c>
    </row>
    <row r="145" spans="1:17" x14ac:dyDescent="0.25">
      <c r="A145" s="126">
        <v>142</v>
      </c>
      <c r="B145" s="126" t="s">
        <v>811</v>
      </c>
      <c r="C145" s="126" t="s">
        <v>528</v>
      </c>
      <c r="D145" s="126" t="s">
        <v>45</v>
      </c>
      <c r="E145" s="126">
        <v>290</v>
      </c>
      <c r="F145" s="141">
        <v>63670.26</v>
      </c>
      <c r="G145" s="141">
        <v>14711.74</v>
      </c>
      <c r="H145" s="141">
        <v>78382</v>
      </c>
      <c r="I145" s="141">
        <v>3750.92</v>
      </c>
      <c r="J145" s="141">
        <v>1044.08</v>
      </c>
      <c r="K145" s="141">
        <v>4795</v>
      </c>
      <c r="L145" s="141">
        <v>0</v>
      </c>
      <c r="M145" s="141">
        <v>0</v>
      </c>
      <c r="N145" s="141">
        <v>0</v>
      </c>
      <c r="O145" s="141">
        <v>67421.179999999993</v>
      </c>
      <c r="P145" s="141">
        <v>15755.82</v>
      </c>
      <c r="Q145" s="141">
        <v>83177</v>
      </c>
    </row>
    <row r="146" spans="1:17" x14ac:dyDescent="0.25">
      <c r="A146" s="126">
        <v>143</v>
      </c>
      <c r="B146" s="126" t="s">
        <v>811</v>
      </c>
      <c r="C146" s="126" t="s">
        <v>588</v>
      </c>
      <c r="D146" s="126" t="s">
        <v>45</v>
      </c>
      <c r="E146" s="126">
        <v>308</v>
      </c>
      <c r="F146" s="141">
        <v>97771.06</v>
      </c>
      <c r="G146" s="141">
        <v>23931.94</v>
      </c>
      <c r="H146" s="141">
        <v>121703</v>
      </c>
      <c r="I146" s="141">
        <v>2790.31</v>
      </c>
      <c r="J146" s="141">
        <v>1218.69</v>
      </c>
      <c r="K146" s="141">
        <v>4009</v>
      </c>
      <c r="L146" s="141">
        <v>0</v>
      </c>
      <c r="M146" s="141">
        <v>0</v>
      </c>
      <c r="N146" s="141">
        <v>0</v>
      </c>
      <c r="O146" s="141">
        <v>100561.37</v>
      </c>
      <c r="P146" s="141">
        <v>25150.63</v>
      </c>
      <c r="Q146" s="141">
        <v>125712</v>
      </c>
    </row>
    <row r="147" spans="1:17" x14ac:dyDescent="0.25">
      <c r="A147" s="126">
        <v>144</v>
      </c>
      <c r="B147" s="126" t="s">
        <v>811</v>
      </c>
      <c r="C147" s="126" t="s">
        <v>589</v>
      </c>
      <c r="D147" s="126" t="s">
        <v>45</v>
      </c>
      <c r="E147" s="126">
        <v>311</v>
      </c>
      <c r="F147" s="141">
        <v>96845.98</v>
      </c>
      <c r="G147" s="141">
        <v>19490.02</v>
      </c>
      <c r="H147" s="141">
        <v>116336</v>
      </c>
      <c r="I147" s="141">
        <v>2859.12</v>
      </c>
      <c r="J147" s="141">
        <v>1126.8800000000001</v>
      </c>
      <c r="K147" s="141">
        <v>3986</v>
      </c>
      <c r="L147" s="141">
        <v>53688.98</v>
      </c>
      <c r="M147" s="141">
        <v>19490.02</v>
      </c>
      <c r="N147" s="141">
        <v>73179</v>
      </c>
      <c r="O147" s="141">
        <v>46016.12</v>
      </c>
      <c r="P147" s="141">
        <v>1126.8800000000001</v>
      </c>
      <c r="Q147" s="141">
        <v>47143</v>
      </c>
    </row>
    <row r="148" spans="1:17" x14ac:dyDescent="0.25">
      <c r="A148" s="126">
        <v>145</v>
      </c>
      <c r="B148" s="126" t="s">
        <v>811</v>
      </c>
      <c r="C148" s="126" t="s">
        <v>501</v>
      </c>
      <c r="D148" s="126" t="s">
        <v>68</v>
      </c>
      <c r="E148" s="126">
        <v>228</v>
      </c>
      <c r="F148" s="141">
        <v>10539.65</v>
      </c>
      <c r="G148" s="141">
        <v>405.34999999999997</v>
      </c>
      <c r="H148" s="141">
        <v>10945</v>
      </c>
      <c r="I148" s="141">
        <v>2253.35</v>
      </c>
      <c r="J148" s="141">
        <v>244.64999999999998</v>
      </c>
      <c r="K148" s="141">
        <v>2498</v>
      </c>
      <c r="L148" s="141">
        <v>12793</v>
      </c>
      <c r="M148" s="141">
        <v>650</v>
      </c>
      <c r="N148" s="141">
        <v>13443</v>
      </c>
      <c r="O148" s="141">
        <v>0</v>
      </c>
      <c r="P148" s="141">
        <v>0</v>
      </c>
      <c r="Q148" s="141">
        <v>0</v>
      </c>
    </row>
    <row r="149" spans="1:17" x14ac:dyDescent="0.25">
      <c r="A149" s="126">
        <v>146</v>
      </c>
      <c r="B149" s="126" t="s">
        <v>811</v>
      </c>
      <c r="C149" s="126" t="s">
        <v>466</v>
      </c>
      <c r="D149" s="126" t="s">
        <v>45</v>
      </c>
      <c r="E149" s="126">
        <v>645</v>
      </c>
      <c r="F149" s="141">
        <v>118161.82</v>
      </c>
      <c r="G149" s="141">
        <v>6495.18</v>
      </c>
      <c r="H149" s="141">
        <v>124657</v>
      </c>
      <c r="I149" s="141">
        <v>5954.45</v>
      </c>
      <c r="J149" s="141">
        <v>1596.5500000000002</v>
      </c>
      <c r="K149" s="141">
        <v>7551</v>
      </c>
      <c r="L149" s="141">
        <v>0</v>
      </c>
      <c r="M149" s="141">
        <v>0</v>
      </c>
      <c r="N149" s="141">
        <v>0</v>
      </c>
      <c r="O149" s="141">
        <v>124116.27</v>
      </c>
      <c r="P149" s="141">
        <v>8091.73</v>
      </c>
      <c r="Q149" s="141">
        <v>132208</v>
      </c>
    </row>
    <row r="150" spans="1:17" x14ac:dyDescent="0.25">
      <c r="A150" s="126">
        <v>147</v>
      </c>
      <c r="B150" s="126" t="s">
        <v>811</v>
      </c>
      <c r="C150" s="126" t="s">
        <v>529</v>
      </c>
      <c r="D150" s="126" t="s">
        <v>45</v>
      </c>
      <c r="E150" s="126">
        <v>33</v>
      </c>
      <c r="F150" s="141">
        <v>644.82000000000005</v>
      </c>
      <c r="G150" s="141">
        <v>13.18</v>
      </c>
      <c r="H150" s="141">
        <v>658</v>
      </c>
      <c r="I150" s="141">
        <v>493.97</v>
      </c>
      <c r="J150" s="141">
        <v>26.03</v>
      </c>
      <c r="K150" s="141">
        <v>520</v>
      </c>
      <c r="L150" s="141">
        <v>0</v>
      </c>
      <c r="M150" s="141">
        <v>0</v>
      </c>
      <c r="N150" s="141">
        <v>0</v>
      </c>
      <c r="O150" s="141">
        <v>1138.79</v>
      </c>
      <c r="P150" s="141">
        <v>39.21</v>
      </c>
      <c r="Q150" s="141">
        <v>1178</v>
      </c>
    </row>
    <row r="151" spans="1:17" x14ac:dyDescent="0.25">
      <c r="A151" s="126">
        <v>148</v>
      </c>
      <c r="B151" s="126" t="s">
        <v>811</v>
      </c>
      <c r="C151" s="126" t="s">
        <v>530</v>
      </c>
      <c r="D151" s="126" t="s">
        <v>45</v>
      </c>
      <c r="E151" s="126">
        <v>258</v>
      </c>
      <c r="F151" s="141">
        <v>62730.69</v>
      </c>
      <c r="G151" s="141">
        <v>14445.310000000001</v>
      </c>
      <c r="H151" s="141">
        <v>77176</v>
      </c>
      <c r="I151" s="141">
        <v>2416.63</v>
      </c>
      <c r="J151" s="141">
        <v>850.37</v>
      </c>
      <c r="K151" s="141">
        <v>3267</v>
      </c>
      <c r="L151" s="141">
        <v>0</v>
      </c>
      <c r="M151" s="141">
        <v>0</v>
      </c>
      <c r="N151" s="141">
        <v>0</v>
      </c>
      <c r="O151" s="141">
        <v>65147.32</v>
      </c>
      <c r="P151" s="141">
        <v>15295.68</v>
      </c>
      <c r="Q151" s="141">
        <v>80443</v>
      </c>
    </row>
    <row r="152" spans="1:17" x14ac:dyDescent="0.25">
      <c r="A152" s="126">
        <v>149</v>
      </c>
      <c r="B152" s="126" t="s">
        <v>811</v>
      </c>
      <c r="C152" s="126" t="s">
        <v>438</v>
      </c>
      <c r="D152" s="126" t="s">
        <v>45</v>
      </c>
      <c r="E152" s="126">
        <v>99</v>
      </c>
      <c r="F152" s="141">
        <v>2728.46</v>
      </c>
      <c r="G152" s="141">
        <v>526.54</v>
      </c>
      <c r="H152" s="141">
        <v>3255</v>
      </c>
      <c r="I152" s="141">
        <v>1001.83</v>
      </c>
      <c r="J152" s="141">
        <v>91.17</v>
      </c>
      <c r="K152" s="141">
        <v>1093</v>
      </c>
      <c r="L152" s="141">
        <v>3730.29</v>
      </c>
      <c r="M152" s="141">
        <v>617.71</v>
      </c>
      <c r="N152" s="141">
        <v>4348</v>
      </c>
      <c r="O152" s="141">
        <v>0</v>
      </c>
      <c r="P152" s="141">
        <v>0</v>
      </c>
      <c r="Q152" s="141">
        <v>0</v>
      </c>
    </row>
    <row r="153" spans="1:17" x14ac:dyDescent="0.25">
      <c r="A153" s="126">
        <v>150</v>
      </c>
      <c r="B153" s="126" t="s">
        <v>811</v>
      </c>
      <c r="C153" s="126" t="s">
        <v>459</v>
      </c>
      <c r="D153" s="126" t="s">
        <v>45</v>
      </c>
      <c r="E153" s="126">
        <v>20</v>
      </c>
      <c r="F153" s="141">
        <v>20627.25</v>
      </c>
      <c r="G153" s="141">
        <v>1357.75</v>
      </c>
      <c r="H153" s="141">
        <v>21985</v>
      </c>
      <c r="I153" s="141">
        <v>516.99</v>
      </c>
      <c r="J153" s="141">
        <v>226.01</v>
      </c>
      <c r="K153" s="141">
        <v>743</v>
      </c>
      <c r="L153" s="141">
        <v>21144.240000000002</v>
      </c>
      <c r="M153" s="141">
        <v>1583.76</v>
      </c>
      <c r="N153" s="141">
        <v>22728</v>
      </c>
      <c r="O153" s="141">
        <v>0</v>
      </c>
      <c r="P153" s="141">
        <v>0</v>
      </c>
      <c r="Q153" s="141">
        <v>0</v>
      </c>
    </row>
    <row r="154" spans="1:17" x14ac:dyDescent="0.25">
      <c r="A154" s="126">
        <v>151</v>
      </c>
      <c r="B154" s="126" t="s">
        <v>811</v>
      </c>
      <c r="C154" s="126" t="s">
        <v>688</v>
      </c>
      <c r="D154" s="126" t="s">
        <v>45</v>
      </c>
      <c r="E154" s="126">
        <v>410</v>
      </c>
      <c r="F154" s="141">
        <v>32470.04</v>
      </c>
      <c r="G154" s="141">
        <v>5768.96</v>
      </c>
      <c r="H154" s="141">
        <v>38239</v>
      </c>
      <c r="I154" s="141">
        <v>3598.43</v>
      </c>
      <c r="J154" s="141">
        <v>622.56999999999994</v>
      </c>
      <c r="K154" s="141">
        <v>4221</v>
      </c>
      <c r="L154" s="141">
        <v>0</v>
      </c>
      <c r="M154" s="141">
        <v>0</v>
      </c>
      <c r="N154" s="141">
        <v>0</v>
      </c>
      <c r="O154" s="141">
        <v>36068.47</v>
      </c>
      <c r="P154" s="141">
        <v>6391.5300000000007</v>
      </c>
      <c r="Q154" s="141">
        <v>42460</v>
      </c>
    </row>
    <row r="155" spans="1:17" x14ac:dyDescent="0.25">
      <c r="A155" s="126">
        <v>152</v>
      </c>
      <c r="B155" s="126" t="s">
        <v>811</v>
      </c>
      <c r="C155" s="126" t="s">
        <v>643</v>
      </c>
      <c r="D155" s="126" t="s">
        <v>45</v>
      </c>
      <c r="E155" s="126">
        <v>131</v>
      </c>
      <c r="F155" s="141">
        <v>19342.98</v>
      </c>
      <c r="G155" s="141">
        <v>2236.02</v>
      </c>
      <c r="H155" s="141">
        <v>21579</v>
      </c>
      <c r="I155" s="141">
        <v>1399.91</v>
      </c>
      <c r="J155" s="141">
        <v>288.09000000000003</v>
      </c>
      <c r="K155" s="141">
        <v>1688</v>
      </c>
      <c r="L155" s="141">
        <v>0</v>
      </c>
      <c r="M155" s="141">
        <v>0</v>
      </c>
      <c r="N155" s="141">
        <v>0</v>
      </c>
      <c r="O155" s="141">
        <v>20742.89</v>
      </c>
      <c r="P155" s="141">
        <v>2524.1099999999997</v>
      </c>
      <c r="Q155" s="141">
        <v>23267</v>
      </c>
    </row>
    <row r="156" spans="1:17" x14ac:dyDescent="0.25">
      <c r="A156" s="126">
        <v>153</v>
      </c>
      <c r="B156" s="126" t="s">
        <v>811</v>
      </c>
      <c r="C156" s="126" t="s">
        <v>556</v>
      </c>
      <c r="D156" s="126" t="s">
        <v>45</v>
      </c>
      <c r="E156" s="126">
        <v>84</v>
      </c>
      <c r="F156" s="141">
        <v>4074.47</v>
      </c>
      <c r="G156" s="141">
        <v>290.52999999999997</v>
      </c>
      <c r="H156" s="141">
        <v>4365</v>
      </c>
      <c r="I156" s="141">
        <v>1004.85</v>
      </c>
      <c r="J156" s="141">
        <v>100.15</v>
      </c>
      <c r="K156" s="141">
        <v>1105</v>
      </c>
      <c r="L156" s="141">
        <v>5079.32</v>
      </c>
      <c r="M156" s="141">
        <v>390.68</v>
      </c>
      <c r="N156" s="141">
        <v>5470</v>
      </c>
      <c r="O156" s="141">
        <v>0</v>
      </c>
      <c r="P156" s="141">
        <v>0</v>
      </c>
      <c r="Q156" s="141">
        <v>0</v>
      </c>
    </row>
    <row r="157" spans="1:17" x14ac:dyDescent="0.25">
      <c r="A157" s="126">
        <v>154</v>
      </c>
      <c r="B157" s="126" t="s">
        <v>811</v>
      </c>
      <c r="C157" s="126" t="s">
        <v>439</v>
      </c>
      <c r="D157" s="126" t="s">
        <v>45</v>
      </c>
      <c r="E157" s="126">
        <v>77</v>
      </c>
      <c r="F157" s="141">
        <v>13325.07</v>
      </c>
      <c r="G157" s="141">
        <v>1229.93</v>
      </c>
      <c r="H157" s="141">
        <v>14555</v>
      </c>
      <c r="I157" s="141">
        <v>861.4</v>
      </c>
      <c r="J157" s="141">
        <v>153.6</v>
      </c>
      <c r="K157" s="141">
        <v>1015</v>
      </c>
      <c r="L157" s="141">
        <v>14186.47</v>
      </c>
      <c r="M157" s="141">
        <v>1383.53</v>
      </c>
      <c r="N157" s="141">
        <v>15570</v>
      </c>
      <c r="O157" s="141">
        <v>0</v>
      </c>
      <c r="P157" s="141">
        <v>0</v>
      </c>
      <c r="Q157" s="141">
        <v>0</v>
      </c>
    </row>
    <row r="158" spans="1:17" x14ac:dyDescent="0.25">
      <c r="A158" s="126">
        <v>155</v>
      </c>
      <c r="B158" s="126" t="s">
        <v>811</v>
      </c>
      <c r="C158" s="126" t="s">
        <v>644</v>
      </c>
      <c r="D158" s="126" t="s">
        <v>45</v>
      </c>
      <c r="E158" s="126">
        <v>162</v>
      </c>
      <c r="F158" s="141">
        <v>18875.16</v>
      </c>
      <c r="G158" s="141">
        <v>2046.84</v>
      </c>
      <c r="H158" s="141">
        <v>20922</v>
      </c>
      <c r="I158" s="141">
        <v>1615.18</v>
      </c>
      <c r="J158" s="141">
        <v>301.82</v>
      </c>
      <c r="K158" s="141">
        <v>1917</v>
      </c>
      <c r="L158" s="141">
        <v>0</v>
      </c>
      <c r="M158" s="141">
        <v>0</v>
      </c>
      <c r="N158" s="141">
        <v>0</v>
      </c>
      <c r="O158" s="141">
        <v>20490.34</v>
      </c>
      <c r="P158" s="141">
        <v>2348.66</v>
      </c>
      <c r="Q158" s="141">
        <v>22839</v>
      </c>
    </row>
    <row r="159" spans="1:17" x14ac:dyDescent="0.25">
      <c r="A159" s="126">
        <v>156</v>
      </c>
      <c r="B159" s="126" t="s">
        <v>811</v>
      </c>
      <c r="C159" s="126" t="s">
        <v>645</v>
      </c>
      <c r="D159" s="126" t="s">
        <v>45</v>
      </c>
      <c r="E159" s="126">
        <v>195</v>
      </c>
      <c r="F159" s="141">
        <v>21101.95</v>
      </c>
      <c r="G159" s="141">
        <v>3248.05</v>
      </c>
      <c r="H159" s="141">
        <v>24350</v>
      </c>
      <c r="I159" s="141">
        <v>1977.82</v>
      </c>
      <c r="J159" s="141">
        <v>348.18</v>
      </c>
      <c r="K159" s="141">
        <v>2326</v>
      </c>
      <c r="L159" s="141">
        <v>0</v>
      </c>
      <c r="M159" s="141">
        <v>0</v>
      </c>
      <c r="N159" s="141">
        <v>0</v>
      </c>
      <c r="O159" s="141">
        <v>23079.77</v>
      </c>
      <c r="P159" s="141">
        <v>3596.2299999999996</v>
      </c>
      <c r="Q159" s="141">
        <v>26676</v>
      </c>
    </row>
    <row r="160" spans="1:17" x14ac:dyDescent="0.25">
      <c r="A160" s="126">
        <v>157</v>
      </c>
      <c r="B160" s="126" t="s">
        <v>811</v>
      </c>
      <c r="C160" s="126" t="s">
        <v>689</v>
      </c>
      <c r="D160" s="126" t="s">
        <v>45</v>
      </c>
      <c r="E160" s="126">
        <v>608</v>
      </c>
      <c r="F160" s="141">
        <v>56100.66</v>
      </c>
      <c r="G160" s="141">
        <v>9031.34</v>
      </c>
      <c r="H160" s="141">
        <v>65132</v>
      </c>
      <c r="I160" s="141">
        <v>5513.99</v>
      </c>
      <c r="J160" s="141">
        <v>992.01</v>
      </c>
      <c r="K160" s="141">
        <v>6506</v>
      </c>
      <c r="L160" s="141">
        <v>0</v>
      </c>
      <c r="M160" s="141">
        <v>0</v>
      </c>
      <c r="N160" s="141">
        <v>0</v>
      </c>
      <c r="O160" s="141">
        <v>61614.65</v>
      </c>
      <c r="P160" s="141">
        <v>10023.349999999999</v>
      </c>
      <c r="Q160" s="141">
        <v>71638</v>
      </c>
    </row>
    <row r="161" spans="1:17" x14ac:dyDescent="0.25">
      <c r="A161" s="126">
        <v>158</v>
      </c>
      <c r="B161" s="126" t="s">
        <v>811</v>
      </c>
      <c r="C161" s="126" t="s">
        <v>557</v>
      </c>
      <c r="D161" s="126" t="s">
        <v>45</v>
      </c>
      <c r="E161" s="126">
        <v>168</v>
      </c>
      <c r="F161" s="141">
        <v>111805.8</v>
      </c>
      <c r="G161" s="141">
        <v>16244.199999999999</v>
      </c>
      <c r="H161" s="141">
        <v>128050</v>
      </c>
      <c r="I161" s="141">
        <v>2010.17</v>
      </c>
      <c r="J161" s="141">
        <v>604.83000000000004</v>
      </c>
      <c r="K161" s="141">
        <v>2615</v>
      </c>
      <c r="L161" s="141">
        <v>0</v>
      </c>
      <c r="M161" s="141">
        <v>0</v>
      </c>
      <c r="N161" s="141">
        <v>0</v>
      </c>
      <c r="O161" s="141">
        <v>113815.97</v>
      </c>
      <c r="P161" s="141">
        <v>16849.03</v>
      </c>
      <c r="Q161" s="141">
        <v>130665</v>
      </c>
    </row>
    <row r="162" spans="1:17" x14ac:dyDescent="0.25">
      <c r="A162" s="126">
        <v>159</v>
      </c>
      <c r="B162" s="126" t="s">
        <v>811</v>
      </c>
      <c r="C162" s="126" t="s">
        <v>590</v>
      </c>
      <c r="D162" s="126" t="s">
        <v>45</v>
      </c>
      <c r="E162" s="126">
        <v>322</v>
      </c>
      <c r="F162" s="141">
        <v>69536.22</v>
      </c>
      <c r="G162" s="141">
        <v>14923.779999999999</v>
      </c>
      <c r="H162" s="141">
        <v>84460</v>
      </c>
      <c r="I162" s="141">
        <v>3038.36</v>
      </c>
      <c r="J162" s="141">
        <v>966.64</v>
      </c>
      <c r="K162" s="141">
        <v>4005</v>
      </c>
      <c r="L162" s="141">
        <v>0</v>
      </c>
      <c r="M162" s="141">
        <v>0</v>
      </c>
      <c r="N162" s="141">
        <v>0</v>
      </c>
      <c r="O162" s="141">
        <v>72574.58</v>
      </c>
      <c r="P162" s="141">
        <v>15890.42</v>
      </c>
      <c r="Q162" s="141">
        <v>88465</v>
      </c>
    </row>
    <row r="163" spans="1:17" x14ac:dyDescent="0.25">
      <c r="A163" s="126">
        <v>160</v>
      </c>
      <c r="B163" s="126" t="s">
        <v>811</v>
      </c>
      <c r="C163" s="126" t="s">
        <v>646</v>
      </c>
      <c r="D163" s="126" t="s">
        <v>45</v>
      </c>
      <c r="E163" s="126">
        <v>112</v>
      </c>
      <c r="F163" s="141">
        <v>26593.35</v>
      </c>
      <c r="G163" s="141">
        <v>6753.65</v>
      </c>
      <c r="H163" s="141">
        <v>33347</v>
      </c>
      <c r="I163" s="141">
        <v>5314.46</v>
      </c>
      <c r="J163" s="141">
        <v>360.54</v>
      </c>
      <c r="K163" s="141">
        <v>5675</v>
      </c>
      <c r="L163" s="141">
        <v>0</v>
      </c>
      <c r="M163" s="141">
        <v>0</v>
      </c>
      <c r="N163" s="141">
        <v>0</v>
      </c>
      <c r="O163" s="141">
        <v>31907.81</v>
      </c>
      <c r="P163" s="141">
        <v>7114.19</v>
      </c>
      <c r="Q163" s="141">
        <v>39022</v>
      </c>
    </row>
    <row r="164" spans="1:17" x14ac:dyDescent="0.25">
      <c r="A164" s="126">
        <v>161</v>
      </c>
      <c r="B164" s="126" t="s">
        <v>811</v>
      </c>
      <c r="C164" s="126" t="s">
        <v>664</v>
      </c>
      <c r="D164" s="126" t="s">
        <v>45</v>
      </c>
      <c r="E164" s="126">
        <v>175</v>
      </c>
      <c r="F164" s="141">
        <v>93786.43</v>
      </c>
      <c r="G164" s="141">
        <v>16185.57</v>
      </c>
      <c r="H164" s="141">
        <v>109972</v>
      </c>
      <c r="I164" s="141">
        <v>1970.75</v>
      </c>
      <c r="J164" s="141">
        <v>1055.25</v>
      </c>
      <c r="K164" s="141">
        <v>3026</v>
      </c>
      <c r="L164" s="141">
        <v>0</v>
      </c>
      <c r="M164" s="141">
        <v>0</v>
      </c>
      <c r="N164" s="141">
        <v>0</v>
      </c>
      <c r="O164" s="141">
        <v>95757.18</v>
      </c>
      <c r="P164" s="141">
        <v>17240.82</v>
      </c>
      <c r="Q164" s="141">
        <v>112998</v>
      </c>
    </row>
    <row r="165" spans="1:17" x14ac:dyDescent="0.25">
      <c r="A165" s="126">
        <v>162</v>
      </c>
      <c r="B165" s="126" t="s">
        <v>811</v>
      </c>
      <c r="C165" s="126" t="s">
        <v>409</v>
      </c>
      <c r="D165" s="126" t="s">
        <v>45</v>
      </c>
      <c r="E165" s="126">
        <v>92</v>
      </c>
      <c r="F165" s="141">
        <v>77436.179999999993</v>
      </c>
      <c r="G165" s="141">
        <v>31900.820000000003</v>
      </c>
      <c r="H165" s="141">
        <v>109337</v>
      </c>
      <c r="I165" s="141">
        <v>1293.23</v>
      </c>
      <c r="J165" s="141">
        <v>904.77</v>
      </c>
      <c r="K165" s="141">
        <v>2198</v>
      </c>
      <c r="L165" s="141">
        <v>0</v>
      </c>
      <c r="M165" s="141">
        <v>0</v>
      </c>
      <c r="N165" s="141">
        <v>0</v>
      </c>
      <c r="O165" s="141">
        <v>78729.41</v>
      </c>
      <c r="P165" s="141">
        <v>32805.590000000004</v>
      </c>
      <c r="Q165" s="141">
        <v>111535</v>
      </c>
    </row>
    <row r="166" spans="1:17" x14ac:dyDescent="0.25">
      <c r="A166" s="126">
        <v>163</v>
      </c>
      <c r="B166" s="126" t="s">
        <v>811</v>
      </c>
      <c r="C166" s="126" t="s">
        <v>410</v>
      </c>
      <c r="D166" s="126" t="s">
        <v>45</v>
      </c>
      <c r="E166" s="126">
        <v>252</v>
      </c>
      <c r="F166" s="141">
        <v>92705.52</v>
      </c>
      <c r="G166" s="141">
        <v>33988.480000000003</v>
      </c>
      <c r="H166" s="141">
        <v>126694</v>
      </c>
      <c r="I166" s="141">
        <v>2279.02</v>
      </c>
      <c r="J166" s="141">
        <v>1162.98</v>
      </c>
      <c r="K166" s="141">
        <v>3442</v>
      </c>
      <c r="L166" s="141">
        <v>0</v>
      </c>
      <c r="M166" s="141">
        <v>0</v>
      </c>
      <c r="N166" s="141">
        <v>0</v>
      </c>
      <c r="O166" s="141">
        <v>94984.54</v>
      </c>
      <c r="P166" s="141">
        <v>35151.46</v>
      </c>
      <c r="Q166" s="141">
        <v>130136</v>
      </c>
    </row>
    <row r="167" spans="1:17" x14ac:dyDescent="0.25">
      <c r="A167" s="126">
        <v>164</v>
      </c>
      <c r="B167" s="126" t="s">
        <v>811</v>
      </c>
      <c r="C167" s="126" t="s">
        <v>411</v>
      </c>
      <c r="D167" s="126" t="s">
        <v>45</v>
      </c>
      <c r="E167" s="126">
        <v>104</v>
      </c>
      <c r="F167" s="141">
        <v>76729.320000000007</v>
      </c>
      <c r="G167" s="141">
        <v>37102.68</v>
      </c>
      <c r="H167" s="141">
        <v>113832</v>
      </c>
      <c r="I167" s="141">
        <v>1042.98</v>
      </c>
      <c r="J167" s="141">
        <v>915.02</v>
      </c>
      <c r="K167" s="141">
        <v>1958</v>
      </c>
      <c r="L167" s="141">
        <v>0</v>
      </c>
      <c r="M167" s="141">
        <v>0</v>
      </c>
      <c r="N167" s="141">
        <v>0</v>
      </c>
      <c r="O167" s="141">
        <v>77772.3</v>
      </c>
      <c r="P167" s="141">
        <v>38017.699999999997</v>
      </c>
      <c r="Q167" s="141">
        <v>115790</v>
      </c>
    </row>
    <row r="168" spans="1:17" x14ac:dyDescent="0.25">
      <c r="A168" s="126">
        <v>165</v>
      </c>
      <c r="B168" s="126" t="s">
        <v>811</v>
      </c>
      <c r="C168" s="126" t="s">
        <v>412</v>
      </c>
      <c r="D168" s="126" t="s">
        <v>45</v>
      </c>
      <c r="E168" s="126">
        <v>86</v>
      </c>
      <c r="F168" s="141">
        <v>72962.84</v>
      </c>
      <c r="G168" s="141">
        <v>29013.16</v>
      </c>
      <c r="H168" s="141">
        <v>101976</v>
      </c>
      <c r="I168" s="141">
        <v>1418.31</v>
      </c>
      <c r="J168" s="141">
        <v>840.68999999999994</v>
      </c>
      <c r="K168" s="141">
        <v>2259</v>
      </c>
      <c r="L168" s="141">
        <v>0</v>
      </c>
      <c r="M168" s="141">
        <v>0</v>
      </c>
      <c r="N168" s="141">
        <v>0</v>
      </c>
      <c r="O168" s="141">
        <v>74381.149999999994</v>
      </c>
      <c r="P168" s="141">
        <v>29853.85</v>
      </c>
      <c r="Q168" s="141">
        <v>104235</v>
      </c>
    </row>
    <row r="169" spans="1:17" x14ac:dyDescent="0.25">
      <c r="A169" s="126">
        <v>166</v>
      </c>
      <c r="B169" s="126" t="s">
        <v>811</v>
      </c>
      <c r="C169" s="126" t="s">
        <v>512</v>
      </c>
      <c r="D169" s="126" t="s">
        <v>45</v>
      </c>
      <c r="E169" s="126">
        <v>349</v>
      </c>
      <c r="F169" s="141">
        <v>21485.53</v>
      </c>
      <c r="G169" s="141">
        <v>2395.4699999999998</v>
      </c>
      <c r="H169" s="141">
        <v>23881</v>
      </c>
      <c r="I169" s="141">
        <v>3163.67</v>
      </c>
      <c r="J169" s="141">
        <v>497.33</v>
      </c>
      <c r="K169" s="141">
        <v>3661</v>
      </c>
      <c r="L169" s="141">
        <v>0</v>
      </c>
      <c r="M169" s="141">
        <v>0</v>
      </c>
      <c r="N169" s="141">
        <v>0</v>
      </c>
      <c r="O169" s="141">
        <v>24649.200000000001</v>
      </c>
      <c r="P169" s="141">
        <v>2892.8</v>
      </c>
      <c r="Q169" s="141">
        <v>27542</v>
      </c>
    </row>
    <row r="170" spans="1:17" x14ac:dyDescent="0.25">
      <c r="A170" s="126">
        <v>167</v>
      </c>
      <c r="B170" s="126" t="s">
        <v>811</v>
      </c>
      <c r="C170" s="126" t="s">
        <v>591</v>
      </c>
      <c r="D170" s="126" t="s">
        <v>45</v>
      </c>
      <c r="E170" s="126">
        <v>242</v>
      </c>
      <c r="F170" s="141">
        <v>101036.84</v>
      </c>
      <c r="G170" s="141">
        <v>34450.160000000003</v>
      </c>
      <c r="H170" s="141">
        <v>135487</v>
      </c>
      <c r="I170" s="141">
        <v>2239.35</v>
      </c>
      <c r="J170" s="141">
        <v>1264.6500000000001</v>
      </c>
      <c r="K170" s="141">
        <v>3504</v>
      </c>
      <c r="L170" s="141">
        <v>0</v>
      </c>
      <c r="M170" s="141">
        <v>3504</v>
      </c>
      <c r="N170" s="141">
        <v>3504</v>
      </c>
      <c r="O170" s="141">
        <v>103276.19</v>
      </c>
      <c r="P170" s="141">
        <v>32210.809999999998</v>
      </c>
      <c r="Q170" s="141">
        <v>135487</v>
      </c>
    </row>
    <row r="171" spans="1:17" x14ac:dyDescent="0.25">
      <c r="A171" s="126">
        <v>168</v>
      </c>
      <c r="B171" s="126" t="s">
        <v>811</v>
      </c>
      <c r="C171" s="126" t="s">
        <v>413</v>
      </c>
      <c r="D171" s="126" t="s">
        <v>45</v>
      </c>
      <c r="E171" s="126">
        <v>366</v>
      </c>
      <c r="F171" s="141">
        <v>177711.33</v>
      </c>
      <c r="G171" s="141">
        <v>50356.67</v>
      </c>
      <c r="H171" s="141">
        <v>228068</v>
      </c>
      <c r="I171" s="141">
        <v>3318.88</v>
      </c>
      <c r="J171" s="141">
        <v>2061.12</v>
      </c>
      <c r="K171" s="141">
        <v>5380</v>
      </c>
      <c r="L171" s="141">
        <v>0</v>
      </c>
      <c r="M171" s="141">
        <v>0</v>
      </c>
      <c r="N171" s="141">
        <v>0</v>
      </c>
      <c r="O171" s="141">
        <v>181030.21</v>
      </c>
      <c r="P171" s="141">
        <v>52417.79</v>
      </c>
      <c r="Q171" s="141">
        <v>233448</v>
      </c>
    </row>
    <row r="172" spans="1:17" x14ac:dyDescent="0.25">
      <c r="A172" s="126">
        <v>169</v>
      </c>
      <c r="B172" s="126" t="s">
        <v>811</v>
      </c>
      <c r="C172" s="126" t="s">
        <v>414</v>
      </c>
      <c r="D172" s="126" t="s">
        <v>45</v>
      </c>
      <c r="E172" s="126">
        <v>117</v>
      </c>
      <c r="F172" s="141">
        <v>63543.17</v>
      </c>
      <c r="G172" s="141">
        <v>28954.83</v>
      </c>
      <c r="H172" s="141">
        <v>92498</v>
      </c>
      <c r="I172" s="141">
        <v>8392.24</v>
      </c>
      <c r="J172" s="141">
        <v>772.76</v>
      </c>
      <c r="K172" s="141">
        <v>9165</v>
      </c>
      <c r="L172" s="141">
        <v>0</v>
      </c>
      <c r="M172" s="141">
        <v>7153</v>
      </c>
      <c r="N172" s="141">
        <v>7153</v>
      </c>
      <c r="O172" s="141">
        <v>71935.41</v>
      </c>
      <c r="P172" s="141">
        <v>22574.59</v>
      </c>
      <c r="Q172" s="141">
        <v>94510</v>
      </c>
    </row>
    <row r="173" spans="1:17" x14ac:dyDescent="0.25">
      <c r="A173" s="126">
        <v>170</v>
      </c>
      <c r="B173" s="126" t="s">
        <v>811</v>
      </c>
      <c r="C173" s="126" t="s">
        <v>415</v>
      </c>
      <c r="D173" s="126" t="s">
        <v>45</v>
      </c>
      <c r="E173" s="126">
        <v>201</v>
      </c>
      <c r="F173" s="141">
        <v>72306.289999999994</v>
      </c>
      <c r="G173" s="141">
        <v>23704.71</v>
      </c>
      <c r="H173" s="141">
        <v>96011</v>
      </c>
      <c r="I173" s="141">
        <v>1853.12</v>
      </c>
      <c r="J173" s="141">
        <v>892.88</v>
      </c>
      <c r="K173" s="141">
        <v>2746</v>
      </c>
      <c r="L173" s="141">
        <v>0</v>
      </c>
      <c r="M173" s="141">
        <v>0</v>
      </c>
      <c r="N173" s="141">
        <v>0</v>
      </c>
      <c r="O173" s="141">
        <v>74159.41</v>
      </c>
      <c r="P173" s="141">
        <v>24597.59</v>
      </c>
      <c r="Q173" s="141">
        <v>98757</v>
      </c>
    </row>
    <row r="174" spans="1:17" x14ac:dyDescent="0.25">
      <c r="A174" s="126">
        <v>171</v>
      </c>
      <c r="B174" s="126" t="s">
        <v>811</v>
      </c>
      <c r="C174" s="126" t="s">
        <v>513</v>
      </c>
      <c r="D174" s="126" t="s">
        <v>45</v>
      </c>
      <c r="E174" s="126">
        <v>561</v>
      </c>
      <c r="F174" s="141">
        <v>126933.42</v>
      </c>
      <c r="G174" s="141">
        <v>5813.58</v>
      </c>
      <c r="H174" s="141">
        <v>132747</v>
      </c>
      <c r="I174" s="141">
        <v>5083.6099999999997</v>
      </c>
      <c r="J174" s="141">
        <v>1962.39</v>
      </c>
      <c r="K174" s="141">
        <v>7046</v>
      </c>
      <c r="L174" s="141">
        <v>0</v>
      </c>
      <c r="M174" s="141">
        <v>0</v>
      </c>
      <c r="N174" s="141">
        <v>0</v>
      </c>
      <c r="O174" s="141">
        <v>132017.03</v>
      </c>
      <c r="P174" s="141">
        <v>7775.9699999999993</v>
      </c>
      <c r="Q174" s="141">
        <v>139793</v>
      </c>
    </row>
    <row r="175" spans="1:17" x14ac:dyDescent="0.25">
      <c r="A175" s="126">
        <v>172</v>
      </c>
      <c r="B175" s="126" t="s">
        <v>811</v>
      </c>
      <c r="C175" s="126" t="s">
        <v>531</v>
      </c>
      <c r="D175" s="126" t="s">
        <v>45</v>
      </c>
      <c r="E175" s="126">
        <v>220</v>
      </c>
      <c r="F175" s="141">
        <v>70628.37</v>
      </c>
      <c r="G175" s="141">
        <v>13964.630000000001</v>
      </c>
      <c r="H175" s="141">
        <v>84593</v>
      </c>
      <c r="I175" s="141">
        <v>2147.42</v>
      </c>
      <c r="J175" s="141">
        <v>1091.58</v>
      </c>
      <c r="K175" s="141">
        <v>3239</v>
      </c>
      <c r="L175" s="141">
        <v>0</v>
      </c>
      <c r="M175" s="141">
        <v>0</v>
      </c>
      <c r="N175" s="141">
        <v>0</v>
      </c>
      <c r="O175" s="141">
        <v>72775.789999999994</v>
      </c>
      <c r="P175" s="141">
        <v>15056.21</v>
      </c>
      <c r="Q175" s="141">
        <v>87832</v>
      </c>
    </row>
    <row r="176" spans="1:17" x14ac:dyDescent="0.25">
      <c r="A176" s="126">
        <v>173</v>
      </c>
      <c r="B176" s="126" t="s">
        <v>811</v>
      </c>
      <c r="C176" s="126" t="s">
        <v>502</v>
      </c>
      <c r="D176" s="126" t="s">
        <v>68</v>
      </c>
      <c r="E176" s="126">
        <v>80</v>
      </c>
      <c r="F176" s="141">
        <v>11560.88</v>
      </c>
      <c r="G176" s="141">
        <v>498.12</v>
      </c>
      <c r="H176" s="141">
        <v>12059</v>
      </c>
      <c r="I176" s="141">
        <v>1061.58</v>
      </c>
      <c r="J176" s="141">
        <v>145.41999999999999</v>
      </c>
      <c r="K176" s="141">
        <v>1207</v>
      </c>
      <c r="L176" s="141">
        <v>17530.46</v>
      </c>
      <c r="M176" s="141">
        <v>643.54</v>
      </c>
      <c r="N176" s="141">
        <v>18174</v>
      </c>
      <c r="O176" s="141">
        <v>-4908</v>
      </c>
      <c r="P176" s="141">
        <v>0</v>
      </c>
      <c r="Q176" s="141">
        <v>-4908</v>
      </c>
    </row>
    <row r="177" spans="1:17" x14ac:dyDescent="0.25">
      <c r="A177" s="126">
        <v>174</v>
      </c>
      <c r="B177" s="126" t="s">
        <v>811</v>
      </c>
      <c r="C177" s="126" t="s">
        <v>558</v>
      </c>
      <c r="D177" s="126" t="s">
        <v>45</v>
      </c>
      <c r="E177" s="126">
        <v>34</v>
      </c>
      <c r="F177" s="141">
        <v>2560.3200000000002</v>
      </c>
      <c r="G177" s="141">
        <v>164.68</v>
      </c>
      <c r="H177" s="141">
        <v>2725</v>
      </c>
      <c r="I177" s="141">
        <v>538.07000000000005</v>
      </c>
      <c r="J177" s="141">
        <v>50.930000000000007</v>
      </c>
      <c r="K177" s="141">
        <v>589</v>
      </c>
      <c r="L177" s="141">
        <v>3098.39</v>
      </c>
      <c r="M177" s="141">
        <v>215.61</v>
      </c>
      <c r="N177" s="141">
        <v>3314</v>
      </c>
      <c r="O177" s="141">
        <v>0</v>
      </c>
      <c r="P177" s="141">
        <v>0</v>
      </c>
      <c r="Q177" s="141">
        <v>0</v>
      </c>
    </row>
    <row r="178" spans="1:17" x14ac:dyDescent="0.25">
      <c r="A178" s="126">
        <v>175</v>
      </c>
      <c r="B178" s="126" t="s">
        <v>811</v>
      </c>
      <c r="C178" s="126" t="s">
        <v>665</v>
      </c>
      <c r="D178" s="126" t="s">
        <v>45</v>
      </c>
      <c r="E178" s="126">
        <v>35</v>
      </c>
      <c r="F178" s="141">
        <v>20301.2</v>
      </c>
      <c r="G178" s="141">
        <v>1278.8</v>
      </c>
      <c r="H178" s="141">
        <v>21580</v>
      </c>
      <c r="I178" s="141">
        <v>462.48</v>
      </c>
      <c r="J178" s="141">
        <v>223.52</v>
      </c>
      <c r="K178" s="141">
        <v>686</v>
      </c>
      <c r="L178" s="141">
        <v>20763.68</v>
      </c>
      <c r="M178" s="141">
        <v>1502.32</v>
      </c>
      <c r="N178" s="141">
        <v>22266</v>
      </c>
      <c r="O178" s="141">
        <v>0</v>
      </c>
      <c r="P178" s="141">
        <v>0</v>
      </c>
      <c r="Q178" s="141">
        <v>0</v>
      </c>
    </row>
    <row r="179" spans="1:17" x14ac:dyDescent="0.25">
      <c r="A179" s="126">
        <v>176</v>
      </c>
      <c r="B179" s="126" t="s">
        <v>811</v>
      </c>
      <c r="C179" s="126" t="s">
        <v>416</v>
      </c>
      <c r="D179" s="126" t="s">
        <v>45</v>
      </c>
      <c r="E179" s="126">
        <v>73</v>
      </c>
      <c r="F179" s="141">
        <v>29314.53</v>
      </c>
      <c r="G179" s="141">
        <v>5269.4699999999993</v>
      </c>
      <c r="H179" s="141">
        <v>34584</v>
      </c>
      <c r="I179" s="141">
        <v>1309.6600000000001</v>
      </c>
      <c r="J179" s="141">
        <v>356.34000000000003</v>
      </c>
      <c r="K179" s="141">
        <v>1666</v>
      </c>
      <c r="L179" s="141">
        <v>0</v>
      </c>
      <c r="M179" s="141">
        <v>0</v>
      </c>
      <c r="N179" s="141">
        <v>0</v>
      </c>
      <c r="O179" s="141">
        <v>30624.19</v>
      </c>
      <c r="P179" s="141">
        <v>5625.81</v>
      </c>
      <c r="Q179" s="141">
        <v>36250</v>
      </c>
    </row>
    <row r="180" spans="1:17" x14ac:dyDescent="0.25">
      <c r="A180" s="126">
        <v>177</v>
      </c>
      <c r="B180" s="126" t="s">
        <v>811</v>
      </c>
      <c r="C180" s="126" t="s">
        <v>467</v>
      </c>
      <c r="D180" s="126" t="s">
        <v>45</v>
      </c>
      <c r="E180" s="126">
        <v>162</v>
      </c>
      <c r="F180" s="141">
        <v>2255.9699999999998</v>
      </c>
      <c r="G180" s="141">
        <v>155.03</v>
      </c>
      <c r="H180" s="141">
        <v>2411</v>
      </c>
      <c r="I180" s="141">
        <v>1528.05</v>
      </c>
      <c r="J180" s="141">
        <v>121.95</v>
      </c>
      <c r="K180" s="141">
        <v>1650</v>
      </c>
      <c r="L180" s="141">
        <v>2255.9699999999998</v>
      </c>
      <c r="M180" s="141">
        <v>155.03</v>
      </c>
      <c r="N180" s="141">
        <v>2411</v>
      </c>
      <c r="O180" s="141">
        <v>1528.05</v>
      </c>
      <c r="P180" s="141">
        <v>121.95</v>
      </c>
      <c r="Q180" s="141">
        <v>1650</v>
      </c>
    </row>
    <row r="181" spans="1:17" x14ac:dyDescent="0.25">
      <c r="A181" s="126">
        <v>178</v>
      </c>
      <c r="B181" s="126" t="s">
        <v>811</v>
      </c>
      <c r="C181" s="126" t="s">
        <v>417</v>
      </c>
      <c r="D181" s="126" t="s">
        <v>45</v>
      </c>
      <c r="E181" s="126">
        <v>99</v>
      </c>
      <c r="F181" s="141">
        <v>42260.42</v>
      </c>
      <c r="G181" s="141">
        <v>15629.58</v>
      </c>
      <c r="H181" s="141">
        <v>57890</v>
      </c>
      <c r="I181" s="141">
        <v>1001.51</v>
      </c>
      <c r="J181" s="141">
        <v>521.49</v>
      </c>
      <c r="K181" s="141">
        <v>1523</v>
      </c>
      <c r="L181" s="141">
        <v>43261.93</v>
      </c>
      <c r="M181" s="141">
        <v>16151.07</v>
      </c>
      <c r="N181" s="141">
        <v>59413</v>
      </c>
      <c r="O181" s="141">
        <v>0</v>
      </c>
      <c r="P181" s="141">
        <v>0</v>
      </c>
      <c r="Q181" s="141">
        <v>0</v>
      </c>
    </row>
    <row r="182" spans="1:17" x14ac:dyDescent="0.25">
      <c r="A182" s="126">
        <v>179</v>
      </c>
      <c r="B182" s="126" t="s">
        <v>811</v>
      </c>
      <c r="C182" s="126" t="s">
        <v>514</v>
      </c>
      <c r="D182" s="126" t="s">
        <v>45</v>
      </c>
      <c r="E182" s="126">
        <v>219</v>
      </c>
      <c r="F182" s="141">
        <v>50717.16</v>
      </c>
      <c r="G182" s="141">
        <v>8494.84</v>
      </c>
      <c r="H182" s="141">
        <v>59212</v>
      </c>
      <c r="I182" s="141">
        <v>3108.03</v>
      </c>
      <c r="J182" s="141">
        <v>795.97</v>
      </c>
      <c r="K182" s="141">
        <v>3904</v>
      </c>
      <c r="L182" s="141">
        <v>0</v>
      </c>
      <c r="M182" s="141">
        <v>0</v>
      </c>
      <c r="N182" s="141">
        <v>0</v>
      </c>
      <c r="O182" s="141">
        <v>53825.19</v>
      </c>
      <c r="P182" s="141">
        <v>9290.81</v>
      </c>
      <c r="Q182" s="141">
        <v>63116</v>
      </c>
    </row>
    <row r="183" spans="1:17" x14ac:dyDescent="0.25">
      <c r="A183" s="126">
        <v>180</v>
      </c>
      <c r="B183" s="126" t="s">
        <v>811</v>
      </c>
      <c r="C183" s="126" t="s">
        <v>468</v>
      </c>
      <c r="D183" s="126" t="s">
        <v>45</v>
      </c>
      <c r="E183" s="126">
        <v>229</v>
      </c>
      <c r="F183" s="141">
        <v>57721.04</v>
      </c>
      <c r="G183" s="141">
        <v>9775.9599999999991</v>
      </c>
      <c r="H183" s="141">
        <v>67497</v>
      </c>
      <c r="I183" s="141">
        <v>2086.9899999999998</v>
      </c>
      <c r="J183" s="141">
        <v>766.01</v>
      </c>
      <c r="K183" s="141">
        <v>2853</v>
      </c>
      <c r="L183" s="141">
        <v>57721.04</v>
      </c>
      <c r="M183" s="141">
        <v>9775.9599999999991</v>
      </c>
      <c r="N183" s="141">
        <v>67497</v>
      </c>
      <c r="O183" s="141">
        <v>2086.9899999999998</v>
      </c>
      <c r="P183" s="141">
        <v>766.01</v>
      </c>
      <c r="Q183" s="141">
        <v>2853</v>
      </c>
    </row>
    <row r="184" spans="1:17" x14ac:dyDescent="0.25">
      <c r="A184" s="126">
        <v>181</v>
      </c>
      <c r="B184" s="126" t="s">
        <v>811</v>
      </c>
      <c r="C184" s="126" t="s">
        <v>469</v>
      </c>
      <c r="D184" s="126" t="s">
        <v>45</v>
      </c>
      <c r="E184" s="126">
        <v>499</v>
      </c>
      <c r="F184" s="141">
        <v>9530.11</v>
      </c>
      <c r="G184" s="141">
        <v>675.8900000000001</v>
      </c>
      <c r="H184" s="141">
        <v>10206</v>
      </c>
      <c r="I184" s="141">
        <v>4517.05</v>
      </c>
      <c r="J184" s="141">
        <v>390.95</v>
      </c>
      <c r="K184" s="141">
        <v>4908</v>
      </c>
      <c r="L184" s="141">
        <v>9530.11</v>
      </c>
      <c r="M184" s="141">
        <v>675.8900000000001</v>
      </c>
      <c r="N184" s="141">
        <v>10206</v>
      </c>
      <c r="O184" s="141">
        <v>4517.05</v>
      </c>
      <c r="P184" s="141">
        <v>390.95</v>
      </c>
      <c r="Q184" s="141">
        <v>4908</v>
      </c>
    </row>
    <row r="185" spans="1:17" x14ac:dyDescent="0.25">
      <c r="A185" s="126">
        <v>182</v>
      </c>
      <c r="B185" s="126" t="s">
        <v>811</v>
      </c>
      <c r="C185" s="126" t="s">
        <v>503</v>
      </c>
      <c r="D185" s="126" t="s">
        <v>45</v>
      </c>
      <c r="E185" s="126">
        <v>124</v>
      </c>
      <c r="F185" s="141">
        <v>12395.39</v>
      </c>
      <c r="G185" s="141">
        <v>1415.6100000000001</v>
      </c>
      <c r="H185" s="141">
        <v>13811</v>
      </c>
      <c r="I185" s="141">
        <v>1341.22</v>
      </c>
      <c r="J185" s="141">
        <v>208.78</v>
      </c>
      <c r="K185" s="141">
        <v>1550</v>
      </c>
      <c r="L185" s="141">
        <v>12395.39</v>
      </c>
      <c r="M185" s="141">
        <v>1415.6100000000001</v>
      </c>
      <c r="N185" s="141">
        <v>13811</v>
      </c>
      <c r="O185" s="141">
        <v>1341.22</v>
      </c>
      <c r="P185" s="141">
        <v>208.78</v>
      </c>
      <c r="Q185" s="141">
        <v>1550</v>
      </c>
    </row>
    <row r="186" spans="1:17" x14ac:dyDescent="0.25">
      <c r="A186" s="126">
        <v>183</v>
      </c>
      <c r="B186" s="126" t="s">
        <v>811</v>
      </c>
      <c r="C186" s="126" t="s">
        <v>690</v>
      </c>
      <c r="D186" s="126" t="s">
        <v>45</v>
      </c>
      <c r="E186" s="126">
        <v>457</v>
      </c>
      <c r="F186" s="141">
        <v>29233.52</v>
      </c>
      <c r="G186" s="141">
        <v>5041.4799999999996</v>
      </c>
      <c r="H186" s="141">
        <v>34275</v>
      </c>
      <c r="I186" s="141">
        <v>4034.75</v>
      </c>
      <c r="J186" s="141">
        <v>616.25</v>
      </c>
      <c r="K186" s="141">
        <v>4651</v>
      </c>
      <c r="L186" s="141">
        <v>0</v>
      </c>
      <c r="M186" s="141">
        <v>0</v>
      </c>
      <c r="N186" s="141">
        <v>0</v>
      </c>
      <c r="O186" s="141">
        <v>33268.269999999997</v>
      </c>
      <c r="P186" s="141">
        <v>5657.73</v>
      </c>
      <c r="Q186" s="141">
        <v>38926</v>
      </c>
    </row>
    <row r="187" spans="1:17" x14ac:dyDescent="0.25">
      <c r="A187" s="126">
        <v>184</v>
      </c>
      <c r="B187" s="126" t="s">
        <v>811</v>
      </c>
      <c r="C187" s="126" t="s">
        <v>418</v>
      </c>
      <c r="D187" s="126" t="s">
        <v>45</v>
      </c>
      <c r="E187" s="126">
        <v>63</v>
      </c>
      <c r="F187" s="141">
        <v>50228.98</v>
      </c>
      <c r="G187" s="141">
        <v>18302.02</v>
      </c>
      <c r="H187" s="141">
        <v>68531</v>
      </c>
      <c r="I187" s="141">
        <v>963.34</v>
      </c>
      <c r="J187" s="141">
        <v>582.66000000000008</v>
      </c>
      <c r="K187" s="141">
        <v>1546</v>
      </c>
      <c r="L187" s="141">
        <v>0</v>
      </c>
      <c r="M187" s="141">
        <v>0</v>
      </c>
      <c r="N187" s="141">
        <v>0</v>
      </c>
      <c r="O187" s="141">
        <v>51192.32</v>
      </c>
      <c r="P187" s="141">
        <v>18884.68</v>
      </c>
      <c r="Q187" s="141">
        <v>70077</v>
      </c>
    </row>
    <row r="188" spans="1:17" x14ac:dyDescent="0.25">
      <c r="A188" s="126">
        <v>185</v>
      </c>
      <c r="B188" s="126" t="s">
        <v>811</v>
      </c>
      <c r="C188" s="126" t="s">
        <v>470</v>
      </c>
      <c r="D188" s="126" t="s">
        <v>45</v>
      </c>
      <c r="E188" s="126">
        <v>144</v>
      </c>
      <c r="F188" s="141">
        <v>15017.79</v>
      </c>
      <c r="G188" s="141">
        <v>1558.21</v>
      </c>
      <c r="H188" s="141">
        <v>16576</v>
      </c>
      <c r="I188" s="141">
        <v>1465.08</v>
      </c>
      <c r="J188" s="141">
        <v>246.92</v>
      </c>
      <c r="K188" s="141">
        <v>1712</v>
      </c>
      <c r="L188" s="141">
        <v>15017.79</v>
      </c>
      <c r="M188" s="141">
        <v>1558.21</v>
      </c>
      <c r="N188" s="141">
        <v>16576</v>
      </c>
      <c r="O188" s="141">
        <v>1465.08</v>
      </c>
      <c r="P188" s="141">
        <v>246.92</v>
      </c>
      <c r="Q188" s="141">
        <v>1712</v>
      </c>
    </row>
    <row r="189" spans="1:17" x14ac:dyDescent="0.25">
      <c r="A189" s="126">
        <v>186</v>
      </c>
      <c r="B189" s="126" t="s">
        <v>811</v>
      </c>
      <c r="C189" s="126" t="s">
        <v>471</v>
      </c>
      <c r="D189" s="126" t="s">
        <v>43</v>
      </c>
      <c r="E189" s="126">
        <v>0</v>
      </c>
      <c r="F189" s="141">
        <v>1496.55</v>
      </c>
      <c r="G189" s="141">
        <v>171.45</v>
      </c>
      <c r="H189" s="141">
        <v>1668</v>
      </c>
      <c r="I189" s="141">
        <v>175.36</v>
      </c>
      <c r="J189" s="141">
        <v>14.64</v>
      </c>
      <c r="K189" s="141">
        <v>190</v>
      </c>
      <c r="L189" s="141">
        <v>1496.55</v>
      </c>
      <c r="M189" s="141">
        <v>171.45</v>
      </c>
      <c r="N189" s="141">
        <v>1668</v>
      </c>
      <c r="O189" s="141">
        <v>175.36</v>
      </c>
      <c r="P189" s="141">
        <v>14.64</v>
      </c>
      <c r="Q189" s="141">
        <v>190</v>
      </c>
    </row>
    <row r="190" spans="1:17" x14ac:dyDescent="0.25">
      <c r="A190" s="126">
        <v>187</v>
      </c>
      <c r="B190" s="126" t="s">
        <v>811</v>
      </c>
      <c r="C190" s="126" t="s">
        <v>472</v>
      </c>
      <c r="D190" s="126" t="s">
        <v>45</v>
      </c>
      <c r="E190" s="126">
        <v>1031</v>
      </c>
      <c r="F190" s="141">
        <v>58555.88</v>
      </c>
      <c r="G190" s="141">
        <v>8584.119999999999</v>
      </c>
      <c r="H190" s="141">
        <v>67140</v>
      </c>
      <c r="I190" s="141">
        <v>9221.01</v>
      </c>
      <c r="J190" s="141">
        <v>1293.99</v>
      </c>
      <c r="K190" s="141">
        <v>10515</v>
      </c>
      <c r="L190" s="141">
        <v>0</v>
      </c>
      <c r="M190" s="141">
        <v>0</v>
      </c>
      <c r="N190" s="141">
        <v>0</v>
      </c>
      <c r="O190" s="141">
        <v>67776.89</v>
      </c>
      <c r="P190" s="141">
        <v>9878.11</v>
      </c>
      <c r="Q190" s="141">
        <v>77655</v>
      </c>
    </row>
    <row r="191" spans="1:17" x14ac:dyDescent="0.25">
      <c r="A191" s="126">
        <v>188</v>
      </c>
      <c r="B191" s="126" t="s">
        <v>811</v>
      </c>
      <c r="C191" s="126" t="s">
        <v>515</v>
      </c>
      <c r="D191" s="126" t="s">
        <v>45</v>
      </c>
      <c r="E191" s="126">
        <v>70</v>
      </c>
      <c r="F191" s="141">
        <v>69738.740000000005</v>
      </c>
      <c r="G191" s="141">
        <v>13385.26</v>
      </c>
      <c r="H191" s="141">
        <v>83124</v>
      </c>
      <c r="I191" s="141">
        <v>903.95</v>
      </c>
      <c r="J191" s="141">
        <v>982.05000000000007</v>
      </c>
      <c r="K191" s="141">
        <v>1886</v>
      </c>
      <c r="L191" s="141">
        <v>0</v>
      </c>
      <c r="M191" s="141">
        <v>0</v>
      </c>
      <c r="N191" s="141">
        <v>0</v>
      </c>
      <c r="O191" s="141">
        <v>70642.69</v>
      </c>
      <c r="P191" s="141">
        <v>14367.309999999998</v>
      </c>
      <c r="Q191" s="141">
        <v>85010</v>
      </c>
    </row>
    <row r="192" spans="1:17" x14ac:dyDescent="0.25">
      <c r="A192" s="126">
        <v>189</v>
      </c>
      <c r="B192" s="126" t="s">
        <v>811</v>
      </c>
      <c r="C192" s="126" t="s">
        <v>592</v>
      </c>
      <c r="D192" s="126" t="s">
        <v>45</v>
      </c>
      <c r="E192" s="126">
        <v>263</v>
      </c>
      <c r="F192" s="141">
        <v>102552.45</v>
      </c>
      <c r="G192" s="141">
        <v>34346.550000000003</v>
      </c>
      <c r="H192" s="141">
        <v>136899</v>
      </c>
      <c r="I192" s="141">
        <v>2371.04</v>
      </c>
      <c r="J192" s="141">
        <v>1293.96</v>
      </c>
      <c r="K192" s="141">
        <v>3665</v>
      </c>
      <c r="L192" s="141">
        <v>0</v>
      </c>
      <c r="M192" s="141">
        <v>0</v>
      </c>
      <c r="N192" s="141">
        <v>0</v>
      </c>
      <c r="O192" s="141">
        <v>104923.49</v>
      </c>
      <c r="P192" s="141">
        <v>35640.51</v>
      </c>
      <c r="Q192" s="141">
        <v>140564</v>
      </c>
    </row>
    <row r="193" spans="1:17" x14ac:dyDescent="0.25">
      <c r="A193" s="126">
        <v>190</v>
      </c>
      <c r="B193" s="126" t="s">
        <v>811</v>
      </c>
      <c r="C193" s="126" t="s">
        <v>473</v>
      </c>
      <c r="D193" s="126" t="s">
        <v>45</v>
      </c>
      <c r="E193" s="126">
        <v>314</v>
      </c>
      <c r="F193" s="141">
        <v>12471.45</v>
      </c>
      <c r="G193" s="141">
        <v>1301.55</v>
      </c>
      <c r="H193" s="141">
        <v>13773</v>
      </c>
      <c r="I193" s="141">
        <v>2884.84</v>
      </c>
      <c r="J193" s="141">
        <v>328.15999999999997</v>
      </c>
      <c r="K193" s="141">
        <v>3213</v>
      </c>
      <c r="L193" s="141">
        <v>12471.45</v>
      </c>
      <c r="M193" s="141">
        <v>1301.55</v>
      </c>
      <c r="N193" s="141">
        <v>13773</v>
      </c>
      <c r="O193" s="141">
        <v>2884.84</v>
      </c>
      <c r="P193" s="141">
        <v>328.15999999999997</v>
      </c>
      <c r="Q193" s="141">
        <v>3213</v>
      </c>
    </row>
    <row r="194" spans="1:17" x14ac:dyDescent="0.25">
      <c r="A194" s="126">
        <v>191</v>
      </c>
      <c r="B194" s="126" t="s">
        <v>811</v>
      </c>
      <c r="C194" s="126" t="s">
        <v>504</v>
      </c>
      <c r="D194" s="126" t="s">
        <v>45</v>
      </c>
      <c r="E194" s="126">
        <v>4</v>
      </c>
      <c r="F194" s="141">
        <v>32333.09</v>
      </c>
      <c r="G194" s="141">
        <v>6901.91</v>
      </c>
      <c r="H194" s="141">
        <v>39235</v>
      </c>
      <c r="I194" s="141">
        <v>208.47</v>
      </c>
      <c r="J194" s="141">
        <v>358.53</v>
      </c>
      <c r="K194" s="141">
        <v>567</v>
      </c>
      <c r="L194" s="141">
        <v>0</v>
      </c>
      <c r="M194" s="141">
        <v>0</v>
      </c>
      <c r="N194" s="141">
        <v>0</v>
      </c>
      <c r="O194" s="141">
        <v>32541.56</v>
      </c>
      <c r="P194" s="141">
        <v>7260.4400000000005</v>
      </c>
      <c r="Q194" s="141">
        <v>39802</v>
      </c>
    </row>
    <row r="195" spans="1:17" x14ac:dyDescent="0.25">
      <c r="A195" s="126">
        <v>192</v>
      </c>
      <c r="B195" s="126" t="s">
        <v>811</v>
      </c>
      <c r="C195" s="126" t="s">
        <v>532</v>
      </c>
      <c r="D195" s="126" t="s">
        <v>45</v>
      </c>
      <c r="E195" s="126">
        <v>74</v>
      </c>
      <c r="F195" s="141">
        <v>15618.82</v>
      </c>
      <c r="G195" s="141">
        <v>542.18000000000006</v>
      </c>
      <c r="H195" s="141">
        <v>16161</v>
      </c>
      <c r="I195" s="141">
        <v>793.28</v>
      </c>
      <c r="J195" s="141">
        <v>206.72</v>
      </c>
      <c r="K195" s="141">
        <v>1000</v>
      </c>
      <c r="L195" s="141">
        <v>0</v>
      </c>
      <c r="M195" s="141">
        <v>0</v>
      </c>
      <c r="N195" s="141">
        <v>0</v>
      </c>
      <c r="O195" s="141">
        <v>16412.099999999999</v>
      </c>
      <c r="P195" s="141">
        <v>748.9</v>
      </c>
      <c r="Q195" s="141">
        <v>17161</v>
      </c>
    </row>
    <row r="196" spans="1:17" x14ac:dyDescent="0.25">
      <c r="A196" s="126">
        <v>193</v>
      </c>
      <c r="B196" s="126" t="s">
        <v>811</v>
      </c>
      <c r="C196" s="126" t="s">
        <v>516</v>
      </c>
      <c r="D196" s="126" t="s">
        <v>45</v>
      </c>
      <c r="E196" s="126">
        <v>465</v>
      </c>
      <c r="F196" s="141">
        <v>110816.51</v>
      </c>
      <c r="G196" s="141">
        <v>23995.489999999998</v>
      </c>
      <c r="H196" s="141">
        <v>134812</v>
      </c>
      <c r="I196" s="141">
        <v>4287.17</v>
      </c>
      <c r="J196" s="141">
        <v>1781.8300000000002</v>
      </c>
      <c r="K196" s="141">
        <v>6069</v>
      </c>
      <c r="L196" s="141">
        <v>0</v>
      </c>
      <c r="M196" s="141">
        <v>0</v>
      </c>
      <c r="N196" s="141">
        <v>0</v>
      </c>
      <c r="O196" s="141">
        <v>115103.67999999999</v>
      </c>
      <c r="P196" s="141">
        <v>25777.32</v>
      </c>
      <c r="Q196" s="141">
        <v>140881</v>
      </c>
    </row>
    <row r="197" spans="1:17" x14ac:dyDescent="0.25">
      <c r="A197" s="126">
        <v>194</v>
      </c>
      <c r="B197" s="126" t="s">
        <v>811</v>
      </c>
      <c r="C197" s="126" t="s">
        <v>593</v>
      </c>
      <c r="D197" s="126" t="s">
        <v>45</v>
      </c>
      <c r="E197" s="126">
        <v>154</v>
      </c>
      <c r="F197" s="141">
        <v>17550.02</v>
      </c>
      <c r="G197" s="141">
        <v>2269.98</v>
      </c>
      <c r="H197" s="141">
        <v>19820</v>
      </c>
      <c r="I197" s="141">
        <v>1460.43</v>
      </c>
      <c r="J197" s="141">
        <v>281.57</v>
      </c>
      <c r="K197" s="141">
        <v>1742</v>
      </c>
      <c r="L197" s="141">
        <v>0</v>
      </c>
      <c r="M197" s="141">
        <v>0</v>
      </c>
      <c r="N197" s="141">
        <v>0</v>
      </c>
      <c r="O197" s="141">
        <v>19010.45</v>
      </c>
      <c r="P197" s="141">
        <v>2551.5500000000002</v>
      </c>
      <c r="Q197" s="141">
        <v>21562</v>
      </c>
    </row>
    <row r="198" spans="1:17" x14ac:dyDescent="0.25">
      <c r="A198" s="126">
        <v>195</v>
      </c>
      <c r="B198" s="126" t="s">
        <v>811</v>
      </c>
      <c r="C198" s="126" t="s">
        <v>505</v>
      </c>
      <c r="D198" s="126" t="s">
        <v>45</v>
      </c>
      <c r="E198" s="126">
        <v>241</v>
      </c>
      <c r="F198" s="141">
        <v>45729.84</v>
      </c>
      <c r="G198" s="141">
        <v>1148.1599999999999</v>
      </c>
      <c r="H198" s="141">
        <v>46878</v>
      </c>
      <c r="I198" s="141">
        <v>2318.81</v>
      </c>
      <c r="J198" s="141">
        <v>611.19000000000005</v>
      </c>
      <c r="K198" s="141">
        <v>2930</v>
      </c>
      <c r="L198" s="141">
        <v>0</v>
      </c>
      <c r="M198" s="141">
        <v>0</v>
      </c>
      <c r="N198" s="141">
        <v>0</v>
      </c>
      <c r="O198" s="141">
        <v>48048.65</v>
      </c>
      <c r="P198" s="141">
        <v>1759.35</v>
      </c>
      <c r="Q198" s="141">
        <v>49808</v>
      </c>
    </row>
    <row r="199" spans="1:17" x14ac:dyDescent="0.25">
      <c r="A199" s="126">
        <v>196</v>
      </c>
      <c r="B199" s="126" t="s">
        <v>811</v>
      </c>
      <c r="C199" s="126" t="s">
        <v>506</v>
      </c>
      <c r="D199" s="126" t="s">
        <v>68</v>
      </c>
      <c r="E199" s="126">
        <v>258</v>
      </c>
      <c r="F199" s="141">
        <v>24436.33</v>
      </c>
      <c r="G199" s="141">
        <v>708.67000000000007</v>
      </c>
      <c r="H199" s="141">
        <v>25145</v>
      </c>
      <c r="I199" s="141">
        <v>2460.54</v>
      </c>
      <c r="J199" s="141">
        <v>408.46</v>
      </c>
      <c r="K199" s="141">
        <v>2869</v>
      </c>
      <c r="L199" s="141">
        <v>0</v>
      </c>
      <c r="M199" s="141">
        <v>0</v>
      </c>
      <c r="N199" s="141">
        <v>0</v>
      </c>
      <c r="O199" s="141">
        <v>26896.87</v>
      </c>
      <c r="P199" s="141">
        <v>1117.1300000000001</v>
      </c>
      <c r="Q199" s="141">
        <v>28014</v>
      </c>
    </row>
    <row r="200" spans="1:17" x14ac:dyDescent="0.25">
      <c r="A200" s="126">
        <v>197</v>
      </c>
      <c r="B200" s="126" t="s">
        <v>811</v>
      </c>
      <c r="C200" s="126" t="s">
        <v>533</v>
      </c>
      <c r="D200" s="126" t="s">
        <v>45</v>
      </c>
      <c r="E200" s="126">
        <v>331</v>
      </c>
      <c r="F200" s="141">
        <v>93201.58</v>
      </c>
      <c r="G200" s="141">
        <v>2197.42</v>
      </c>
      <c r="H200" s="141">
        <v>95399</v>
      </c>
      <c r="I200" s="141">
        <v>3157.54</v>
      </c>
      <c r="J200" s="141">
        <v>1169.46</v>
      </c>
      <c r="K200" s="141">
        <v>4327</v>
      </c>
      <c r="L200" s="141">
        <v>0</v>
      </c>
      <c r="M200" s="141">
        <v>0</v>
      </c>
      <c r="N200" s="141">
        <v>0</v>
      </c>
      <c r="O200" s="141">
        <v>96359.12</v>
      </c>
      <c r="P200" s="141">
        <v>3366.88</v>
      </c>
      <c r="Q200" s="141">
        <v>99726</v>
      </c>
    </row>
    <row r="201" spans="1:17" x14ac:dyDescent="0.25">
      <c r="A201" s="126">
        <v>198</v>
      </c>
      <c r="B201" s="126" t="s">
        <v>811</v>
      </c>
      <c r="C201" s="126" t="s">
        <v>666</v>
      </c>
      <c r="D201" s="126" t="s">
        <v>45</v>
      </c>
      <c r="E201" s="126">
        <v>226</v>
      </c>
      <c r="F201" s="141">
        <v>56875.85</v>
      </c>
      <c r="G201" s="141">
        <v>14604.15</v>
      </c>
      <c r="H201" s="141">
        <v>71480</v>
      </c>
      <c r="I201" s="141">
        <v>2057.2600000000002</v>
      </c>
      <c r="J201" s="141">
        <v>753.74</v>
      </c>
      <c r="K201" s="141">
        <v>2811</v>
      </c>
      <c r="L201" s="141">
        <v>0</v>
      </c>
      <c r="M201" s="141">
        <v>0</v>
      </c>
      <c r="N201" s="141">
        <v>0</v>
      </c>
      <c r="O201" s="141">
        <v>58933.11</v>
      </c>
      <c r="P201" s="141">
        <v>15357.89</v>
      </c>
      <c r="Q201" s="141">
        <v>74291</v>
      </c>
    </row>
    <row r="202" spans="1:17" x14ac:dyDescent="0.25">
      <c r="A202" s="126">
        <v>199</v>
      </c>
      <c r="B202" s="126" t="s">
        <v>811</v>
      </c>
      <c r="C202" s="126" t="s">
        <v>667</v>
      </c>
      <c r="D202" s="126" t="s">
        <v>45</v>
      </c>
      <c r="E202" s="126">
        <v>216</v>
      </c>
      <c r="F202" s="141">
        <v>96446.51</v>
      </c>
      <c r="G202" s="141">
        <v>32967.49</v>
      </c>
      <c r="H202" s="141">
        <v>129414</v>
      </c>
      <c r="I202" s="141">
        <v>1973</v>
      </c>
      <c r="J202" s="141">
        <v>1142</v>
      </c>
      <c r="K202" s="141">
        <v>3115</v>
      </c>
      <c r="L202" s="141">
        <v>0</v>
      </c>
      <c r="M202" s="141">
        <v>1261</v>
      </c>
      <c r="N202" s="141">
        <v>1261</v>
      </c>
      <c r="O202" s="141">
        <v>98419.51</v>
      </c>
      <c r="P202" s="141">
        <v>32848.49</v>
      </c>
      <c r="Q202" s="141">
        <v>131268</v>
      </c>
    </row>
    <row r="203" spans="1:17" x14ac:dyDescent="0.25">
      <c r="A203" s="126">
        <v>200</v>
      </c>
      <c r="B203" s="126" t="s">
        <v>811</v>
      </c>
      <c r="C203" s="126" t="s">
        <v>668</v>
      </c>
      <c r="D203" s="126" t="s">
        <v>45</v>
      </c>
      <c r="E203" s="126">
        <v>40</v>
      </c>
      <c r="F203" s="141">
        <v>40218.410000000003</v>
      </c>
      <c r="G203" s="141">
        <v>12363.59</v>
      </c>
      <c r="H203" s="141">
        <v>52582</v>
      </c>
      <c r="I203" s="141">
        <v>546.36</v>
      </c>
      <c r="J203" s="141">
        <v>449.64</v>
      </c>
      <c r="K203" s="141">
        <v>996</v>
      </c>
      <c r="L203" s="141">
        <v>40764.769999999997</v>
      </c>
      <c r="M203" s="141">
        <v>12813.23</v>
      </c>
      <c r="N203" s="141">
        <v>53578</v>
      </c>
      <c r="O203" s="141">
        <v>0</v>
      </c>
      <c r="P203" s="141">
        <v>0</v>
      </c>
      <c r="Q203" s="141">
        <v>0</v>
      </c>
    </row>
    <row r="204" spans="1:17" x14ac:dyDescent="0.25">
      <c r="A204" s="126">
        <v>201</v>
      </c>
      <c r="B204" s="126" t="s">
        <v>811</v>
      </c>
      <c r="C204" s="126" t="s">
        <v>517</v>
      </c>
      <c r="D204" s="126" t="s">
        <v>45</v>
      </c>
      <c r="E204" s="126">
        <v>578</v>
      </c>
      <c r="F204" s="141">
        <v>115620.74</v>
      </c>
      <c r="G204" s="141">
        <v>6128.26</v>
      </c>
      <c r="H204" s="141">
        <v>121749</v>
      </c>
      <c r="I204" s="141">
        <v>5278.5</v>
      </c>
      <c r="J204" s="141">
        <v>1827.5</v>
      </c>
      <c r="K204" s="141">
        <v>7106</v>
      </c>
      <c r="L204" s="141">
        <v>0</v>
      </c>
      <c r="M204" s="141">
        <v>0</v>
      </c>
      <c r="N204" s="141">
        <v>0</v>
      </c>
      <c r="O204" s="141">
        <v>120899.24</v>
      </c>
      <c r="P204" s="141">
        <v>7955.76</v>
      </c>
      <c r="Q204" s="141">
        <v>128855</v>
      </c>
    </row>
    <row r="205" spans="1:17" x14ac:dyDescent="0.25">
      <c r="A205" s="126">
        <v>202</v>
      </c>
      <c r="B205" s="126" t="s">
        <v>811</v>
      </c>
      <c r="C205" s="126" t="s">
        <v>647</v>
      </c>
      <c r="D205" s="126" t="s">
        <v>45</v>
      </c>
      <c r="E205" s="126">
        <v>163</v>
      </c>
      <c r="F205" s="141">
        <v>34819.769999999997</v>
      </c>
      <c r="G205" s="141">
        <v>1310.23</v>
      </c>
      <c r="H205" s="141">
        <v>36130</v>
      </c>
      <c r="I205" s="141">
        <v>1535.78</v>
      </c>
      <c r="J205" s="141">
        <v>457.21999999999997</v>
      </c>
      <c r="K205" s="141">
        <v>1993</v>
      </c>
      <c r="L205" s="141">
        <v>0</v>
      </c>
      <c r="M205" s="141">
        <v>0</v>
      </c>
      <c r="N205" s="141">
        <v>0</v>
      </c>
      <c r="O205" s="141">
        <v>36355.550000000003</v>
      </c>
      <c r="P205" s="141">
        <v>1767.45</v>
      </c>
      <c r="Q205" s="141">
        <v>38123</v>
      </c>
    </row>
    <row r="206" spans="1:17" x14ac:dyDescent="0.25">
      <c r="A206" s="126">
        <v>203</v>
      </c>
      <c r="B206" s="126" t="s">
        <v>811</v>
      </c>
      <c r="C206" s="126" t="s">
        <v>648</v>
      </c>
      <c r="D206" s="126" t="s">
        <v>45</v>
      </c>
      <c r="E206" s="126">
        <v>182</v>
      </c>
      <c r="F206" s="141">
        <v>49017.93</v>
      </c>
      <c r="G206" s="141">
        <v>11368.07</v>
      </c>
      <c r="H206" s="141">
        <v>60386</v>
      </c>
      <c r="I206" s="141">
        <v>1738.28</v>
      </c>
      <c r="J206" s="141">
        <v>650.71999999999991</v>
      </c>
      <c r="K206" s="141">
        <v>2389</v>
      </c>
      <c r="L206" s="141">
        <v>0</v>
      </c>
      <c r="M206" s="141">
        <v>0</v>
      </c>
      <c r="N206" s="141">
        <v>0</v>
      </c>
      <c r="O206" s="141">
        <v>50756.21</v>
      </c>
      <c r="P206" s="141">
        <v>12018.79</v>
      </c>
      <c r="Q206" s="141">
        <v>62775</v>
      </c>
    </row>
    <row r="207" spans="1:17" x14ac:dyDescent="0.25">
      <c r="A207" s="126">
        <v>204</v>
      </c>
      <c r="B207" s="126" t="s">
        <v>811</v>
      </c>
      <c r="C207" s="126" t="s">
        <v>559</v>
      </c>
      <c r="D207" s="126" t="s">
        <v>45</v>
      </c>
      <c r="E207" s="126">
        <v>52</v>
      </c>
      <c r="F207" s="141">
        <v>3712.5</v>
      </c>
      <c r="G207" s="141">
        <v>218.5</v>
      </c>
      <c r="H207" s="141">
        <v>3931</v>
      </c>
      <c r="I207" s="141">
        <v>841.81</v>
      </c>
      <c r="J207" s="141">
        <v>75.19</v>
      </c>
      <c r="K207" s="141">
        <v>917</v>
      </c>
      <c r="L207" s="141">
        <v>4554.3100000000004</v>
      </c>
      <c r="M207" s="141">
        <v>293.69</v>
      </c>
      <c r="N207" s="141">
        <v>4848</v>
      </c>
      <c r="O207" s="141">
        <v>0</v>
      </c>
      <c r="P207" s="141">
        <v>0</v>
      </c>
      <c r="Q207" s="141">
        <v>0</v>
      </c>
    </row>
    <row r="208" spans="1:17" x14ac:dyDescent="0.25">
      <c r="A208" s="126">
        <v>205</v>
      </c>
      <c r="B208" s="126" t="s">
        <v>811</v>
      </c>
      <c r="C208" s="126" t="s">
        <v>481</v>
      </c>
      <c r="D208" s="126" t="s">
        <v>45</v>
      </c>
      <c r="E208" s="126">
        <v>116</v>
      </c>
      <c r="F208" s="141">
        <v>9994.02</v>
      </c>
      <c r="G208" s="141">
        <v>914.98</v>
      </c>
      <c r="H208" s="141">
        <v>10909</v>
      </c>
      <c r="I208" s="141">
        <v>1307.8499999999999</v>
      </c>
      <c r="J208" s="141">
        <v>173.14999999999998</v>
      </c>
      <c r="K208" s="141">
        <v>1481</v>
      </c>
      <c r="L208" s="141">
        <v>11301.87</v>
      </c>
      <c r="M208" s="141">
        <v>1088.1300000000001</v>
      </c>
      <c r="N208" s="141">
        <v>12390</v>
      </c>
      <c r="O208" s="141">
        <v>0</v>
      </c>
      <c r="P208" s="141">
        <v>0</v>
      </c>
      <c r="Q208" s="141">
        <v>0</v>
      </c>
    </row>
    <row r="209" spans="1:17" x14ac:dyDescent="0.25">
      <c r="A209" s="126">
        <v>206</v>
      </c>
      <c r="B209" s="126" t="s">
        <v>811</v>
      </c>
      <c r="C209" s="126" t="s">
        <v>440</v>
      </c>
      <c r="D209" s="126" t="s">
        <v>45</v>
      </c>
      <c r="E209" s="126">
        <v>83</v>
      </c>
      <c r="F209" s="141">
        <v>713.03</v>
      </c>
      <c r="G209" s="141">
        <v>140.97</v>
      </c>
      <c r="H209" s="141">
        <v>854</v>
      </c>
      <c r="I209" s="141">
        <v>867.66</v>
      </c>
      <c r="J209" s="141">
        <v>58.339999999999996</v>
      </c>
      <c r="K209" s="141">
        <v>926</v>
      </c>
      <c r="L209" s="141">
        <v>1580.69</v>
      </c>
      <c r="M209" s="141">
        <v>199.31</v>
      </c>
      <c r="N209" s="141">
        <v>1780</v>
      </c>
      <c r="O209" s="141">
        <v>0</v>
      </c>
      <c r="P209" s="141">
        <v>0</v>
      </c>
      <c r="Q209" s="141">
        <v>0</v>
      </c>
    </row>
    <row r="210" spans="1:17" x14ac:dyDescent="0.25">
      <c r="A210" s="126">
        <v>207</v>
      </c>
      <c r="B210" s="126" t="s">
        <v>811</v>
      </c>
      <c r="C210" s="126" t="s">
        <v>460</v>
      </c>
      <c r="D210" s="126" t="s">
        <v>45</v>
      </c>
      <c r="E210" s="126">
        <v>30</v>
      </c>
      <c r="F210" s="141">
        <v>20621.96</v>
      </c>
      <c r="G210" s="141">
        <v>3429.04</v>
      </c>
      <c r="H210" s="141">
        <v>24051</v>
      </c>
      <c r="I210" s="141">
        <v>430.07</v>
      </c>
      <c r="J210" s="141">
        <v>241.93</v>
      </c>
      <c r="K210" s="141">
        <v>672</v>
      </c>
      <c r="L210" s="141">
        <v>21052.03</v>
      </c>
      <c r="M210" s="141">
        <v>3670.97</v>
      </c>
      <c r="N210" s="141">
        <v>24723</v>
      </c>
      <c r="O210" s="141">
        <v>0</v>
      </c>
      <c r="P210" s="141">
        <v>0</v>
      </c>
      <c r="Q210" s="141">
        <v>0</v>
      </c>
    </row>
    <row r="211" spans="1:17" x14ac:dyDescent="0.25">
      <c r="A211" s="126">
        <v>208</v>
      </c>
      <c r="B211" s="126" t="s">
        <v>811</v>
      </c>
      <c r="C211" s="126" t="s">
        <v>669</v>
      </c>
      <c r="D211" s="126" t="s">
        <v>45</v>
      </c>
      <c r="E211" s="126">
        <v>106</v>
      </c>
      <c r="F211" s="141">
        <v>83878.05</v>
      </c>
      <c r="G211" s="141">
        <v>19484.95</v>
      </c>
      <c r="H211" s="141">
        <v>103363</v>
      </c>
      <c r="I211" s="141">
        <v>1139.3900000000001</v>
      </c>
      <c r="J211" s="141">
        <v>903.61</v>
      </c>
      <c r="K211" s="141">
        <v>2043</v>
      </c>
      <c r="L211" s="141">
        <v>0</v>
      </c>
      <c r="M211" s="141">
        <v>0</v>
      </c>
      <c r="N211" s="141">
        <v>0</v>
      </c>
      <c r="O211" s="141">
        <v>85017.44</v>
      </c>
      <c r="P211" s="141">
        <v>20388.560000000001</v>
      </c>
      <c r="Q211" s="141">
        <v>105406</v>
      </c>
    </row>
    <row r="212" spans="1:17" x14ac:dyDescent="0.25">
      <c r="A212" s="126">
        <v>209</v>
      </c>
      <c r="B212" s="126" t="s">
        <v>811</v>
      </c>
      <c r="C212" s="126" t="s">
        <v>419</v>
      </c>
      <c r="D212" s="126" t="s">
        <v>45</v>
      </c>
      <c r="E212" s="126">
        <v>221</v>
      </c>
      <c r="F212" s="141">
        <v>14550.1</v>
      </c>
      <c r="G212" s="141">
        <v>1686.9</v>
      </c>
      <c r="H212" s="141">
        <v>16237</v>
      </c>
      <c r="I212" s="141">
        <v>2020.1</v>
      </c>
      <c r="J212" s="141">
        <v>289.89999999999998</v>
      </c>
      <c r="K212" s="141">
        <v>2310</v>
      </c>
      <c r="L212" s="141">
        <v>16570.2</v>
      </c>
      <c r="M212" s="141">
        <v>1976.8000000000002</v>
      </c>
      <c r="N212" s="141">
        <v>18547</v>
      </c>
      <c r="O212" s="141">
        <v>0</v>
      </c>
      <c r="P212" s="141">
        <v>0</v>
      </c>
      <c r="Q212" s="141">
        <v>0</v>
      </c>
    </row>
    <row r="213" spans="1:17" x14ac:dyDescent="0.25">
      <c r="A213" s="126">
        <v>210</v>
      </c>
      <c r="B213" s="126" t="s">
        <v>811</v>
      </c>
      <c r="C213" s="126" t="s">
        <v>420</v>
      </c>
      <c r="D213" s="126" t="s">
        <v>45</v>
      </c>
      <c r="E213" s="126">
        <v>323</v>
      </c>
      <c r="F213" s="141">
        <v>172844.52</v>
      </c>
      <c r="G213" s="141">
        <v>35025.480000000003</v>
      </c>
      <c r="H213" s="141">
        <v>207870</v>
      </c>
      <c r="I213" s="141">
        <v>3047.13</v>
      </c>
      <c r="J213" s="141">
        <v>2018.8700000000001</v>
      </c>
      <c r="K213" s="141">
        <v>5066</v>
      </c>
      <c r="L213" s="141">
        <v>10752.52</v>
      </c>
      <c r="M213" s="141">
        <v>35025.480000000003</v>
      </c>
      <c r="N213" s="141">
        <v>45778</v>
      </c>
      <c r="O213" s="141">
        <v>165139.13</v>
      </c>
      <c r="P213" s="141">
        <v>2018.8700000000001</v>
      </c>
      <c r="Q213" s="141">
        <v>167158</v>
      </c>
    </row>
    <row r="214" spans="1:17" x14ac:dyDescent="0.25">
      <c r="A214" s="126">
        <v>211</v>
      </c>
      <c r="B214" s="126" t="s">
        <v>811</v>
      </c>
      <c r="C214" s="126" t="s">
        <v>421</v>
      </c>
      <c r="D214" s="126" t="s">
        <v>45</v>
      </c>
      <c r="E214" s="126">
        <v>194</v>
      </c>
      <c r="F214" s="141">
        <v>73662.399999999994</v>
      </c>
      <c r="G214" s="141">
        <v>14315.6</v>
      </c>
      <c r="H214" s="141">
        <v>87978</v>
      </c>
      <c r="I214" s="141">
        <v>1970.01</v>
      </c>
      <c r="J214" s="141">
        <v>899.99</v>
      </c>
      <c r="K214" s="141">
        <v>2870</v>
      </c>
      <c r="L214" s="141">
        <v>35684.400000000001</v>
      </c>
      <c r="M214" s="141">
        <v>14315.6</v>
      </c>
      <c r="N214" s="141">
        <v>50000</v>
      </c>
      <c r="O214" s="141">
        <v>39948.01</v>
      </c>
      <c r="P214" s="141">
        <v>899.99</v>
      </c>
      <c r="Q214" s="141">
        <v>40848</v>
      </c>
    </row>
    <row r="215" spans="1:17" x14ac:dyDescent="0.25">
      <c r="A215" s="126">
        <v>212</v>
      </c>
      <c r="B215" s="126" t="s">
        <v>811</v>
      </c>
      <c r="C215" s="126" t="s">
        <v>422</v>
      </c>
      <c r="D215" s="126" t="s">
        <v>45</v>
      </c>
      <c r="E215" s="126">
        <v>196</v>
      </c>
      <c r="F215" s="141">
        <v>112349.12</v>
      </c>
      <c r="G215" s="141">
        <v>56875.88</v>
      </c>
      <c r="H215" s="141">
        <v>169225</v>
      </c>
      <c r="I215" s="141">
        <v>1811.55</v>
      </c>
      <c r="J215" s="141">
        <v>1358.45</v>
      </c>
      <c r="K215" s="141">
        <v>3170</v>
      </c>
      <c r="L215" s="141">
        <v>0</v>
      </c>
      <c r="M215" s="141">
        <v>0</v>
      </c>
      <c r="N215" s="141">
        <v>0</v>
      </c>
      <c r="O215" s="141">
        <v>114160.67</v>
      </c>
      <c r="P215" s="141">
        <v>58234.33</v>
      </c>
      <c r="Q215" s="141">
        <v>172395</v>
      </c>
    </row>
    <row r="216" spans="1:17" x14ac:dyDescent="0.25">
      <c r="A216" s="126">
        <v>213</v>
      </c>
      <c r="B216" s="126" t="s">
        <v>811</v>
      </c>
      <c r="C216" s="126" t="s">
        <v>518</v>
      </c>
      <c r="D216" s="126" t="s">
        <v>45</v>
      </c>
      <c r="E216" s="126">
        <v>62</v>
      </c>
      <c r="F216" s="141">
        <v>3198.1</v>
      </c>
      <c r="G216" s="141">
        <v>204.9</v>
      </c>
      <c r="H216" s="141">
        <v>3403</v>
      </c>
      <c r="I216" s="141">
        <v>783.27</v>
      </c>
      <c r="J216" s="141">
        <v>77.73</v>
      </c>
      <c r="K216" s="141">
        <v>861</v>
      </c>
      <c r="L216" s="141">
        <v>0</v>
      </c>
      <c r="M216" s="141">
        <v>0</v>
      </c>
      <c r="N216" s="141">
        <v>0</v>
      </c>
      <c r="O216" s="141">
        <v>3981.37</v>
      </c>
      <c r="P216" s="141">
        <v>282.63</v>
      </c>
      <c r="Q216" s="141">
        <v>4264</v>
      </c>
    </row>
    <row r="217" spans="1:17" x14ac:dyDescent="0.25">
      <c r="A217" s="126">
        <v>214</v>
      </c>
      <c r="B217" s="126" t="s">
        <v>811</v>
      </c>
      <c r="C217" s="126" t="s">
        <v>519</v>
      </c>
      <c r="D217" s="126" t="s">
        <v>45</v>
      </c>
      <c r="E217" s="126">
        <v>208</v>
      </c>
      <c r="F217" s="141">
        <v>35331.129999999997</v>
      </c>
      <c r="G217" s="141">
        <v>2170.87</v>
      </c>
      <c r="H217" s="141">
        <v>37502</v>
      </c>
      <c r="I217" s="141">
        <v>2101.86</v>
      </c>
      <c r="J217" s="141">
        <v>578.14</v>
      </c>
      <c r="K217" s="141">
        <v>2680</v>
      </c>
      <c r="L217" s="141">
        <v>0</v>
      </c>
      <c r="M217" s="141">
        <v>0</v>
      </c>
      <c r="N217" s="141">
        <v>0</v>
      </c>
      <c r="O217" s="141">
        <v>37432.99</v>
      </c>
      <c r="P217" s="141">
        <v>2749.01</v>
      </c>
      <c r="Q217" s="141">
        <v>40182</v>
      </c>
    </row>
    <row r="218" spans="1:17" x14ac:dyDescent="0.25">
      <c r="A218" s="126">
        <v>215</v>
      </c>
      <c r="B218" s="126" t="s">
        <v>811</v>
      </c>
      <c r="C218" s="126" t="s">
        <v>594</v>
      </c>
      <c r="D218" s="126" t="s">
        <v>43</v>
      </c>
      <c r="E218" s="126">
        <v>0</v>
      </c>
      <c r="F218" s="141">
        <v>45556.34</v>
      </c>
      <c r="G218" s="141">
        <v>17463.66</v>
      </c>
      <c r="H218" s="141">
        <v>63020</v>
      </c>
      <c r="I218" s="141">
        <v>175.49</v>
      </c>
      <c r="J218" s="141">
        <v>503.51</v>
      </c>
      <c r="K218" s="141">
        <v>679</v>
      </c>
      <c r="L218" s="141">
        <v>0</v>
      </c>
      <c r="M218" s="141">
        <v>0</v>
      </c>
      <c r="N218" s="141">
        <v>0</v>
      </c>
      <c r="O218" s="141">
        <v>45731.83</v>
      </c>
      <c r="P218" s="141">
        <v>17967.170000000002</v>
      </c>
      <c r="Q218" s="141">
        <v>63699</v>
      </c>
    </row>
    <row r="219" spans="1:17" x14ac:dyDescent="0.25">
      <c r="A219" s="126">
        <v>216</v>
      </c>
      <c r="B219" s="126" t="s">
        <v>811</v>
      </c>
      <c r="C219" s="126" t="s">
        <v>649</v>
      </c>
      <c r="D219" s="126" t="s">
        <v>45</v>
      </c>
      <c r="E219" s="126">
        <v>17</v>
      </c>
      <c r="F219" s="141">
        <v>19980.28</v>
      </c>
      <c r="G219" s="141">
        <v>5015.72</v>
      </c>
      <c r="H219" s="141">
        <v>24996</v>
      </c>
      <c r="I219" s="141">
        <v>579.04999999999995</v>
      </c>
      <c r="J219" s="141">
        <v>222.95000000000002</v>
      </c>
      <c r="K219" s="141">
        <v>802</v>
      </c>
      <c r="L219" s="141">
        <v>0</v>
      </c>
      <c r="M219" s="141">
        <v>0</v>
      </c>
      <c r="N219" s="141">
        <v>0</v>
      </c>
      <c r="O219" s="141">
        <v>20559.330000000002</v>
      </c>
      <c r="P219" s="141">
        <v>5238.67</v>
      </c>
      <c r="Q219" s="141">
        <v>25798</v>
      </c>
    </row>
    <row r="220" spans="1:17" x14ac:dyDescent="0.25">
      <c r="A220" s="126">
        <v>217</v>
      </c>
      <c r="B220" s="126" t="s">
        <v>811</v>
      </c>
      <c r="C220" s="126" t="s">
        <v>560</v>
      </c>
      <c r="D220" s="126" t="s">
        <v>45</v>
      </c>
      <c r="E220" s="126">
        <v>65</v>
      </c>
      <c r="F220" s="141">
        <v>48077.87</v>
      </c>
      <c r="G220" s="141">
        <v>14681.130000000001</v>
      </c>
      <c r="H220" s="141">
        <v>62759</v>
      </c>
      <c r="I220" s="141">
        <v>846.82</v>
      </c>
      <c r="J220" s="141">
        <v>623.18000000000006</v>
      </c>
      <c r="K220" s="141">
        <v>1470</v>
      </c>
      <c r="L220" s="141">
        <v>0</v>
      </c>
      <c r="M220" s="141">
        <v>0</v>
      </c>
      <c r="N220" s="141">
        <v>0</v>
      </c>
      <c r="O220" s="141">
        <v>48924.69</v>
      </c>
      <c r="P220" s="141">
        <v>15304.31</v>
      </c>
      <c r="Q220" s="141">
        <v>64229</v>
      </c>
    </row>
    <row r="221" spans="1:17" x14ac:dyDescent="0.25">
      <c r="A221" s="126">
        <v>218</v>
      </c>
      <c r="B221" s="126" t="s">
        <v>811</v>
      </c>
      <c r="C221" s="126" t="s">
        <v>670</v>
      </c>
      <c r="D221" s="126" t="s">
        <v>45</v>
      </c>
      <c r="E221" s="126">
        <v>75</v>
      </c>
      <c r="F221" s="141">
        <v>4760.88</v>
      </c>
      <c r="G221" s="141">
        <v>634.12</v>
      </c>
      <c r="H221" s="141">
        <v>5395</v>
      </c>
      <c r="I221" s="141">
        <v>796.04</v>
      </c>
      <c r="J221" s="141">
        <v>94.960000000000008</v>
      </c>
      <c r="K221" s="141">
        <v>891</v>
      </c>
      <c r="L221" s="141">
        <v>0</v>
      </c>
      <c r="M221" s="141">
        <v>0</v>
      </c>
      <c r="N221" s="141">
        <v>0</v>
      </c>
      <c r="O221" s="141">
        <v>5556.92</v>
      </c>
      <c r="P221" s="141">
        <v>729.07999999999993</v>
      </c>
      <c r="Q221" s="141">
        <v>6286</v>
      </c>
    </row>
    <row r="222" spans="1:17" x14ac:dyDescent="0.25">
      <c r="A222" s="126">
        <v>219</v>
      </c>
      <c r="B222" s="126" t="s">
        <v>811</v>
      </c>
      <c r="C222" s="126" t="s">
        <v>671</v>
      </c>
      <c r="D222" s="126" t="s">
        <v>45</v>
      </c>
      <c r="E222" s="126">
        <v>114</v>
      </c>
      <c r="F222" s="141">
        <v>4104.08</v>
      </c>
      <c r="G222" s="141">
        <v>568.91999999999996</v>
      </c>
      <c r="H222" s="141">
        <v>4673</v>
      </c>
      <c r="I222" s="141">
        <v>1121.58</v>
      </c>
      <c r="J222" s="141">
        <v>112.41999999999999</v>
      </c>
      <c r="K222" s="141">
        <v>1234</v>
      </c>
      <c r="L222" s="141">
        <v>5225.66</v>
      </c>
      <c r="M222" s="141">
        <v>681.34</v>
      </c>
      <c r="N222" s="141">
        <v>5907</v>
      </c>
      <c r="O222" s="141">
        <v>0</v>
      </c>
      <c r="P222" s="141">
        <v>0</v>
      </c>
      <c r="Q222" s="141">
        <v>0</v>
      </c>
    </row>
    <row r="223" spans="1:17" x14ac:dyDescent="0.25">
      <c r="A223" s="126">
        <v>220</v>
      </c>
      <c r="B223" s="126" t="s">
        <v>811</v>
      </c>
      <c r="C223" s="126" t="s">
        <v>672</v>
      </c>
      <c r="D223" s="126" t="s">
        <v>68</v>
      </c>
      <c r="E223" s="126">
        <v>229</v>
      </c>
      <c r="F223" s="141">
        <v>84199.039999999994</v>
      </c>
      <c r="G223" s="141">
        <v>18117.96</v>
      </c>
      <c r="H223" s="141">
        <v>102317</v>
      </c>
      <c r="I223" s="141">
        <v>2506.6</v>
      </c>
      <c r="J223" s="141">
        <v>983.4</v>
      </c>
      <c r="K223" s="141">
        <v>3490</v>
      </c>
      <c r="L223" s="141">
        <v>0</v>
      </c>
      <c r="M223" s="141">
        <v>0</v>
      </c>
      <c r="N223" s="141">
        <v>0</v>
      </c>
      <c r="O223" s="141">
        <v>86705.64</v>
      </c>
      <c r="P223" s="141">
        <v>19101.36</v>
      </c>
      <c r="Q223" s="141">
        <v>105807</v>
      </c>
    </row>
    <row r="224" spans="1:17" x14ac:dyDescent="0.25">
      <c r="A224" s="126">
        <v>221</v>
      </c>
      <c r="B224" s="126" t="s">
        <v>811</v>
      </c>
      <c r="C224" s="126" t="s">
        <v>520</v>
      </c>
      <c r="D224" s="126" t="s">
        <v>45</v>
      </c>
      <c r="E224" s="126">
        <v>365</v>
      </c>
      <c r="F224" s="141">
        <v>81553.77</v>
      </c>
      <c r="G224" s="141">
        <v>1026.23</v>
      </c>
      <c r="H224" s="141">
        <v>82580</v>
      </c>
      <c r="I224" s="141">
        <v>3672.98</v>
      </c>
      <c r="J224" s="141">
        <v>776.02</v>
      </c>
      <c r="K224" s="141">
        <v>4449</v>
      </c>
      <c r="L224" s="141">
        <v>0</v>
      </c>
      <c r="M224" s="141">
        <v>0</v>
      </c>
      <c r="N224" s="141">
        <v>0</v>
      </c>
      <c r="O224" s="141">
        <v>85226.75</v>
      </c>
      <c r="P224" s="141">
        <v>1802.25</v>
      </c>
      <c r="Q224" s="141">
        <v>87029</v>
      </c>
    </row>
    <row r="225" spans="1:17" x14ac:dyDescent="0.25">
      <c r="A225" s="126">
        <v>222</v>
      </c>
      <c r="B225" s="126" t="s">
        <v>811</v>
      </c>
      <c r="C225" s="126" t="s">
        <v>595</v>
      </c>
      <c r="D225" s="126" t="s">
        <v>43</v>
      </c>
      <c r="E225" s="126">
        <v>0</v>
      </c>
      <c r="F225" s="141">
        <v>43811.58</v>
      </c>
      <c r="G225" s="141">
        <v>6304.42</v>
      </c>
      <c r="H225" s="141">
        <v>50116</v>
      </c>
      <c r="I225" s="141">
        <v>175.1</v>
      </c>
      <c r="J225" s="141">
        <v>451.9</v>
      </c>
      <c r="K225" s="141">
        <v>627</v>
      </c>
      <c r="L225" s="141">
        <v>0</v>
      </c>
      <c r="M225" s="141">
        <v>627</v>
      </c>
      <c r="N225" s="141">
        <v>627</v>
      </c>
      <c r="O225" s="141">
        <v>43986.68</v>
      </c>
      <c r="P225" s="141">
        <v>6129.32</v>
      </c>
      <c r="Q225" s="141">
        <v>50116</v>
      </c>
    </row>
    <row r="226" spans="1:17" x14ac:dyDescent="0.25">
      <c r="A226" s="126">
        <v>223</v>
      </c>
      <c r="B226" s="126" t="s">
        <v>811</v>
      </c>
      <c r="C226" s="126" t="s">
        <v>534</v>
      </c>
      <c r="D226" s="126" t="s">
        <v>45</v>
      </c>
      <c r="E226" s="126">
        <v>165</v>
      </c>
      <c r="F226" s="141">
        <v>36318.25</v>
      </c>
      <c r="G226" s="141">
        <v>7381.75</v>
      </c>
      <c r="H226" s="141">
        <v>43700</v>
      </c>
      <c r="I226" s="141">
        <v>1552.29</v>
      </c>
      <c r="J226" s="141">
        <v>496.71</v>
      </c>
      <c r="K226" s="141">
        <v>2049</v>
      </c>
      <c r="L226" s="141">
        <v>0</v>
      </c>
      <c r="M226" s="141">
        <v>0</v>
      </c>
      <c r="N226" s="141">
        <v>0</v>
      </c>
      <c r="O226" s="141">
        <v>37870.54</v>
      </c>
      <c r="P226" s="141">
        <v>7878.46</v>
      </c>
      <c r="Q226" s="141">
        <v>45749</v>
      </c>
    </row>
    <row r="227" spans="1:17" x14ac:dyDescent="0.25">
      <c r="A227" s="126">
        <v>224</v>
      </c>
      <c r="B227" s="126" t="s">
        <v>811</v>
      </c>
      <c r="C227" s="126" t="s">
        <v>535</v>
      </c>
      <c r="D227" s="126" t="s">
        <v>45</v>
      </c>
      <c r="E227" s="126">
        <v>62</v>
      </c>
      <c r="F227" s="141">
        <v>20729.14</v>
      </c>
      <c r="G227" s="141">
        <v>4384.8600000000006</v>
      </c>
      <c r="H227" s="141">
        <v>25114</v>
      </c>
      <c r="I227" s="141">
        <v>736.37</v>
      </c>
      <c r="J227" s="141">
        <v>263.63</v>
      </c>
      <c r="K227" s="141">
        <v>1000</v>
      </c>
      <c r="L227" s="141">
        <v>0</v>
      </c>
      <c r="M227" s="141">
        <v>0</v>
      </c>
      <c r="N227" s="141">
        <v>0</v>
      </c>
      <c r="O227" s="141">
        <v>21465.51</v>
      </c>
      <c r="P227" s="141">
        <v>4648.49</v>
      </c>
      <c r="Q227" s="141">
        <v>26114</v>
      </c>
    </row>
    <row r="228" spans="1:17" x14ac:dyDescent="0.25">
      <c r="A228" s="126">
        <v>225</v>
      </c>
      <c r="B228" s="126" t="s">
        <v>811</v>
      </c>
      <c r="C228" s="126" t="s">
        <v>461</v>
      </c>
      <c r="D228" s="126" t="s">
        <v>45</v>
      </c>
      <c r="E228" s="126">
        <v>65</v>
      </c>
      <c r="F228" s="141">
        <v>22420.2</v>
      </c>
      <c r="G228" s="141">
        <v>1290.8</v>
      </c>
      <c r="H228" s="141">
        <v>23711</v>
      </c>
      <c r="I228" s="141">
        <v>761.1</v>
      </c>
      <c r="J228" s="141">
        <v>271.89999999999998</v>
      </c>
      <c r="K228" s="141">
        <v>1033</v>
      </c>
      <c r="L228" s="141">
        <v>23181.3</v>
      </c>
      <c r="M228" s="141">
        <v>1562.7</v>
      </c>
      <c r="N228" s="141">
        <v>24744</v>
      </c>
      <c r="O228" s="141">
        <v>0</v>
      </c>
      <c r="P228" s="141">
        <v>0</v>
      </c>
      <c r="Q228" s="141">
        <v>0</v>
      </c>
    </row>
    <row r="229" spans="1:17" x14ac:dyDescent="0.25">
      <c r="A229" s="126">
        <v>226</v>
      </c>
      <c r="B229" s="126" t="s">
        <v>811</v>
      </c>
      <c r="C229" s="126" t="s">
        <v>561</v>
      </c>
      <c r="D229" s="126" t="s">
        <v>45</v>
      </c>
      <c r="E229" s="126">
        <v>216</v>
      </c>
      <c r="F229" s="141">
        <v>80949.039999999994</v>
      </c>
      <c r="G229" s="141">
        <v>1167.9599999999998</v>
      </c>
      <c r="H229" s="141">
        <v>82117</v>
      </c>
      <c r="I229" s="141">
        <v>2503.9499999999998</v>
      </c>
      <c r="J229" s="141">
        <v>514.05000000000007</v>
      </c>
      <c r="K229" s="141">
        <v>3018</v>
      </c>
      <c r="L229" s="141">
        <v>63061.04</v>
      </c>
      <c r="M229" s="141">
        <v>1167.9599999999998</v>
      </c>
      <c r="N229" s="141">
        <v>64229</v>
      </c>
      <c r="O229" s="141">
        <v>20391.95</v>
      </c>
      <c r="P229" s="141">
        <v>514.05000000000007</v>
      </c>
      <c r="Q229" s="141">
        <v>20906</v>
      </c>
    </row>
    <row r="230" spans="1:17" x14ac:dyDescent="0.25">
      <c r="A230" s="126">
        <v>227</v>
      </c>
      <c r="B230" s="126" t="s">
        <v>811</v>
      </c>
      <c r="C230" s="126" t="s">
        <v>562</v>
      </c>
      <c r="D230" s="126" t="s">
        <v>45</v>
      </c>
      <c r="E230" s="126">
        <v>174</v>
      </c>
      <c r="F230" s="141">
        <v>61706.63</v>
      </c>
      <c r="G230" s="141">
        <v>5398.37</v>
      </c>
      <c r="H230" s="141">
        <v>67105</v>
      </c>
      <c r="I230" s="141">
        <v>9521.7900000000009</v>
      </c>
      <c r="J230" s="141">
        <v>850.21</v>
      </c>
      <c r="K230" s="141">
        <v>10372</v>
      </c>
      <c r="L230" s="141">
        <v>2473.63</v>
      </c>
      <c r="M230" s="141">
        <v>5398.37</v>
      </c>
      <c r="N230" s="141">
        <v>7872</v>
      </c>
      <c r="O230" s="141">
        <v>68754.789999999994</v>
      </c>
      <c r="P230" s="141">
        <v>850.21</v>
      </c>
      <c r="Q230" s="141">
        <v>69605</v>
      </c>
    </row>
    <row r="231" spans="1:17" x14ac:dyDescent="0.25">
      <c r="A231" s="126">
        <v>228</v>
      </c>
      <c r="B231" s="126" t="s">
        <v>811</v>
      </c>
      <c r="C231" s="126" t="s">
        <v>423</v>
      </c>
      <c r="D231" s="126" t="s">
        <v>45</v>
      </c>
      <c r="E231" s="126">
        <v>103</v>
      </c>
      <c r="F231" s="141">
        <v>41344.019999999997</v>
      </c>
      <c r="G231" s="141">
        <v>7608.9800000000005</v>
      </c>
      <c r="H231" s="141">
        <v>48953</v>
      </c>
      <c r="I231" s="141">
        <v>1734.73</v>
      </c>
      <c r="J231" s="141">
        <v>505.27</v>
      </c>
      <c r="K231" s="141">
        <v>2240</v>
      </c>
      <c r="L231" s="141">
        <v>0</v>
      </c>
      <c r="M231" s="141">
        <v>0</v>
      </c>
      <c r="N231" s="141">
        <v>0</v>
      </c>
      <c r="O231" s="141">
        <v>43078.75</v>
      </c>
      <c r="P231" s="141">
        <v>8114.25</v>
      </c>
      <c r="Q231" s="141">
        <v>51193</v>
      </c>
    </row>
    <row r="232" spans="1:17" x14ac:dyDescent="0.25">
      <c r="A232" s="126">
        <v>229</v>
      </c>
      <c r="B232" s="126" t="s">
        <v>811</v>
      </c>
      <c r="C232" s="126" t="s">
        <v>441</v>
      </c>
      <c r="D232" s="126" t="s">
        <v>45</v>
      </c>
      <c r="E232" s="126">
        <v>422</v>
      </c>
      <c r="F232" s="141">
        <v>8445.34</v>
      </c>
      <c r="G232" s="141">
        <v>852.66</v>
      </c>
      <c r="H232" s="141">
        <v>9298</v>
      </c>
      <c r="I232" s="141">
        <v>3742.23</v>
      </c>
      <c r="J232" s="141">
        <v>343.77</v>
      </c>
      <c r="K232" s="141">
        <v>4086</v>
      </c>
      <c r="L232" s="141">
        <v>12187.57</v>
      </c>
      <c r="M232" s="141">
        <v>1196.43</v>
      </c>
      <c r="N232" s="141">
        <v>13384</v>
      </c>
      <c r="O232" s="141">
        <v>0</v>
      </c>
      <c r="P232" s="141">
        <v>0</v>
      </c>
      <c r="Q232" s="141">
        <v>0</v>
      </c>
    </row>
    <row r="233" spans="1:17" x14ac:dyDescent="0.25">
      <c r="A233" s="126">
        <v>230</v>
      </c>
      <c r="B233" s="126" t="s">
        <v>811</v>
      </c>
      <c r="C233" s="126" t="s">
        <v>442</v>
      </c>
      <c r="D233" s="126" t="s">
        <v>45</v>
      </c>
      <c r="E233" s="126">
        <v>301</v>
      </c>
      <c r="F233" s="141">
        <v>4770.7700000000004</v>
      </c>
      <c r="G233" s="141">
        <v>435.23</v>
      </c>
      <c r="H233" s="141">
        <v>5206</v>
      </c>
      <c r="I233" s="141">
        <v>2906.75</v>
      </c>
      <c r="J233" s="141">
        <v>234.25</v>
      </c>
      <c r="K233" s="141">
        <v>3141</v>
      </c>
      <c r="L233" s="141">
        <v>7677.52</v>
      </c>
      <c r="M233" s="141">
        <v>669.48</v>
      </c>
      <c r="N233" s="141">
        <v>8347</v>
      </c>
      <c r="O233" s="141">
        <v>0</v>
      </c>
      <c r="P233" s="141">
        <v>0</v>
      </c>
      <c r="Q233" s="141">
        <v>0</v>
      </c>
    </row>
    <row r="234" spans="1:17" x14ac:dyDescent="0.25">
      <c r="A234" s="126">
        <v>231</v>
      </c>
      <c r="B234" s="126" t="s">
        <v>811</v>
      </c>
      <c r="C234" s="126" t="s">
        <v>443</v>
      </c>
      <c r="D234" s="126" t="s">
        <v>193</v>
      </c>
      <c r="E234" s="126">
        <v>124</v>
      </c>
      <c r="F234" s="141">
        <v>3949.79</v>
      </c>
      <c r="G234" s="141">
        <v>361.21000000000004</v>
      </c>
      <c r="H234" s="141">
        <v>4311</v>
      </c>
      <c r="I234" s="141">
        <v>1297.8900000000001</v>
      </c>
      <c r="J234" s="141">
        <v>115.11000000000001</v>
      </c>
      <c r="K234" s="141">
        <v>1413</v>
      </c>
      <c r="L234" s="141">
        <v>5247.68</v>
      </c>
      <c r="M234" s="141">
        <v>476.32000000000005</v>
      </c>
      <c r="N234" s="141">
        <v>5724</v>
      </c>
      <c r="O234" s="141">
        <v>0</v>
      </c>
      <c r="P234" s="141">
        <v>0</v>
      </c>
      <c r="Q234" s="141">
        <v>0</v>
      </c>
    </row>
    <row r="235" spans="1:17" x14ac:dyDescent="0.25">
      <c r="A235" s="126">
        <v>232</v>
      </c>
      <c r="B235" s="126" t="s">
        <v>811</v>
      </c>
      <c r="C235" s="126" t="s">
        <v>563</v>
      </c>
      <c r="D235" s="126" t="s">
        <v>45</v>
      </c>
      <c r="E235" s="126">
        <v>113</v>
      </c>
      <c r="F235" s="141">
        <v>51611.6</v>
      </c>
      <c r="G235" s="141">
        <v>980.40000000000009</v>
      </c>
      <c r="H235" s="141">
        <v>52592</v>
      </c>
      <c r="I235" s="141">
        <v>1310.23</v>
      </c>
      <c r="J235" s="141">
        <v>253.77</v>
      </c>
      <c r="K235" s="141">
        <v>1564</v>
      </c>
      <c r="L235" s="141">
        <v>0</v>
      </c>
      <c r="M235" s="141">
        <v>0</v>
      </c>
      <c r="N235" s="141">
        <v>0</v>
      </c>
      <c r="O235" s="141">
        <v>52921.83</v>
      </c>
      <c r="P235" s="141">
        <v>1234.17</v>
      </c>
      <c r="Q235" s="141">
        <v>54156</v>
      </c>
    </row>
    <row r="236" spans="1:17" x14ac:dyDescent="0.25">
      <c r="A236" s="126">
        <v>233</v>
      </c>
      <c r="B236" s="126" t="s">
        <v>811</v>
      </c>
      <c r="C236" s="126" t="s">
        <v>596</v>
      </c>
      <c r="D236" s="126" t="s">
        <v>45</v>
      </c>
      <c r="E236" s="126">
        <v>498</v>
      </c>
      <c r="F236" s="141">
        <v>112260</v>
      </c>
      <c r="G236" s="141">
        <v>16587</v>
      </c>
      <c r="H236" s="141">
        <v>128847</v>
      </c>
      <c r="I236" s="141">
        <v>4770.5600000000004</v>
      </c>
      <c r="J236" s="141">
        <v>1494.44</v>
      </c>
      <c r="K236" s="141">
        <v>6265</v>
      </c>
      <c r="L236" s="141">
        <v>0</v>
      </c>
      <c r="M236" s="141">
        <v>0</v>
      </c>
      <c r="N236" s="141">
        <v>0</v>
      </c>
      <c r="O236" s="141">
        <v>117030.56</v>
      </c>
      <c r="P236" s="141">
        <v>18081.440000000002</v>
      </c>
      <c r="Q236" s="141">
        <v>135112</v>
      </c>
    </row>
    <row r="237" spans="1:17" x14ac:dyDescent="0.25">
      <c r="A237" s="126">
        <v>234</v>
      </c>
      <c r="B237" s="126" t="s">
        <v>811</v>
      </c>
      <c r="C237" s="126" t="s">
        <v>424</v>
      </c>
      <c r="D237" s="126" t="s">
        <v>45</v>
      </c>
      <c r="E237" s="126">
        <v>210</v>
      </c>
      <c r="F237" s="141">
        <v>37442.71</v>
      </c>
      <c r="G237" s="141">
        <v>7560.29</v>
      </c>
      <c r="H237" s="141">
        <v>45003</v>
      </c>
      <c r="I237" s="141">
        <v>1928.59</v>
      </c>
      <c r="J237" s="141">
        <v>539.41000000000008</v>
      </c>
      <c r="K237" s="141">
        <v>2468</v>
      </c>
      <c r="L237" s="141">
        <v>0</v>
      </c>
      <c r="M237" s="141">
        <v>0</v>
      </c>
      <c r="N237" s="141">
        <v>0</v>
      </c>
      <c r="O237" s="141">
        <v>39371.300000000003</v>
      </c>
      <c r="P237" s="141">
        <v>8099.6999999999989</v>
      </c>
      <c r="Q237" s="141">
        <v>47471</v>
      </c>
    </row>
    <row r="238" spans="1:17" x14ac:dyDescent="0.25">
      <c r="A238" s="126">
        <v>235</v>
      </c>
      <c r="B238" s="126" t="s">
        <v>811</v>
      </c>
      <c r="C238" s="126" t="s">
        <v>474</v>
      </c>
      <c r="D238" s="126" t="s">
        <v>45</v>
      </c>
      <c r="E238" s="126">
        <v>253</v>
      </c>
      <c r="F238" s="141">
        <v>46843.75</v>
      </c>
      <c r="G238" s="141">
        <v>7597.25</v>
      </c>
      <c r="H238" s="141">
        <v>54441</v>
      </c>
      <c r="I238" s="141">
        <v>2812.98</v>
      </c>
      <c r="J238" s="141">
        <v>662.02</v>
      </c>
      <c r="K238" s="141">
        <v>3475</v>
      </c>
      <c r="L238" s="141">
        <v>0</v>
      </c>
      <c r="M238" s="141">
        <v>0</v>
      </c>
      <c r="N238" s="141">
        <v>0</v>
      </c>
      <c r="O238" s="141">
        <v>49656.73</v>
      </c>
      <c r="P238" s="141">
        <v>8259.27</v>
      </c>
      <c r="Q238" s="141">
        <v>57916</v>
      </c>
    </row>
    <row r="239" spans="1:17" x14ac:dyDescent="0.25">
      <c r="A239" s="126">
        <v>236</v>
      </c>
      <c r="B239" s="126" t="s">
        <v>811</v>
      </c>
      <c r="C239" s="126" t="s">
        <v>536</v>
      </c>
      <c r="D239" s="126" t="s">
        <v>45</v>
      </c>
      <c r="E239" s="126">
        <v>227</v>
      </c>
      <c r="F239" s="141">
        <v>51401.3</v>
      </c>
      <c r="G239" s="141">
        <v>10999.7</v>
      </c>
      <c r="H239" s="141">
        <v>62401</v>
      </c>
      <c r="I239" s="141">
        <v>2098.2600000000002</v>
      </c>
      <c r="J239" s="141">
        <v>836.74</v>
      </c>
      <c r="K239" s="141">
        <v>2935</v>
      </c>
      <c r="L239" s="141">
        <v>0</v>
      </c>
      <c r="M239" s="141">
        <v>0</v>
      </c>
      <c r="N239" s="141">
        <v>0</v>
      </c>
      <c r="O239" s="141">
        <v>53499.56</v>
      </c>
      <c r="P239" s="141">
        <v>11836.44</v>
      </c>
      <c r="Q239" s="141">
        <v>65336</v>
      </c>
    </row>
    <row r="240" spans="1:17" x14ac:dyDescent="0.25">
      <c r="A240" s="126">
        <v>237</v>
      </c>
      <c r="B240" s="126" t="s">
        <v>811</v>
      </c>
      <c r="C240" s="126" t="s">
        <v>537</v>
      </c>
      <c r="D240" s="126" t="s">
        <v>45</v>
      </c>
      <c r="E240" s="126">
        <v>282</v>
      </c>
      <c r="F240" s="141">
        <v>31534.71</v>
      </c>
      <c r="G240" s="141">
        <v>6446.29</v>
      </c>
      <c r="H240" s="141">
        <v>37981</v>
      </c>
      <c r="I240" s="141">
        <v>2529.38</v>
      </c>
      <c r="J240" s="141">
        <v>521.62</v>
      </c>
      <c r="K240" s="141">
        <v>3051</v>
      </c>
      <c r="L240" s="141">
        <v>0</v>
      </c>
      <c r="M240" s="141">
        <v>0</v>
      </c>
      <c r="N240" s="141">
        <v>0</v>
      </c>
      <c r="O240" s="141">
        <v>34064.089999999997</v>
      </c>
      <c r="P240" s="141">
        <v>6967.91</v>
      </c>
      <c r="Q240" s="141">
        <v>41032</v>
      </c>
    </row>
    <row r="241" spans="1:17" x14ac:dyDescent="0.25">
      <c r="A241" s="126">
        <v>238</v>
      </c>
      <c r="B241" s="126" t="s">
        <v>811</v>
      </c>
      <c r="C241" s="126" t="s">
        <v>444</v>
      </c>
      <c r="D241" s="126" t="s">
        <v>45</v>
      </c>
      <c r="E241" s="126">
        <v>320</v>
      </c>
      <c r="F241" s="141">
        <v>90810.31</v>
      </c>
      <c r="G241" s="141">
        <v>24475.690000000002</v>
      </c>
      <c r="H241" s="141">
        <v>115286</v>
      </c>
      <c r="I241" s="141">
        <v>2978.4</v>
      </c>
      <c r="J241" s="141">
        <v>1189.5999999999999</v>
      </c>
      <c r="K241" s="141">
        <v>4168</v>
      </c>
      <c r="L241" s="141">
        <v>0</v>
      </c>
      <c r="M241" s="141">
        <v>0</v>
      </c>
      <c r="N241" s="141">
        <v>0</v>
      </c>
      <c r="O241" s="141">
        <v>93788.71</v>
      </c>
      <c r="P241" s="141">
        <v>25665.29</v>
      </c>
      <c r="Q241" s="141">
        <v>119454</v>
      </c>
    </row>
    <row r="242" spans="1:17" x14ac:dyDescent="0.25">
      <c r="A242" s="126">
        <v>239</v>
      </c>
      <c r="B242" s="126" t="s">
        <v>811</v>
      </c>
      <c r="C242" s="126" t="s">
        <v>425</v>
      </c>
      <c r="D242" s="126" t="s">
        <v>45</v>
      </c>
      <c r="E242" s="126">
        <v>56</v>
      </c>
      <c r="F242" s="141">
        <v>208795.21</v>
      </c>
      <c r="G242" s="141">
        <v>127572.79</v>
      </c>
      <c r="H242" s="141">
        <v>336368</v>
      </c>
      <c r="I242" s="141">
        <v>642.77</v>
      </c>
      <c r="J242" s="141">
        <v>2358.23</v>
      </c>
      <c r="K242" s="141">
        <v>3001</v>
      </c>
      <c r="L242" s="141">
        <v>0</v>
      </c>
      <c r="M242" s="141">
        <v>0</v>
      </c>
      <c r="N242" s="141">
        <v>0</v>
      </c>
      <c r="O242" s="141">
        <v>209437.98</v>
      </c>
      <c r="P242" s="141">
        <v>129931.01999999999</v>
      </c>
      <c r="Q242" s="141">
        <v>339369</v>
      </c>
    </row>
    <row r="243" spans="1:17" x14ac:dyDescent="0.25">
      <c r="A243" s="126">
        <v>240</v>
      </c>
      <c r="B243" s="126" t="s">
        <v>811</v>
      </c>
      <c r="C243" s="126" t="s">
        <v>426</v>
      </c>
      <c r="D243" s="126" t="s">
        <v>45</v>
      </c>
      <c r="E243" s="126">
        <v>394</v>
      </c>
      <c r="F243" s="141">
        <v>157840.44</v>
      </c>
      <c r="G243" s="141">
        <v>34456.559999999998</v>
      </c>
      <c r="H243" s="141">
        <v>192297</v>
      </c>
      <c r="I243" s="141">
        <v>3640.17</v>
      </c>
      <c r="J243" s="141">
        <v>1911.83</v>
      </c>
      <c r="K243" s="141">
        <v>5552</v>
      </c>
      <c r="L243" s="141">
        <v>0</v>
      </c>
      <c r="M243" s="141">
        <v>0</v>
      </c>
      <c r="N243" s="141">
        <v>0</v>
      </c>
      <c r="O243" s="141">
        <v>161480.60999999999</v>
      </c>
      <c r="P243" s="141">
        <v>36368.39</v>
      </c>
      <c r="Q243" s="141">
        <v>197849</v>
      </c>
    </row>
    <row r="244" spans="1:17" x14ac:dyDescent="0.25">
      <c r="A244" s="126">
        <v>241</v>
      </c>
      <c r="B244" s="126" t="s">
        <v>811</v>
      </c>
      <c r="C244" s="126" t="s">
        <v>521</v>
      </c>
      <c r="D244" s="126" t="s">
        <v>45</v>
      </c>
      <c r="E244" s="126">
        <v>113</v>
      </c>
      <c r="F244" s="141">
        <v>5988.03</v>
      </c>
      <c r="G244" s="141">
        <v>665.97</v>
      </c>
      <c r="H244" s="141">
        <v>6654</v>
      </c>
      <c r="I244" s="141">
        <v>1152.6600000000001</v>
      </c>
      <c r="J244" s="141">
        <v>146.34</v>
      </c>
      <c r="K244" s="141">
        <v>1299</v>
      </c>
      <c r="L244" s="141">
        <v>0</v>
      </c>
      <c r="M244" s="141">
        <v>0</v>
      </c>
      <c r="N244" s="141">
        <v>0</v>
      </c>
      <c r="O244" s="141">
        <v>7140.69</v>
      </c>
      <c r="P244" s="141">
        <v>812.31</v>
      </c>
      <c r="Q244" s="141">
        <v>7953</v>
      </c>
    </row>
    <row r="245" spans="1:17" x14ac:dyDescent="0.25">
      <c r="A245" s="126">
        <v>242</v>
      </c>
      <c r="B245" s="126" t="s">
        <v>811</v>
      </c>
      <c r="C245" s="126" t="s">
        <v>522</v>
      </c>
      <c r="D245" s="126" t="s">
        <v>45</v>
      </c>
      <c r="E245" s="126">
        <v>318</v>
      </c>
      <c r="F245" s="141">
        <v>66941.289999999994</v>
      </c>
      <c r="G245" s="141">
        <v>3986.71</v>
      </c>
      <c r="H245" s="141">
        <v>70928</v>
      </c>
      <c r="I245" s="141">
        <v>2852.48</v>
      </c>
      <c r="J245" s="141">
        <v>1048.52</v>
      </c>
      <c r="K245" s="141">
        <v>3901</v>
      </c>
      <c r="L245" s="141">
        <v>0</v>
      </c>
      <c r="M245" s="141">
        <v>0</v>
      </c>
      <c r="N245" s="141">
        <v>0</v>
      </c>
      <c r="O245" s="141">
        <v>69793.77</v>
      </c>
      <c r="P245" s="141">
        <v>5035.2299999999996</v>
      </c>
      <c r="Q245" s="141">
        <v>74829</v>
      </c>
    </row>
    <row r="246" spans="1:17" x14ac:dyDescent="0.25">
      <c r="A246" s="126">
        <v>243</v>
      </c>
      <c r="B246" s="126" t="s">
        <v>811</v>
      </c>
      <c r="C246" s="126" t="s">
        <v>597</v>
      </c>
      <c r="D246" s="126" t="s">
        <v>45</v>
      </c>
      <c r="E246" s="126">
        <v>175</v>
      </c>
      <c r="F246" s="141">
        <v>50897.47</v>
      </c>
      <c r="G246" s="141">
        <v>11190.529999999999</v>
      </c>
      <c r="H246" s="141">
        <v>62088</v>
      </c>
      <c r="I246" s="141">
        <v>1636.44</v>
      </c>
      <c r="J246" s="141">
        <v>661.56</v>
      </c>
      <c r="K246" s="141">
        <v>2298</v>
      </c>
      <c r="L246" s="141">
        <v>21107.47</v>
      </c>
      <c r="M246" s="141">
        <v>11190.529999999999</v>
      </c>
      <c r="N246" s="141">
        <v>32298</v>
      </c>
      <c r="O246" s="141">
        <v>31426.44</v>
      </c>
      <c r="P246" s="141">
        <v>661.56</v>
      </c>
      <c r="Q246" s="141">
        <v>32088</v>
      </c>
    </row>
    <row r="247" spans="1:17" x14ac:dyDescent="0.25">
      <c r="A247" s="126">
        <v>244</v>
      </c>
      <c r="B247" s="126" t="s">
        <v>811</v>
      </c>
      <c r="C247" s="126" t="s">
        <v>564</v>
      </c>
      <c r="D247" s="126" t="s">
        <v>45</v>
      </c>
      <c r="E247" s="126">
        <v>192</v>
      </c>
      <c r="F247" s="141">
        <v>98758.2</v>
      </c>
      <c r="G247" s="141">
        <v>1099.8</v>
      </c>
      <c r="H247" s="141">
        <v>99858</v>
      </c>
      <c r="I247" s="141">
        <v>2362.2199999999998</v>
      </c>
      <c r="J247" s="141">
        <v>395.78</v>
      </c>
      <c r="K247" s="141">
        <v>2758</v>
      </c>
      <c r="L247" s="141">
        <v>0</v>
      </c>
      <c r="M247" s="141">
        <v>0</v>
      </c>
      <c r="N247" s="141">
        <v>0</v>
      </c>
      <c r="O247" s="141">
        <v>101120.42</v>
      </c>
      <c r="P247" s="141">
        <v>1495.58</v>
      </c>
      <c r="Q247" s="141">
        <v>102616</v>
      </c>
    </row>
    <row r="248" spans="1:17" x14ac:dyDescent="0.25">
      <c r="A248" s="126">
        <v>245</v>
      </c>
      <c r="B248" s="126" t="s">
        <v>811</v>
      </c>
      <c r="C248" s="126" t="s">
        <v>427</v>
      </c>
      <c r="D248" s="126" t="s">
        <v>45</v>
      </c>
      <c r="E248" s="126">
        <v>262</v>
      </c>
      <c r="F248" s="141">
        <v>117978.57</v>
      </c>
      <c r="G248" s="141">
        <v>40806.430000000008</v>
      </c>
      <c r="H248" s="141">
        <v>158785</v>
      </c>
      <c r="I248" s="141">
        <v>2712.71</v>
      </c>
      <c r="J248" s="141">
        <v>1414.29</v>
      </c>
      <c r="K248" s="141">
        <v>4127</v>
      </c>
      <c r="L248" s="141">
        <v>0</v>
      </c>
      <c r="M248" s="141">
        <v>0</v>
      </c>
      <c r="N248" s="141">
        <v>0</v>
      </c>
      <c r="O248" s="141">
        <v>120691.28</v>
      </c>
      <c r="P248" s="141">
        <v>42220.72</v>
      </c>
      <c r="Q248" s="141">
        <v>162912</v>
      </c>
    </row>
    <row r="249" spans="1:17" x14ac:dyDescent="0.25">
      <c r="A249" s="126">
        <v>246</v>
      </c>
      <c r="B249" s="126" t="s">
        <v>811</v>
      </c>
      <c r="C249" s="126" t="s">
        <v>538</v>
      </c>
      <c r="D249" s="126" t="s">
        <v>45</v>
      </c>
      <c r="E249" s="126">
        <v>149</v>
      </c>
      <c r="F249" s="141">
        <v>36396.879999999997</v>
      </c>
      <c r="G249" s="141">
        <v>7414.12</v>
      </c>
      <c r="H249" s="141">
        <v>43811</v>
      </c>
      <c r="I249" s="141">
        <v>1558.89</v>
      </c>
      <c r="J249" s="141">
        <v>582.11</v>
      </c>
      <c r="K249" s="141">
        <v>2141</v>
      </c>
      <c r="L249" s="141">
        <v>0</v>
      </c>
      <c r="M249" s="141">
        <v>0</v>
      </c>
      <c r="N249" s="141">
        <v>0</v>
      </c>
      <c r="O249" s="141">
        <v>37955.769999999997</v>
      </c>
      <c r="P249" s="141">
        <v>7996.23</v>
      </c>
      <c r="Q249" s="141">
        <v>45952</v>
      </c>
    </row>
    <row r="250" spans="1:17" x14ac:dyDescent="0.25">
      <c r="A250" s="126">
        <v>247</v>
      </c>
      <c r="B250" s="126" t="s">
        <v>811</v>
      </c>
      <c r="C250" s="126" t="s">
        <v>598</v>
      </c>
      <c r="D250" s="126" t="s">
        <v>45</v>
      </c>
      <c r="E250" s="126">
        <v>301</v>
      </c>
      <c r="F250" s="141">
        <v>87559.27</v>
      </c>
      <c r="G250" s="141">
        <v>21248.73</v>
      </c>
      <c r="H250" s="141">
        <v>108808</v>
      </c>
      <c r="I250" s="141">
        <v>2863.58</v>
      </c>
      <c r="J250" s="141">
        <v>1147.42</v>
      </c>
      <c r="K250" s="141">
        <v>4011</v>
      </c>
      <c r="L250" s="141">
        <v>0</v>
      </c>
      <c r="M250" s="141">
        <v>0</v>
      </c>
      <c r="N250" s="141">
        <v>0</v>
      </c>
      <c r="O250" s="141">
        <v>90422.85</v>
      </c>
      <c r="P250" s="141">
        <v>22396.15</v>
      </c>
      <c r="Q250" s="141">
        <v>112819</v>
      </c>
    </row>
    <row r="251" spans="1:17" x14ac:dyDescent="0.25">
      <c r="A251" s="126">
        <v>248</v>
      </c>
      <c r="B251" s="126" t="s">
        <v>811</v>
      </c>
      <c r="C251" s="126" t="s">
        <v>650</v>
      </c>
      <c r="D251" s="126" t="s">
        <v>45</v>
      </c>
      <c r="E251" s="126">
        <v>47</v>
      </c>
      <c r="F251" s="141">
        <v>22672.95</v>
      </c>
      <c r="G251" s="141">
        <v>5499.05</v>
      </c>
      <c r="H251" s="141">
        <v>28172</v>
      </c>
      <c r="I251" s="141">
        <v>698.97</v>
      </c>
      <c r="J251" s="141">
        <v>274.02999999999997</v>
      </c>
      <c r="K251" s="141">
        <v>973</v>
      </c>
      <c r="L251" s="141">
        <v>0</v>
      </c>
      <c r="M251" s="141">
        <v>0</v>
      </c>
      <c r="N251" s="141">
        <v>0</v>
      </c>
      <c r="O251" s="141">
        <v>23371.919999999998</v>
      </c>
      <c r="P251" s="141">
        <v>5773.08</v>
      </c>
      <c r="Q251" s="141">
        <v>29145</v>
      </c>
    </row>
    <row r="252" spans="1:17" x14ac:dyDescent="0.25">
      <c r="A252" s="126">
        <v>249</v>
      </c>
      <c r="B252" s="126" t="s">
        <v>811</v>
      </c>
      <c r="C252" s="126" t="s">
        <v>565</v>
      </c>
      <c r="D252" s="126" t="s">
        <v>45</v>
      </c>
      <c r="E252" s="126">
        <v>60</v>
      </c>
      <c r="F252" s="141">
        <v>62042.03</v>
      </c>
      <c r="G252" s="141">
        <v>5455.9699999999993</v>
      </c>
      <c r="H252" s="141">
        <v>67498</v>
      </c>
      <c r="I252" s="141">
        <v>10666.91</v>
      </c>
      <c r="J252" s="141">
        <v>784.08999999999992</v>
      </c>
      <c r="K252" s="141">
        <v>11451</v>
      </c>
      <c r="L252" s="141">
        <v>4047.03</v>
      </c>
      <c r="M252" s="141">
        <v>5455.9699999999993</v>
      </c>
      <c r="N252" s="141">
        <v>9503</v>
      </c>
      <c r="O252" s="141">
        <v>68661.91</v>
      </c>
      <c r="P252" s="141">
        <v>784.08999999999992</v>
      </c>
      <c r="Q252" s="141">
        <v>69446</v>
      </c>
    </row>
    <row r="253" spans="1:17" x14ac:dyDescent="0.25">
      <c r="A253" s="126">
        <v>250</v>
      </c>
      <c r="B253" s="126" t="s">
        <v>811</v>
      </c>
      <c r="C253" s="126" t="s">
        <v>475</v>
      </c>
      <c r="D253" s="126" t="s">
        <v>45</v>
      </c>
      <c r="E253" s="126">
        <v>103</v>
      </c>
      <c r="F253" s="141">
        <v>8854.17</v>
      </c>
      <c r="G253" s="141">
        <v>822.82999999999993</v>
      </c>
      <c r="H253" s="141">
        <v>9677</v>
      </c>
      <c r="I253" s="141">
        <v>1035.0899999999999</v>
      </c>
      <c r="J253" s="141">
        <v>153.91</v>
      </c>
      <c r="K253" s="141">
        <v>1189</v>
      </c>
      <c r="L253" s="141">
        <v>8854.17</v>
      </c>
      <c r="M253" s="141">
        <v>822.82999999999993</v>
      </c>
      <c r="N253" s="141">
        <v>9677</v>
      </c>
      <c r="O253" s="141">
        <v>1035.0899999999999</v>
      </c>
      <c r="P253" s="141">
        <v>153.91</v>
      </c>
      <c r="Q253" s="141">
        <v>1189</v>
      </c>
    </row>
    <row r="254" spans="1:17" x14ac:dyDescent="0.25">
      <c r="A254" s="126">
        <v>251</v>
      </c>
      <c r="B254" s="126" t="s">
        <v>811</v>
      </c>
      <c r="C254" s="126" t="s">
        <v>445</v>
      </c>
      <c r="D254" s="126" t="s">
        <v>45</v>
      </c>
      <c r="E254" s="126">
        <v>384</v>
      </c>
      <c r="F254" s="141">
        <v>13169.78</v>
      </c>
      <c r="G254" s="141">
        <v>1017.22</v>
      </c>
      <c r="H254" s="141">
        <v>14187</v>
      </c>
      <c r="I254" s="141">
        <v>3512.86</v>
      </c>
      <c r="J254" s="141">
        <v>368.14</v>
      </c>
      <c r="K254" s="141">
        <v>3881</v>
      </c>
      <c r="L254" s="141">
        <v>25688.639999999999</v>
      </c>
      <c r="M254" s="141">
        <v>1385.3600000000001</v>
      </c>
      <c r="N254" s="141">
        <v>27074</v>
      </c>
      <c r="O254" s="141">
        <v>-9006</v>
      </c>
      <c r="P254" s="141">
        <v>0</v>
      </c>
      <c r="Q254" s="141">
        <v>-9006</v>
      </c>
    </row>
    <row r="255" spans="1:17" x14ac:dyDescent="0.25">
      <c r="A255" s="126">
        <v>252</v>
      </c>
      <c r="B255" s="126" t="s">
        <v>811</v>
      </c>
      <c r="C255" s="126" t="s">
        <v>446</v>
      </c>
      <c r="D255" s="126" t="s">
        <v>45</v>
      </c>
      <c r="E255" s="126">
        <v>75</v>
      </c>
      <c r="F255" s="141">
        <v>1205.04</v>
      </c>
      <c r="G255" s="141">
        <v>113.96</v>
      </c>
      <c r="H255" s="141">
        <v>1319</v>
      </c>
      <c r="I255" s="141">
        <v>844.94</v>
      </c>
      <c r="J255" s="141">
        <v>58.06</v>
      </c>
      <c r="K255" s="141">
        <v>903</v>
      </c>
      <c r="L255" s="141">
        <v>2049.98</v>
      </c>
      <c r="M255" s="141">
        <v>172.01999999999998</v>
      </c>
      <c r="N255" s="141">
        <v>2222</v>
      </c>
      <c r="O255" s="141">
        <v>0</v>
      </c>
      <c r="P255" s="141">
        <v>0</v>
      </c>
      <c r="Q255" s="141">
        <v>0</v>
      </c>
    </row>
    <row r="256" spans="1:17" x14ac:dyDescent="0.25">
      <c r="A256" s="126">
        <v>253</v>
      </c>
      <c r="B256" s="126" t="s">
        <v>811</v>
      </c>
      <c r="C256" s="126" t="s">
        <v>462</v>
      </c>
      <c r="D256" s="126" t="s">
        <v>45</v>
      </c>
      <c r="E256" s="126">
        <v>100</v>
      </c>
      <c r="F256" s="141">
        <v>16477.45</v>
      </c>
      <c r="G256" s="141">
        <v>2928.55</v>
      </c>
      <c r="H256" s="141">
        <v>19406</v>
      </c>
      <c r="I256" s="141">
        <v>1009.94</v>
      </c>
      <c r="J256" s="141">
        <v>242.06</v>
      </c>
      <c r="K256" s="141">
        <v>1252</v>
      </c>
      <c r="L256" s="141">
        <v>17487.39</v>
      </c>
      <c r="M256" s="141">
        <v>3170.6099999999997</v>
      </c>
      <c r="N256" s="141">
        <v>20658</v>
      </c>
      <c r="O256" s="141">
        <v>0</v>
      </c>
      <c r="P256" s="141">
        <v>0</v>
      </c>
      <c r="Q256" s="141">
        <v>0</v>
      </c>
    </row>
    <row r="257" spans="1:17" x14ac:dyDescent="0.25">
      <c r="A257" s="126">
        <v>254</v>
      </c>
      <c r="B257" s="126" t="s">
        <v>811</v>
      </c>
      <c r="C257" s="126" t="s">
        <v>651</v>
      </c>
      <c r="D257" s="126" t="s">
        <v>45</v>
      </c>
      <c r="E257" s="126">
        <v>21</v>
      </c>
      <c r="F257" s="141">
        <v>83972.09</v>
      </c>
      <c r="G257" s="141">
        <v>2093.9100000000003</v>
      </c>
      <c r="H257" s="141">
        <v>86066</v>
      </c>
      <c r="I257" s="141">
        <v>569.08000000000004</v>
      </c>
      <c r="J257" s="141">
        <v>878.92000000000007</v>
      </c>
      <c r="K257" s="141">
        <v>1448</v>
      </c>
      <c r="L257" s="141">
        <v>0</v>
      </c>
      <c r="M257" s="141">
        <v>0</v>
      </c>
      <c r="N257" s="141">
        <v>0</v>
      </c>
      <c r="O257" s="141">
        <v>84541.17</v>
      </c>
      <c r="P257" s="141">
        <v>2972.83</v>
      </c>
      <c r="Q257" s="141">
        <v>87514</v>
      </c>
    </row>
    <row r="258" spans="1:17" x14ac:dyDescent="0.25">
      <c r="A258" s="126">
        <v>255</v>
      </c>
      <c r="B258" s="126" t="s">
        <v>811</v>
      </c>
      <c r="C258" s="126" t="s">
        <v>652</v>
      </c>
      <c r="D258" s="126" t="s">
        <v>45</v>
      </c>
      <c r="E258" s="126">
        <v>89</v>
      </c>
      <c r="F258" s="141">
        <v>27096.32</v>
      </c>
      <c r="G258" s="141">
        <v>5999.68</v>
      </c>
      <c r="H258" s="141">
        <v>33096</v>
      </c>
      <c r="I258" s="141">
        <v>1136.97</v>
      </c>
      <c r="J258" s="141">
        <v>345.03</v>
      </c>
      <c r="K258" s="141">
        <v>1482</v>
      </c>
      <c r="L258" s="141">
        <v>0</v>
      </c>
      <c r="M258" s="141">
        <v>0</v>
      </c>
      <c r="N258" s="141">
        <v>0</v>
      </c>
      <c r="O258" s="141">
        <v>28233.29</v>
      </c>
      <c r="P258" s="141">
        <v>6344.71</v>
      </c>
      <c r="Q258" s="141">
        <v>34578</v>
      </c>
    </row>
    <row r="259" spans="1:17" x14ac:dyDescent="0.25">
      <c r="A259" s="126">
        <v>256</v>
      </c>
      <c r="B259" s="126" t="s">
        <v>811</v>
      </c>
      <c r="C259" s="126" t="s">
        <v>673</v>
      </c>
      <c r="D259" s="126" t="s">
        <v>45</v>
      </c>
      <c r="E259" s="126">
        <v>229</v>
      </c>
      <c r="F259" s="141">
        <v>101764.5</v>
      </c>
      <c r="G259" s="141">
        <v>1792.5</v>
      </c>
      <c r="H259" s="141">
        <v>103557</v>
      </c>
      <c r="I259" s="141">
        <v>2251.63</v>
      </c>
      <c r="J259" s="141">
        <v>1151.3700000000001</v>
      </c>
      <c r="K259" s="141">
        <v>3403</v>
      </c>
      <c r="L259" s="141">
        <v>0</v>
      </c>
      <c r="M259" s="141">
        <v>0</v>
      </c>
      <c r="N259" s="141">
        <v>0</v>
      </c>
      <c r="O259" s="141">
        <v>104016.13</v>
      </c>
      <c r="P259" s="141">
        <v>2943.87</v>
      </c>
      <c r="Q259" s="141">
        <v>106960</v>
      </c>
    </row>
    <row r="260" spans="1:17" x14ac:dyDescent="0.25">
      <c r="A260" s="126">
        <v>257</v>
      </c>
      <c r="B260" s="126" t="s">
        <v>811</v>
      </c>
      <c r="C260" s="126" t="s">
        <v>482</v>
      </c>
      <c r="D260" s="126" t="s">
        <v>45</v>
      </c>
      <c r="E260" s="126">
        <v>336</v>
      </c>
      <c r="F260" s="141">
        <v>24584.1</v>
      </c>
      <c r="G260" s="141">
        <v>2789.9</v>
      </c>
      <c r="H260" s="141">
        <v>27374</v>
      </c>
      <c r="I260" s="141">
        <v>3145.05</v>
      </c>
      <c r="J260" s="141">
        <v>460.95000000000005</v>
      </c>
      <c r="K260" s="141">
        <v>3606</v>
      </c>
      <c r="L260" s="141">
        <v>0</v>
      </c>
      <c r="M260" s="141">
        <v>0</v>
      </c>
      <c r="N260" s="141">
        <v>0</v>
      </c>
      <c r="O260" s="141">
        <v>27729.15</v>
      </c>
      <c r="P260" s="141">
        <v>3250.8500000000004</v>
      </c>
      <c r="Q260" s="141">
        <v>30980</v>
      </c>
    </row>
    <row r="261" spans="1:17" x14ac:dyDescent="0.25">
      <c r="A261" s="126">
        <v>258</v>
      </c>
      <c r="B261" s="126" t="s">
        <v>811</v>
      </c>
      <c r="C261" s="126" t="s">
        <v>387</v>
      </c>
      <c r="D261" s="126" t="s">
        <v>45</v>
      </c>
      <c r="E261" s="126">
        <v>30</v>
      </c>
      <c r="F261" s="141">
        <v>1976.11</v>
      </c>
      <c r="G261" s="141">
        <v>107.89</v>
      </c>
      <c r="H261" s="141">
        <v>2084</v>
      </c>
      <c r="I261" s="141">
        <v>547.19000000000005</v>
      </c>
      <c r="J261" s="141">
        <v>35.81</v>
      </c>
      <c r="K261" s="141">
        <v>583</v>
      </c>
      <c r="L261" s="141">
        <v>2523.3000000000002</v>
      </c>
      <c r="M261" s="141">
        <v>143.69999999999999</v>
      </c>
      <c r="N261" s="141">
        <v>2667</v>
      </c>
      <c r="O261" s="141">
        <v>0</v>
      </c>
      <c r="P261" s="141">
        <v>0</v>
      </c>
      <c r="Q261" s="141">
        <v>0</v>
      </c>
    </row>
    <row r="262" spans="1:17" x14ac:dyDescent="0.25">
      <c r="A262" s="126">
        <v>259</v>
      </c>
      <c r="B262" s="126" t="s">
        <v>811</v>
      </c>
      <c r="C262" s="126" t="s">
        <v>625</v>
      </c>
      <c r="D262" s="126" t="s">
        <v>45</v>
      </c>
      <c r="E262" s="126">
        <v>231</v>
      </c>
      <c r="F262" s="141">
        <v>11423.21</v>
      </c>
      <c r="G262" s="141">
        <v>1323.79</v>
      </c>
      <c r="H262" s="141">
        <v>12747</v>
      </c>
      <c r="I262" s="141">
        <v>2366.2600000000002</v>
      </c>
      <c r="J262" s="141">
        <v>264.74</v>
      </c>
      <c r="K262" s="141">
        <v>2631</v>
      </c>
      <c r="L262" s="141">
        <v>0</v>
      </c>
      <c r="M262" s="141">
        <v>0</v>
      </c>
      <c r="N262" s="141">
        <v>0</v>
      </c>
      <c r="O262" s="141">
        <v>13789.47</v>
      </c>
      <c r="P262" s="141">
        <v>1588.53</v>
      </c>
      <c r="Q262" s="141">
        <v>15378</v>
      </c>
    </row>
    <row r="263" spans="1:17" x14ac:dyDescent="0.25">
      <c r="A263" s="126">
        <v>260</v>
      </c>
      <c r="B263" s="126" t="s">
        <v>811</v>
      </c>
      <c r="C263" s="126" t="s">
        <v>626</v>
      </c>
      <c r="D263" s="126" t="s">
        <v>45</v>
      </c>
      <c r="E263" s="126">
        <v>307</v>
      </c>
      <c r="F263" s="141">
        <v>4411.17</v>
      </c>
      <c r="G263" s="141">
        <v>275.83000000000004</v>
      </c>
      <c r="H263" s="141">
        <v>4687</v>
      </c>
      <c r="I263" s="141">
        <v>3001.32</v>
      </c>
      <c r="J263" s="141">
        <v>229.68</v>
      </c>
      <c r="K263" s="141">
        <v>3231</v>
      </c>
      <c r="L263" s="141">
        <v>0</v>
      </c>
      <c r="M263" s="141">
        <v>0</v>
      </c>
      <c r="N263" s="141">
        <v>0</v>
      </c>
      <c r="O263" s="141">
        <v>7412.49</v>
      </c>
      <c r="P263" s="141">
        <v>505.51</v>
      </c>
      <c r="Q263" s="141">
        <v>7918</v>
      </c>
    </row>
    <row r="264" spans="1:17" x14ac:dyDescent="0.25">
      <c r="A264" s="126">
        <v>261</v>
      </c>
      <c r="B264" s="126" t="s">
        <v>811</v>
      </c>
      <c r="C264" s="126" t="s">
        <v>483</v>
      </c>
      <c r="D264" s="126" t="s">
        <v>45</v>
      </c>
      <c r="E264" s="126">
        <v>2322</v>
      </c>
      <c r="F264" s="141">
        <v>350968.93</v>
      </c>
      <c r="G264" s="141">
        <v>41624.07</v>
      </c>
      <c r="H264" s="141">
        <v>392593</v>
      </c>
      <c r="I264" s="141">
        <v>21765.58</v>
      </c>
      <c r="J264" s="141">
        <v>4947.42</v>
      </c>
      <c r="K264" s="141">
        <v>26713</v>
      </c>
      <c r="L264" s="141">
        <v>0</v>
      </c>
      <c r="M264" s="141">
        <v>33647</v>
      </c>
      <c r="N264" s="141">
        <v>33647</v>
      </c>
      <c r="O264" s="141">
        <v>372734.51</v>
      </c>
      <c r="P264" s="141">
        <v>12924.49</v>
      </c>
      <c r="Q264" s="141">
        <v>385659</v>
      </c>
    </row>
    <row r="265" spans="1:17" x14ac:dyDescent="0.25">
      <c r="A265" s="126">
        <v>262</v>
      </c>
      <c r="B265" s="126" t="s">
        <v>811</v>
      </c>
      <c r="C265" s="126" t="s">
        <v>388</v>
      </c>
      <c r="D265" s="126" t="s">
        <v>45</v>
      </c>
      <c r="E265" s="126">
        <v>672</v>
      </c>
      <c r="F265" s="141">
        <v>13851.07</v>
      </c>
      <c r="G265" s="141">
        <v>1018.9300000000001</v>
      </c>
      <c r="H265" s="141">
        <v>14870</v>
      </c>
      <c r="I265" s="141">
        <v>6332.98</v>
      </c>
      <c r="J265" s="141">
        <v>542.02</v>
      </c>
      <c r="K265" s="141">
        <v>6875</v>
      </c>
      <c r="L265" s="141">
        <v>20184.05</v>
      </c>
      <c r="M265" s="141">
        <v>1560.95</v>
      </c>
      <c r="N265" s="141">
        <v>21745</v>
      </c>
      <c r="O265" s="141">
        <v>0</v>
      </c>
      <c r="P265" s="141">
        <v>0</v>
      </c>
      <c r="Q265" s="141">
        <v>0</v>
      </c>
    </row>
    <row r="266" spans="1:17" x14ac:dyDescent="0.25">
      <c r="A266" s="126">
        <v>263</v>
      </c>
      <c r="B266" s="126" t="s">
        <v>811</v>
      </c>
      <c r="C266" s="126" t="s">
        <v>627</v>
      </c>
      <c r="D266" s="126" t="s">
        <v>45</v>
      </c>
      <c r="E266" s="126">
        <v>239</v>
      </c>
      <c r="F266" s="141">
        <v>3175.15</v>
      </c>
      <c r="G266" s="141">
        <v>160.85</v>
      </c>
      <c r="H266" s="141">
        <v>3336</v>
      </c>
      <c r="I266" s="141">
        <v>7848.21</v>
      </c>
      <c r="J266" s="141">
        <v>174.79</v>
      </c>
      <c r="K266" s="141">
        <v>8023</v>
      </c>
      <c r="L266" s="141">
        <v>4992.3599999999997</v>
      </c>
      <c r="M266" s="141">
        <v>335.64</v>
      </c>
      <c r="N266" s="141">
        <v>5328</v>
      </c>
      <c r="O266" s="141">
        <v>6031</v>
      </c>
      <c r="P266" s="141">
        <v>0</v>
      </c>
      <c r="Q266" s="141">
        <v>6031</v>
      </c>
    </row>
    <row r="267" spans="1:17" x14ac:dyDescent="0.25">
      <c r="A267" s="126">
        <v>264</v>
      </c>
      <c r="B267" s="126" t="s">
        <v>811</v>
      </c>
      <c r="C267" s="126" t="s">
        <v>628</v>
      </c>
      <c r="D267" s="126" t="s">
        <v>45</v>
      </c>
      <c r="E267" s="126">
        <v>323</v>
      </c>
      <c r="F267" s="141">
        <v>24817.98</v>
      </c>
      <c r="G267" s="141">
        <v>1228.02</v>
      </c>
      <c r="H267" s="141">
        <v>26046</v>
      </c>
      <c r="I267" s="141">
        <v>3265.53</v>
      </c>
      <c r="J267" s="141">
        <v>451.47</v>
      </c>
      <c r="K267" s="141">
        <v>3717</v>
      </c>
      <c r="L267" s="141">
        <v>0</v>
      </c>
      <c r="M267" s="141">
        <v>0</v>
      </c>
      <c r="N267" s="141">
        <v>0</v>
      </c>
      <c r="O267" s="141">
        <v>28083.51</v>
      </c>
      <c r="P267" s="141">
        <v>1679.49</v>
      </c>
      <c r="Q267" s="141">
        <v>29763</v>
      </c>
    </row>
    <row r="268" spans="1:17" x14ac:dyDescent="0.25">
      <c r="A268" s="126">
        <v>265</v>
      </c>
      <c r="B268" s="126" t="s">
        <v>811</v>
      </c>
      <c r="C268" s="126" t="s">
        <v>484</v>
      </c>
      <c r="D268" s="126" t="s">
        <v>45</v>
      </c>
      <c r="E268" s="126">
        <v>147</v>
      </c>
      <c r="F268" s="141">
        <v>49899.46</v>
      </c>
      <c r="G268" s="141">
        <v>4421.54</v>
      </c>
      <c r="H268" s="141">
        <v>54321</v>
      </c>
      <c r="I268" s="141">
        <v>1609.18</v>
      </c>
      <c r="J268" s="141">
        <v>593.81999999999994</v>
      </c>
      <c r="K268" s="141">
        <v>2203</v>
      </c>
      <c r="L268" s="141">
        <v>0</v>
      </c>
      <c r="M268" s="141">
        <v>0</v>
      </c>
      <c r="N268" s="141">
        <v>0</v>
      </c>
      <c r="O268" s="141">
        <v>51508.639999999999</v>
      </c>
      <c r="P268" s="141">
        <v>5015.3600000000006</v>
      </c>
      <c r="Q268" s="141">
        <v>56524</v>
      </c>
    </row>
    <row r="269" spans="1:17" x14ac:dyDescent="0.25">
      <c r="A269" s="126">
        <v>266</v>
      </c>
      <c r="B269" s="126" t="s">
        <v>811</v>
      </c>
      <c r="C269" s="126" t="s">
        <v>629</v>
      </c>
      <c r="D269" s="126" t="s">
        <v>68</v>
      </c>
      <c r="E269" s="126">
        <v>307</v>
      </c>
      <c r="F269" s="141">
        <v>50857.64</v>
      </c>
      <c r="G269" s="141">
        <v>1696.3600000000001</v>
      </c>
      <c r="H269" s="141">
        <v>52554</v>
      </c>
      <c r="I269" s="141">
        <v>3176.13</v>
      </c>
      <c r="J269" s="141">
        <v>719.87</v>
      </c>
      <c r="K269" s="141">
        <v>3896</v>
      </c>
      <c r="L269" s="141">
        <v>0</v>
      </c>
      <c r="M269" s="141">
        <v>0</v>
      </c>
      <c r="N269" s="141">
        <v>0</v>
      </c>
      <c r="O269" s="141">
        <v>54033.77</v>
      </c>
      <c r="P269" s="141">
        <v>2416.23</v>
      </c>
      <c r="Q269" s="141">
        <v>56450</v>
      </c>
    </row>
    <row r="270" spans="1:17" x14ac:dyDescent="0.25">
      <c r="A270" s="126">
        <v>267</v>
      </c>
      <c r="B270" s="126" t="s">
        <v>811</v>
      </c>
      <c r="C270" s="126" t="s">
        <v>389</v>
      </c>
      <c r="D270" s="126" t="s">
        <v>45</v>
      </c>
      <c r="E270" s="126">
        <v>139</v>
      </c>
      <c r="F270" s="141">
        <v>3843.35</v>
      </c>
      <c r="G270" s="141">
        <v>214.64999999999998</v>
      </c>
      <c r="H270" s="141">
        <v>4058</v>
      </c>
      <c r="I270" s="141">
        <v>1712.63</v>
      </c>
      <c r="J270" s="141">
        <v>119.36999999999999</v>
      </c>
      <c r="K270" s="141">
        <v>1832</v>
      </c>
      <c r="L270" s="141">
        <v>0</v>
      </c>
      <c r="M270" s="141">
        <v>0</v>
      </c>
      <c r="N270" s="141">
        <v>0</v>
      </c>
      <c r="O270" s="141">
        <v>5555.98</v>
      </c>
      <c r="P270" s="141">
        <v>334.02</v>
      </c>
      <c r="Q270" s="141">
        <v>5890</v>
      </c>
    </row>
    <row r="271" spans="1:17" x14ac:dyDescent="0.25">
      <c r="A271" s="126">
        <v>268</v>
      </c>
      <c r="B271" s="126" t="s">
        <v>811</v>
      </c>
      <c r="C271" s="126" t="s">
        <v>630</v>
      </c>
      <c r="D271" s="126" t="s">
        <v>45</v>
      </c>
      <c r="E271" s="126">
        <v>273</v>
      </c>
      <c r="F271" s="141">
        <v>46370.93</v>
      </c>
      <c r="G271" s="141">
        <v>2525.0699999999997</v>
      </c>
      <c r="H271" s="141">
        <v>48896</v>
      </c>
      <c r="I271" s="141">
        <v>3023.48</v>
      </c>
      <c r="J271" s="141">
        <v>649.52</v>
      </c>
      <c r="K271" s="141">
        <v>3673</v>
      </c>
      <c r="L271" s="141">
        <v>0</v>
      </c>
      <c r="M271" s="141">
        <v>0</v>
      </c>
      <c r="N271" s="141">
        <v>0</v>
      </c>
      <c r="O271" s="141">
        <v>49394.41</v>
      </c>
      <c r="P271" s="141">
        <v>3174.59</v>
      </c>
      <c r="Q271" s="141">
        <v>52569</v>
      </c>
    </row>
    <row r="272" spans="1:17" x14ac:dyDescent="0.25">
      <c r="A272" s="126">
        <v>269</v>
      </c>
      <c r="B272" s="126" t="s">
        <v>811</v>
      </c>
      <c r="C272" s="126" t="s">
        <v>485</v>
      </c>
      <c r="D272" s="126" t="s">
        <v>45</v>
      </c>
      <c r="E272" s="126">
        <v>16</v>
      </c>
      <c r="F272" s="141">
        <v>30435.68</v>
      </c>
      <c r="G272" s="141">
        <v>9612.32</v>
      </c>
      <c r="H272" s="141">
        <v>40048</v>
      </c>
      <c r="I272" s="141">
        <v>431.01</v>
      </c>
      <c r="J272" s="141">
        <v>329.99</v>
      </c>
      <c r="K272" s="141">
        <v>761</v>
      </c>
      <c r="L272" s="141">
        <v>0</v>
      </c>
      <c r="M272" s="141">
        <v>0</v>
      </c>
      <c r="N272" s="141">
        <v>0</v>
      </c>
      <c r="O272" s="141">
        <v>30866.69</v>
      </c>
      <c r="P272" s="141">
        <v>9942.3100000000013</v>
      </c>
      <c r="Q272" s="141">
        <v>40809</v>
      </c>
    </row>
    <row r="273" spans="1:17" x14ac:dyDescent="0.25">
      <c r="A273" s="126">
        <v>270</v>
      </c>
      <c r="B273" s="126" t="s">
        <v>811</v>
      </c>
      <c r="C273" s="126" t="s">
        <v>631</v>
      </c>
      <c r="D273" s="126" t="s">
        <v>45</v>
      </c>
      <c r="E273" s="126">
        <v>514</v>
      </c>
      <c r="F273" s="141">
        <v>52837.55</v>
      </c>
      <c r="G273" s="141">
        <v>3530.45</v>
      </c>
      <c r="H273" s="141">
        <v>56368</v>
      </c>
      <c r="I273" s="141">
        <v>5035.3900000000003</v>
      </c>
      <c r="J273" s="141">
        <v>875.6099999999999</v>
      </c>
      <c r="K273" s="141">
        <v>5911</v>
      </c>
      <c r="L273" s="141">
        <v>0</v>
      </c>
      <c r="M273" s="141">
        <v>0</v>
      </c>
      <c r="N273" s="141">
        <v>0</v>
      </c>
      <c r="O273" s="141">
        <v>57872.94</v>
      </c>
      <c r="P273" s="141">
        <v>4406.0599999999995</v>
      </c>
      <c r="Q273" s="141">
        <v>62279</v>
      </c>
    </row>
    <row r="274" spans="1:17" x14ac:dyDescent="0.25">
      <c r="A274" s="126">
        <v>271</v>
      </c>
      <c r="B274" s="126" t="s">
        <v>811</v>
      </c>
      <c r="C274" s="126" t="s">
        <v>390</v>
      </c>
      <c r="D274" s="126" t="s">
        <v>45</v>
      </c>
      <c r="E274" s="126">
        <v>200</v>
      </c>
      <c r="F274" s="141">
        <v>42855.66</v>
      </c>
      <c r="G274" s="141">
        <v>9405.34</v>
      </c>
      <c r="H274" s="141">
        <v>52261</v>
      </c>
      <c r="I274" s="141">
        <v>2094.02</v>
      </c>
      <c r="J274" s="141">
        <v>574.98</v>
      </c>
      <c r="K274" s="141">
        <v>2669</v>
      </c>
      <c r="L274" s="141">
        <v>44949.68</v>
      </c>
      <c r="M274" s="141">
        <v>9980.32</v>
      </c>
      <c r="N274" s="141">
        <v>54930</v>
      </c>
      <c r="O274" s="141">
        <v>0</v>
      </c>
      <c r="P274" s="141">
        <v>0</v>
      </c>
      <c r="Q274" s="141">
        <v>0</v>
      </c>
    </row>
    <row r="275" spans="1:17" x14ac:dyDescent="0.25">
      <c r="A275" s="126">
        <v>272</v>
      </c>
      <c r="B275" s="126" t="s">
        <v>811</v>
      </c>
      <c r="C275" s="126" t="s">
        <v>632</v>
      </c>
      <c r="D275" s="126" t="s">
        <v>45</v>
      </c>
      <c r="E275" s="126">
        <v>766</v>
      </c>
      <c r="F275" s="141">
        <v>93980.78</v>
      </c>
      <c r="G275" s="141">
        <v>5895.2199999999993</v>
      </c>
      <c r="H275" s="141">
        <v>99876</v>
      </c>
      <c r="I275" s="141">
        <v>6921.4</v>
      </c>
      <c r="J275" s="141">
        <v>1450.6</v>
      </c>
      <c r="K275" s="141">
        <v>8372</v>
      </c>
      <c r="L275" s="141">
        <v>0</v>
      </c>
      <c r="M275" s="141">
        <v>0</v>
      </c>
      <c r="N275" s="141">
        <v>0</v>
      </c>
      <c r="O275" s="141">
        <v>100902.18</v>
      </c>
      <c r="P275" s="141">
        <v>7345.82</v>
      </c>
      <c r="Q275" s="141">
        <v>108248</v>
      </c>
    </row>
    <row r="276" spans="1:17" x14ac:dyDescent="0.25">
      <c r="A276" s="126">
        <v>273</v>
      </c>
      <c r="B276" s="126" t="s">
        <v>811</v>
      </c>
      <c r="C276" s="126" t="s">
        <v>640</v>
      </c>
      <c r="D276" s="126" t="s">
        <v>45</v>
      </c>
      <c r="E276" s="126">
        <v>1</v>
      </c>
      <c r="F276" s="141">
        <v>1247.92</v>
      </c>
      <c r="G276" s="141">
        <v>37.08</v>
      </c>
      <c r="H276" s="141">
        <v>1285</v>
      </c>
      <c r="I276" s="141">
        <v>532.96</v>
      </c>
      <c r="J276" s="141">
        <v>11.040000000000001</v>
      </c>
      <c r="K276" s="141">
        <v>544</v>
      </c>
      <c r="L276" s="141">
        <v>1780.88</v>
      </c>
      <c r="M276" s="141">
        <v>48.12</v>
      </c>
      <c r="N276" s="141">
        <v>1829</v>
      </c>
      <c r="O276" s="141">
        <v>0</v>
      </c>
      <c r="P276" s="141">
        <v>0</v>
      </c>
      <c r="Q276" s="141">
        <v>0</v>
      </c>
    </row>
    <row r="277" spans="1:17" x14ac:dyDescent="0.25">
      <c r="A277" s="126">
        <v>274</v>
      </c>
      <c r="B277" s="126" t="s">
        <v>811</v>
      </c>
      <c r="C277" s="126" t="s">
        <v>486</v>
      </c>
      <c r="D277" s="126" t="s">
        <v>45</v>
      </c>
      <c r="E277" s="126">
        <v>130</v>
      </c>
      <c r="F277" s="141">
        <v>37755.61</v>
      </c>
      <c r="G277" s="141">
        <v>8537.39</v>
      </c>
      <c r="H277" s="141">
        <v>46293</v>
      </c>
      <c r="I277" s="141">
        <v>1425.4</v>
      </c>
      <c r="J277" s="141">
        <v>480.6</v>
      </c>
      <c r="K277" s="141">
        <v>1906</v>
      </c>
      <c r="L277" s="141">
        <v>0</v>
      </c>
      <c r="M277" s="141">
        <v>0</v>
      </c>
      <c r="N277" s="141">
        <v>0</v>
      </c>
      <c r="O277" s="141">
        <v>39181.01</v>
      </c>
      <c r="P277" s="141">
        <v>9017.99</v>
      </c>
      <c r="Q277" s="141">
        <v>48199</v>
      </c>
    </row>
    <row r="278" spans="1:17" x14ac:dyDescent="0.25">
      <c r="A278" s="126">
        <v>275</v>
      </c>
      <c r="B278" s="126" t="s">
        <v>811</v>
      </c>
      <c r="C278" s="126" t="s">
        <v>487</v>
      </c>
      <c r="D278" s="126" t="s">
        <v>45</v>
      </c>
      <c r="E278" s="126">
        <v>83</v>
      </c>
      <c r="F278" s="141">
        <v>44229.81</v>
      </c>
      <c r="G278" s="141">
        <v>11228.189999999999</v>
      </c>
      <c r="H278" s="141">
        <v>55458</v>
      </c>
      <c r="I278" s="141">
        <v>1117.01</v>
      </c>
      <c r="J278" s="141">
        <v>518.99</v>
      </c>
      <c r="K278" s="141">
        <v>1636</v>
      </c>
      <c r="L278" s="141">
        <v>0</v>
      </c>
      <c r="M278" s="141">
        <v>0</v>
      </c>
      <c r="N278" s="141">
        <v>0</v>
      </c>
      <c r="O278" s="141">
        <v>45346.82</v>
      </c>
      <c r="P278" s="141">
        <v>11747.18</v>
      </c>
      <c r="Q278" s="141">
        <v>57094</v>
      </c>
    </row>
    <row r="279" spans="1:17" x14ac:dyDescent="0.25">
      <c r="A279" s="126">
        <v>276</v>
      </c>
      <c r="B279" s="126" t="s">
        <v>811</v>
      </c>
      <c r="C279" s="126" t="s">
        <v>488</v>
      </c>
      <c r="D279" s="126" t="s">
        <v>45</v>
      </c>
      <c r="E279" s="126">
        <v>81</v>
      </c>
      <c r="F279" s="141">
        <v>7314.91</v>
      </c>
      <c r="G279" s="141">
        <v>875.08999999999992</v>
      </c>
      <c r="H279" s="141">
        <v>8190</v>
      </c>
      <c r="I279" s="141">
        <v>931.42</v>
      </c>
      <c r="J279" s="141">
        <v>122.58</v>
      </c>
      <c r="K279" s="141">
        <v>1054</v>
      </c>
      <c r="L279" s="141">
        <v>0</v>
      </c>
      <c r="M279" s="141">
        <v>0</v>
      </c>
      <c r="N279" s="141">
        <v>0</v>
      </c>
      <c r="O279" s="141">
        <v>8246.33</v>
      </c>
      <c r="P279" s="141">
        <v>997.67000000000007</v>
      </c>
      <c r="Q279" s="141">
        <v>9244</v>
      </c>
    </row>
    <row r="280" spans="1:17" x14ac:dyDescent="0.25">
      <c r="A280" s="126">
        <v>277</v>
      </c>
      <c r="B280" s="126" t="s">
        <v>811</v>
      </c>
      <c r="C280" s="126" t="s">
        <v>391</v>
      </c>
      <c r="D280" s="126" t="s">
        <v>45</v>
      </c>
      <c r="E280" s="126">
        <v>692</v>
      </c>
      <c r="F280" s="141">
        <v>123091.27</v>
      </c>
      <c r="G280" s="141">
        <v>4238.7300000000005</v>
      </c>
      <c r="H280" s="141">
        <v>127330</v>
      </c>
      <c r="I280" s="141">
        <v>6330.15</v>
      </c>
      <c r="J280" s="141">
        <v>1646.8500000000001</v>
      </c>
      <c r="K280" s="141">
        <v>7977</v>
      </c>
      <c r="L280" s="141">
        <v>0</v>
      </c>
      <c r="M280" s="141">
        <v>0</v>
      </c>
      <c r="N280" s="141">
        <v>0</v>
      </c>
      <c r="O280" s="141">
        <v>129421.42</v>
      </c>
      <c r="P280" s="141">
        <v>5885.58</v>
      </c>
      <c r="Q280" s="141">
        <v>135307</v>
      </c>
    </row>
    <row r="281" spans="1:17" x14ac:dyDescent="0.25">
      <c r="A281" s="126">
        <v>278</v>
      </c>
      <c r="B281" s="126" t="s">
        <v>811</v>
      </c>
      <c r="C281" s="126" t="s">
        <v>676</v>
      </c>
      <c r="D281" s="126" t="s">
        <v>45</v>
      </c>
      <c r="E281" s="126">
        <v>656</v>
      </c>
      <c r="F281" s="141">
        <v>19177.21</v>
      </c>
      <c r="G281" s="141">
        <v>1591.79</v>
      </c>
      <c r="H281" s="141">
        <v>20769</v>
      </c>
      <c r="I281" s="141">
        <v>6326.24</v>
      </c>
      <c r="J281" s="141">
        <v>585.76</v>
      </c>
      <c r="K281" s="141">
        <v>6912</v>
      </c>
      <c r="L281" s="141">
        <v>0</v>
      </c>
      <c r="M281" s="141">
        <v>0</v>
      </c>
      <c r="N281" s="141">
        <v>0</v>
      </c>
      <c r="O281" s="141">
        <v>25503.45</v>
      </c>
      <c r="P281" s="141">
        <v>2177.5500000000002</v>
      </c>
      <c r="Q281" s="141">
        <v>27681</v>
      </c>
    </row>
    <row r="282" spans="1:17" x14ac:dyDescent="0.25">
      <c r="A282" s="126">
        <v>279</v>
      </c>
      <c r="B282" s="126" t="s">
        <v>811</v>
      </c>
      <c r="C282" s="126" t="s">
        <v>392</v>
      </c>
      <c r="D282" s="126" t="s">
        <v>45</v>
      </c>
      <c r="E282" s="126">
        <v>82</v>
      </c>
      <c r="F282" s="141">
        <v>2065.84</v>
      </c>
      <c r="G282" s="141">
        <v>115.16</v>
      </c>
      <c r="H282" s="141">
        <v>2181</v>
      </c>
      <c r="I282" s="141">
        <v>982.14</v>
      </c>
      <c r="J282" s="141">
        <v>68.86</v>
      </c>
      <c r="K282" s="141">
        <v>1051</v>
      </c>
      <c r="L282" s="141">
        <v>0</v>
      </c>
      <c r="M282" s="141">
        <v>0</v>
      </c>
      <c r="N282" s="141">
        <v>0</v>
      </c>
      <c r="O282" s="141">
        <v>3047.98</v>
      </c>
      <c r="P282" s="141">
        <v>184.02</v>
      </c>
      <c r="Q282" s="141">
        <v>3232</v>
      </c>
    </row>
    <row r="283" spans="1:17" x14ac:dyDescent="0.25">
      <c r="A283" s="126">
        <v>280</v>
      </c>
      <c r="B283" s="126" t="s">
        <v>811</v>
      </c>
      <c r="C283" s="126" t="s">
        <v>633</v>
      </c>
      <c r="D283" s="126" t="s">
        <v>45</v>
      </c>
      <c r="E283" s="126">
        <v>711</v>
      </c>
      <c r="F283" s="141">
        <v>144233.12</v>
      </c>
      <c r="G283" s="141">
        <v>19841.88</v>
      </c>
      <c r="H283" s="141">
        <v>164075</v>
      </c>
      <c r="I283" s="141">
        <v>9699.7099999999991</v>
      </c>
      <c r="J283" s="141">
        <v>1958.29</v>
      </c>
      <c r="K283" s="141">
        <v>11658</v>
      </c>
      <c r="L283" s="141">
        <v>0</v>
      </c>
      <c r="M283" s="141">
        <v>0</v>
      </c>
      <c r="N283" s="141">
        <v>0</v>
      </c>
      <c r="O283" s="141">
        <v>153932.82999999999</v>
      </c>
      <c r="P283" s="141">
        <v>21800.170000000002</v>
      </c>
      <c r="Q283" s="141">
        <v>175733</v>
      </c>
    </row>
    <row r="284" spans="1:17" x14ac:dyDescent="0.25">
      <c r="A284" s="126">
        <v>281</v>
      </c>
      <c r="B284" s="126" t="s">
        <v>811</v>
      </c>
      <c r="C284" s="126" t="s">
        <v>489</v>
      </c>
      <c r="D284" s="126" t="s">
        <v>45</v>
      </c>
      <c r="E284" s="126">
        <v>118</v>
      </c>
      <c r="F284" s="141">
        <v>9978.41</v>
      </c>
      <c r="G284" s="141">
        <v>1163.5900000000001</v>
      </c>
      <c r="H284" s="141">
        <v>11142</v>
      </c>
      <c r="I284" s="141">
        <v>1282.8599999999999</v>
      </c>
      <c r="J284" s="141">
        <v>175.14</v>
      </c>
      <c r="K284" s="141">
        <v>1458</v>
      </c>
      <c r="L284" s="141">
        <v>0</v>
      </c>
      <c r="M284" s="141">
        <v>0</v>
      </c>
      <c r="N284" s="141">
        <v>0</v>
      </c>
      <c r="O284" s="141">
        <v>11261.27</v>
      </c>
      <c r="P284" s="141">
        <v>1338.73</v>
      </c>
      <c r="Q284" s="141">
        <v>12600</v>
      </c>
    </row>
    <row r="285" spans="1:17" x14ac:dyDescent="0.25">
      <c r="A285" s="126">
        <v>282</v>
      </c>
      <c r="B285" s="126" t="s">
        <v>811</v>
      </c>
      <c r="C285" s="126" t="s">
        <v>393</v>
      </c>
      <c r="D285" s="126" t="s">
        <v>45</v>
      </c>
      <c r="E285" s="126">
        <v>57</v>
      </c>
      <c r="F285" s="141">
        <v>14407.96</v>
      </c>
      <c r="G285" s="141">
        <v>2600.04</v>
      </c>
      <c r="H285" s="141">
        <v>17008</v>
      </c>
      <c r="I285" s="141">
        <v>730.31</v>
      </c>
      <c r="J285" s="141">
        <v>185.69</v>
      </c>
      <c r="K285" s="141">
        <v>916</v>
      </c>
      <c r="L285" s="141">
        <v>0</v>
      </c>
      <c r="M285" s="141">
        <v>0</v>
      </c>
      <c r="N285" s="141">
        <v>0</v>
      </c>
      <c r="O285" s="141">
        <v>15138.27</v>
      </c>
      <c r="P285" s="141">
        <v>2785.73</v>
      </c>
      <c r="Q285" s="141">
        <v>17924</v>
      </c>
    </row>
    <row r="286" spans="1:17" x14ac:dyDescent="0.25">
      <c r="A286" s="126">
        <v>283</v>
      </c>
      <c r="B286" s="126" t="s">
        <v>811</v>
      </c>
      <c r="C286" s="126" t="s">
        <v>447</v>
      </c>
      <c r="D286" s="126" t="s">
        <v>45</v>
      </c>
      <c r="E286" s="126">
        <v>226</v>
      </c>
      <c r="F286" s="141">
        <v>7935.69</v>
      </c>
      <c r="G286" s="141">
        <v>865.31</v>
      </c>
      <c r="H286" s="141">
        <v>8801</v>
      </c>
      <c r="I286" s="141">
        <v>2411.6799999999998</v>
      </c>
      <c r="J286" s="141">
        <v>217.32</v>
      </c>
      <c r="K286" s="141">
        <v>2629</v>
      </c>
      <c r="L286" s="141">
        <v>0</v>
      </c>
      <c r="M286" s="141">
        <v>0</v>
      </c>
      <c r="N286" s="141">
        <v>0</v>
      </c>
      <c r="O286" s="141">
        <v>10347.370000000001</v>
      </c>
      <c r="P286" s="141">
        <v>1082.6300000000001</v>
      </c>
      <c r="Q286" s="141">
        <v>11430</v>
      </c>
    </row>
    <row r="287" spans="1:17" x14ac:dyDescent="0.25">
      <c r="A287" s="126">
        <v>284</v>
      </c>
      <c r="B287" s="126" t="s">
        <v>811</v>
      </c>
      <c r="C287" s="126" t="s">
        <v>490</v>
      </c>
      <c r="D287" s="126" t="s">
        <v>45</v>
      </c>
      <c r="E287" s="126">
        <v>76</v>
      </c>
      <c r="F287" s="141">
        <v>8336.89</v>
      </c>
      <c r="G287" s="141">
        <v>936.11</v>
      </c>
      <c r="H287" s="141">
        <v>9273</v>
      </c>
      <c r="I287" s="141">
        <v>974.15</v>
      </c>
      <c r="J287" s="141">
        <v>131.85</v>
      </c>
      <c r="K287" s="141">
        <v>1106</v>
      </c>
      <c r="L287" s="141">
        <v>0</v>
      </c>
      <c r="M287" s="141">
        <v>0</v>
      </c>
      <c r="N287" s="141">
        <v>0</v>
      </c>
      <c r="O287" s="141">
        <v>9311.0400000000009</v>
      </c>
      <c r="P287" s="141">
        <v>1067.96</v>
      </c>
      <c r="Q287" s="141">
        <v>10379</v>
      </c>
    </row>
    <row r="288" spans="1:17" x14ac:dyDescent="0.25">
      <c r="A288" s="126">
        <v>285</v>
      </c>
      <c r="B288" s="126" t="s">
        <v>811</v>
      </c>
      <c r="C288" s="126" t="s">
        <v>394</v>
      </c>
      <c r="D288" s="126" t="s">
        <v>45</v>
      </c>
      <c r="E288" s="126">
        <v>172</v>
      </c>
      <c r="F288" s="141">
        <v>32673.9</v>
      </c>
      <c r="G288" s="141">
        <v>5254.1</v>
      </c>
      <c r="H288" s="141">
        <v>37928</v>
      </c>
      <c r="I288" s="141">
        <v>1860.5</v>
      </c>
      <c r="J288" s="141">
        <v>442.5</v>
      </c>
      <c r="K288" s="141">
        <v>2303</v>
      </c>
      <c r="L288" s="141">
        <v>0</v>
      </c>
      <c r="M288" s="141">
        <v>0</v>
      </c>
      <c r="N288" s="141">
        <v>0</v>
      </c>
      <c r="O288" s="141">
        <v>39632.800000000003</v>
      </c>
      <c r="P288" s="141">
        <v>11393.2</v>
      </c>
      <c r="Q288" s="141">
        <v>51026</v>
      </c>
    </row>
    <row r="289" spans="1:17" x14ac:dyDescent="0.25">
      <c r="A289" s="126">
        <v>286</v>
      </c>
      <c r="B289" s="126" t="s">
        <v>811</v>
      </c>
      <c r="C289" s="126" t="s">
        <v>395</v>
      </c>
      <c r="D289" s="126" t="s">
        <v>45</v>
      </c>
      <c r="E289" s="126">
        <v>366</v>
      </c>
      <c r="F289" s="141">
        <v>16128.28</v>
      </c>
      <c r="G289" s="141">
        <v>1258.72</v>
      </c>
      <c r="H289" s="141">
        <v>17387</v>
      </c>
      <c r="I289" s="141">
        <v>3735.54</v>
      </c>
      <c r="J289" s="141">
        <v>385.46000000000004</v>
      </c>
      <c r="K289" s="141">
        <v>4121</v>
      </c>
      <c r="L289" s="141">
        <v>0</v>
      </c>
      <c r="M289" s="141">
        <v>0</v>
      </c>
      <c r="N289" s="141">
        <v>0</v>
      </c>
      <c r="O289" s="141">
        <v>19863.82</v>
      </c>
      <c r="P289" s="141">
        <v>1644.1799999999998</v>
      </c>
      <c r="Q289" s="141">
        <v>21508</v>
      </c>
    </row>
    <row r="290" spans="1:17" x14ac:dyDescent="0.25">
      <c r="A290" s="126">
        <v>287</v>
      </c>
      <c r="B290" s="126" t="s">
        <v>811</v>
      </c>
      <c r="C290" s="126" t="s">
        <v>396</v>
      </c>
      <c r="D290" s="126" t="s">
        <v>45</v>
      </c>
      <c r="E290" s="126">
        <v>169</v>
      </c>
      <c r="F290" s="141">
        <v>31401.599999999999</v>
      </c>
      <c r="G290" s="141">
        <v>5616.4</v>
      </c>
      <c r="H290" s="141">
        <v>37018</v>
      </c>
      <c r="I290" s="141">
        <v>1665.54</v>
      </c>
      <c r="J290" s="141">
        <v>435.46000000000004</v>
      </c>
      <c r="K290" s="141">
        <v>2101</v>
      </c>
      <c r="L290" s="141">
        <v>0</v>
      </c>
      <c r="M290" s="141">
        <v>0</v>
      </c>
      <c r="N290" s="141">
        <v>0</v>
      </c>
      <c r="O290" s="141">
        <v>33067.14</v>
      </c>
      <c r="P290" s="141">
        <v>6051.8600000000006</v>
      </c>
      <c r="Q290" s="141">
        <v>39119</v>
      </c>
    </row>
    <row r="291" spans="1:17" x14ac:dyDescent="0.25">
      <c r="A291" s="126">
        <v>288</v>
      </c>
      <c r="B291" s="126" t="s">
        <v>811</v>
      </c>
      <c r="C291" s="126" t="s">
        <v>397</v>
      </c>
      <c r="D291" s="126" t="s">
        <v>45</v>
      </c>
      <c r="E291" s="126">
        <v>129</v>
      </c>
      <c r="F291" s="141">
        <v>30194.400000000001</v>
      </c>
      <c r="G291" s="141">
        <v>4948.6000000000004</v>
      </c>
      <c r="H291" s="141">
        <v>35143</v>
      </c>
      <c r="I291" s="141">
        <v>1586.04</v>
      </c>
      <c r="J291" s="141">
        <v>394.96</v>
      </c>
      <c r="K291" s="141">
        <v>1981</v>
      </c>
      <c r="L291" s="141">
        <v>0</v>
      </c>
      <c r="M291" s="141">
        <v>0</v>
      </c>
      <c r="N291" s="141">
        <v>0</v>
      </c>
      <c r="O291" s="141">
        <v>31780.44</v>
      </c>
      <c r="P291" s="141">
        <v>5343.5599999999995</v>
      </c>
      <c r="Q291" s="141">
        <v>37124</v>
      </c>
    </row>
    <row r="292" spans="1:17" x14ac:dyDescent="0.25">
      <c r="A292" s="126">
        <v>289</v>
      </c>
      <c r="B292" s="126" t="s">
        <v>811</v>
      </c>
      <c r="C292" s="126" t="s">
        <v>491</v>
      </c>
      <c r="D292" s="126" t="s">
        <v>45</v>
      </c>
      <c r="E292" s="126">
        <v>88</v>
      </c>
      <c r="F292" s="141">
        <v>8073.81</v>
      </c>
      <c r="G292" s="141">
        <v>862.19</v>
      </c>
      <c r="H292" s="141">
        <v>8936</v>
      </c>
      <c r="I292" s="141">
        <v>1201.54</v>
      </c>
      <c r="J292" s="141">
        <v>135.45999999999998</v>
      </c>
      <c r="K292" s="141">
        <v>1337</v>
      </c>
      <c r="L292" s="141">
        <v>0</v>
      </c>
      <c r="M292" s="141">
        <v>0</v>
      </c>
      <c r="N292" s="141">
        <v>0</v>
      </c>
      <c r="O292" s="141">
        <v>9275.35</v>
      </c>
      <c r="P292" s="141">
        <v>997.65000000000009</v>
      </c>
      <c r="Q292" s="141">
        <v>10273</v>
      </c>
    </row>
    <row r="293" spans="1:17" x14ac:dyDescent="0.25">
      <c r="A293" s="126">
        <v>290</v>
      </c>
      <c r="B293" s="126" t="s">
        <v>811</v>
      </c>
      <c r="C293" s="126" t="s">
        <v>492</v>
      </c>
      <c r="D293" s="126" t="s">
        <v>45</v>
      </c>
      <c r="E293" s="126">
        <v>45</v>
      </c>
      <c r="F293" s="141">
        <v>4795.7299999999996</v>
      </c>
      <c r="G293" s="141">
        <v>522.27</v>
      </c>
      <c r="H293" s="141">
        <v>5318</v>
      </c>
      <c r="I293" s="141">
        <v>630.05999999999995</v>
      </c>
      <c r="J293" s="141">
        <v>75.94</v>
      </c>
      <c r="K293" s="141">
        <v>706</v>
      </c>
      <c r="L293" s="141">
        <v>0</v>
      </c>
      <c r="M293" s="141">
        <v>0</v>
      </c>
      <c r="N293" s="141">
        <v>0</v>
      </c>
      <c r="O293" s="141">
        <v>5425.79</v>
      </c>
      <c r="P293" s="141">
        <v>598.21</v>
      </c>
      <c r="Q293" s="141">
        <v>6024</v>
      </c>
    </row>
    <row r="294" spans="1:17" x14ac:dyDescent="0.25">
      <c r="A294" s="126">
        <v>291</v>
      </c>
      <c r="B294" s="126" t="s">
        <v>811</v>
      </c>
      <c r="C294" s="126" t="s">
        <v>398</v>
      </c>
      <c r="D294" s="126" t="s">
        <v>45</v>
      </c>
      <c r="E294" s="126">
        <v>107</v>
      </c>
      <c r="F294" s="141">
        <v>38305.78</v>
      </c>
      <c r="G294" s="141">
        <v>6895.2199999999993</v>
      </c>
      <c r="H294" s="141">
        <v>45201</v>
      </c>
      <c r="I294" s="141">
        <v>1487.85</v>
      </c>
      <c r="J294" s="141">
        <v>463.15</v>
      </c>
      <c r="K294" s="141">
        <v>1951</v>
      </c>
      <c r="L294" s="141">
        <v>0</v>
      </c>
      <c r="M294" s="141">
        <v>0</v>
      </c>
      <c r="N294" s="141">
        <v>0</v>
      </c>
      <c r="O294" s="141">
        <v>39793.629999999997</v>
      </c>
      <c r="P294" s="141">
        <v>7358.3700000000008</v>
      </c>
      <c r="Q294" s="141">
        <v>47152</v>
      </c>
    </row>
    <row r="295" spans="1:17" x14ac:dyDescent="0.25">
      <c r="A295" s="126">
        <v>292</v>
      </c>
      <c r="B295" s="126" t="s">
        <v>811</v>
      </c>
      <c r="C295" s="126" t="s">
        <v>399</v>
      </c>
      <c r="D295" s="126" t="s">
        <v>45</v>
      </c>
      <c r="E295" s="126">
        <v>111</v>
      </c>
      <c r="F295" s="141">
        <v>43625.919999999998</v>
      </c>
      <c r="G295" s="141">
        <v>8475.08</v>
      </c>
      <c r="H295" s="141">
        <v>52101</v>
      </c>
      <c r="I295" s="141">
        <v>1818.53</v>
      </c>
      <c r="J295" s="141">
        <v>518.47</v>
      </c>
      <c r="K295" s="141">
        <v>2337</v>
      </c>
      <c r="L295" s="141">
        <v>0</v>
      </c>
      <c r="M295" s="141">
        <v>0</v>
      </c>
      <c r="N295" s="141">
        <v>0</v>
      </c>
      <c r="O295" s="141">
        <v>45444.45</v>
      </c>
      <c r="P295" s="141">
        <v>8993.5499999999993</v>
      </c>
      <c r="Q295" s="141">
        <v>54438</v>
      </c>
    </row>
    <row r="296" spans="1:17" x14ac:dyDescent="0.25">
      <c r="A296" s="126">
        <v>293</v>
      </c>
      <c r="B296" s="126" t="s">
        <v>811</v>
      </c>
      <c r="C296" s="126" t="s">
        <v>493</v>
      </c>
      <c r="D296" s="126" t="s">
        <v>45</v>
      </c>
      <c r="E296" s="126">
        <v>306</v>
      </c>
      <c r="F296" s="141">
        <v>26506.35</v>
      </c>
      <c r="G296" s="141">
        <v>2499.65</v>
      </c>
      <c r="H296" s="141">
        <v>29006</v>
      </c>
      <c r="I296" s="141">
        <v>2979</v>
      </c>
      <c r="J296" s="141">
        <v>441</v>
      </c>
      <c r="K296" s="141">
        <v>3420</v>
      </c>
      <c r="L296" s="141">
        <v>1863.35</v>
      </c>
      <c r="M296" s="141">
        <v>2499.65</v>
      </c>
      <c r="N296" s="141">
        <v>4363</v>
      </c>
      <c r="O296" s="141">
        <v>27622</v>
      </c>
      <c r="P296" s="141">
        <v>441</v>
      </c>
      <c r="Q296" s="141">
        <v>28063</v>
      </c>
    </row>
    <row r="297" spans="1:17" x14ac:dyDescent="0.25">
      <c r="A297" s="126">
        <v>294</v>
      </c>
      <c r="B297" s="126" t="s">
        <v>811</v>
      </c>
      <c r="C297" s="126" t="s">
        <v>400</v>
      </c>
      <c r="D297" s="126" t="s">
        <v>45</v>
      </c>
      <c r="E297" s="126">
        <v>504</v>
      </c>
      <c r="F297" s="141">
        <v>80352.160000000003</v>
      </c>
      <c r="G297" s="141">
        <v>14067.84</v>
      </c>
      <c r="H297" s="141">
        <v>94420</v>
      </c>
      <c r="I297" s="141">
        <v>4462.82</v>
      </c>
      <c r="J297" s="141">
        <v>1151.1799999999998</v>
      </c>
      <c r="K297" s="141">
        <v>5614</v>
      </c>
      <c r="L297" s="141">
        <v>0</v>
      </c>
      <c r="M297" s="141">
        <v>0</v>
      </c>
      <c r="N297" s="141">
        <v>0</v>
      </c>
      <c r="O297" s="141">
        <v>84814.98</v>
      </c>
      <c r="P297" s="141">
        <v>15219.02</v>
      </c>
      <c r="Q297" s="141">
        <v>100034</v>
      </c>
    </row>
    <row r="298" spans="1:17" x14ac:dyDescent="0.25">
      <c r="A298" s="126">
        <v>295</v>
      </c>
      <c r="B298" s="126" t="s">
        <v>811</v>
      </c>
      <c r="C298" s="126" t="s">
        <v>634</v>
      </c>
      <c r="D298" s="126" t="s">
        <v>45</v>
      </c>
      <c r="E298" s="126">
        <v>277</v>
      </c>
      <c r="F298" s="141">
        <v>57773.95</v>
      </c>
      <c r="G298" s="141">
        <v>11893.05</v>
      </c>
      <c r="H298" s="141">
        <v>69667</v>
      </c>
      <c r="I298" s="141">
        <v>2794.64</v>
      </c>
      <c r="J298" s="141">
        <v>802.36</v>
      </c>
      <c r="K298" s="141">
        <v>3597</v>
      </c>
      <c r="L298" s="141">
        <v>0</v>
      </c>
      <c r="M298" s="141">
        <v>0</v>
      </c>
      <c r="N298" s="141">
        <v>0</v>
      </c>
      <c r="O298" s="141">
        <v>60568.59</v>
      </c>
      <c r="P298" s="141">
        <v>12695.41</v>
      </c>
      <c r="Q298" s="141">
        <v>73264</v>
      </c>
    </row>
    <row r="299" spans="1:17" x14ac:dyDescent="0.25">
      <c r="A299" s="126">
        <v>296</v>
      </c>
      <c r="B299" s="126" t="s">
        <v>811</v>
      </c>
      <c r="C299" s="126" t="s">
        <v>448</v>
      </c>
      <c r="D299" s="126" t="s">
        <v>45</v>
      </c>
      <c r="E299" s="126">
        <v>644</v>
      </c>
      <c r="F299" s="141">
        <v>122396.2</v>
      </c>
      <c r="G299" s="141">
        <v>24352.799999999999</v>
      </c>
      <c r="H299" s="141">
        <v>146749</v>
      </c>
      <c r="I299" s="141">
        <v>5902.29</v>
      </c>
      <c r="J299" s="141">
        <v>1716.71</v>
      </c>
      <c r="K299" s="141">
        <v>7619</v>
      </c>
      <c r="L299" s="141">
        <v>0</v>
      </c>
      <c r="M299" s="141">
        <v>0</v>
      </c>
      <c r="N299" s="141">
        <v>0</v>
      </c>
      <c r="O299" s="141">
        <v>128298.49</v>
      </c>
      <c r="P299" s="141">
        <v>26069.510000000002</v>
      </c>
      <c r="Q299" s="141">
        <v>154368</v>
      </c>
    </row>
    <row r="300" spans="1:17" x14ac:dyDescent="0.25">
      <c r="A300" s="126">
        <v>297</v>
      </c>
      <c r="B300" s="126" t="s">
        <v>811</v>
      </c>
      <c r="C300" s="126" t="s">
        <v>599</v>
      </c>
      <c r="D300" s="126" t="s">
        <v>45</v>
      </c>
      <c r="E300" s="126">
        <v>179</v>
      </c>
      <c r="F300" s="141">
        <v>4796.2</v>
      </c>
      <c r="G300" s="141">
        <v>461.79999999999995</v>
      </c>
      <c r="H300" s="141">
        <v>5258</v>
      </c>
      <c r="I300" s="141">
        <v>1669.9</v>
      </c>
      <c r="J300" s="141">
        <v>159.1</v>
      </c>
      <c r="K300" s="141">
        <v>1829</v>
      </c>
      <c r="L300" s="141">
        <v>0</v>
      </c>
      <c r="M300" s="141">
        <v>0</v>
      </c>
      <c r="N300" s="141">
        <v>0</v>
      </c>
      <c r="O300" s="141">
        <v>6466.1</v>
      </c>
      <c r="P300" s="141">
        <v>620.9</v>
      </c>
      <c r="Q300" s="141">
        <v>7087</v>
      </c>
    </row>
    <row r="301" spans="1:17" x14ac:dyDescent="0.25">
      <c r="A301" s="126">
        <v>298</v>
      </c>
      <c r="B301" s="126" t="s">
        <v>811</v>
      </c>
      <c r="C301" s="126" t="s">
        <v>600</v>
      </c>
      <c r="D301" s="126" t="s">
        <v>45</v>
      </c>
      <c r="E301" s="126">
        <v>19</v>
      </c>
      <c r="F301" s="141">
        <v>1144.05</v>
      </c>
      <c r="G301" s="141">
        <v>179.95</v>
      </c>
      <c r="H301" s="141">
        <v>1324</v>
      </c>
      <c r="I301" s="141">
        <v>333.44</v>
      </c>
      <c r="J301" s="141">
        <v>22.560000000000002</v>
      </c>
      <c r="K301" s="141">
        <v>356</v>
      </c>
      <c r="L301" s="141">
        <v>0</v>
      </c>
      <c r="M301" s="141">
        <v>0</v>
      </c>
      <c r="N301" s="141">
        <v>0</v>
      </c>
      <c r="O301" s="141">
        <v>1477.49</v>
      </c>
      <c r="P301" s="141">
        <v>202.51</v>
      </c>
      <c r="Q301" s="141">
        <v>1680</v>
      </c>
    </row>
    <row r="302" spans="1:17" x14ac:dyDescent="0.25">
      <c r="A302" s="126">
        <v>299</v>
      </c>
      <c r="B302" s="126" t="s">
        <v>811</v>
      </c>
      <c r="C302" s="126" t="s">
        <v>601</v>
      </c>
      <c r="D302" s="126" t="s">
        <v>45</v>
      </c>
      <c r="E302" s="126">
        <v>178</v>
      </c>
      <c r="F302" s="141">
        <v>8825.5499999999993</v>
      </c>
      <c r="G302" s="141">
        <v>786.45</v>
      </c>
      <c r="H302" s="141">
        <v>9612</v>
      </c>
      <c r="I302" s="141">
        <v>1660.9</v>
      </c>
      <c r="J302" s="141">
        <v>201.1</v>
      </c>
      <c r="K302" s="141">
        <v>1862</v>
      </c>
      <c r="L302" s="141">
        <v>0</v>
      </c>
      <c r="M302" s="141">
        <v>0</v>
      </c>
      <c r="N302" s="141">
        <v>0</v>
      </c>
      <c r="O302" s="141">
        <v>10486.45</v>
      </c>
      <c r="P302" s="141">
        <v>987.55</v>
      </c>
      <c r="Q302" s="141">
        <v>11474</v>
      </c>
    </row>
    <row r="303" spans="1:17" x14ac:dyDescent="0.25">
      <c r="A303" s="126">
        <v>300</v>
      </c>
      <c r="B303" s="126" t="s">
        <v>811</v>
      </c>
      <c r="C303" s="126" t="s">
        <v>428</v>
      </c>
      <c r="D303" s="126" t="s">
        <v>45</v>
      </c>
      <c r="E303" s="126">
        <v>25</v>
      </c>
      <c r="F303" s="141">
        <v>3037.66</v>
      </c>
      <c r="G303" s="141">
        <v>350.34000000000003</v>
      </c>
      <c r="H303" s="141">
        <v>3388</v>
      </c>
      <c r="I303" s="141">
        <v>383.28</v>
      </c>
      <c r="J303" s="141">
        <v>46.72</v>
      </c>
      <c r="K303" s="141">
        <v>430</v>
      </c>
      <c r="L303" s="141">
        <v>0</v>
      </c>
      <c r="M303" s="141">
        <v>0</v>
      </c>
      <c r="N303" s="141">
        <v>0</v>
      </c>
      <c r="O303" s="141">
        <v>3420.94</v>
      </c>
      <c r="P303" s="141">
        <v>397.06</v>
      </c>
      <c r="Q303" s="141">
        <v>3818</v>
      </c>
    </row>
    <row r="304" spans="1:17" x14ac:dyDescent="0.25">
      <c r="A304" s="126">
        <v>301</v>
      </c>
      <c r="B304" s="126" t="s">
        <v>811</v>
      </c>
      <c r="C304" s="126" t="s">
        <v>429</v>
      </c>
      <c r="D304" s="126" t="s">
        <v>45</v>
      </c>
      <c r="E304" s="126">
        <v>24</v>
      </c>
      <c r="F304" s="141">
        <v>2625.3</v>
      </c>
      <c r="G304" s="141">
        <v>400.70000000000005</v>
      </c>
      <c r="H304" s="141">
        <v>3026</v>
      </c>
      <c r="I304" s="141">
        <v>375.18</v>
      </c>
      <c r="J304" s="141">
        <v>41.82</v>
      </c>
      <c r="K304" s="141">
        <v>417</v>
      </c>
      <c r="L304" s="141">
        <v>0</v>
      </c>
      <c r="M304" s="141">
        <v>0</v>
      </c>
      <c r="N304" s="141">
        <v>0</v>
      </c>
      <c r="O304" s="141">
        <v>3000.48</v>
      </c>
      <c r="P304" s="141">
        <v>442.52</v>
      </c>
      <c r="Q304" s="141">
        <v>3443</v>
      </c>
    </row>
    <row r="305" spans="1:17" x14ac:dyDescent="0.25">
      <c r="A305" s="126">
        <v>302</v>
      </c>
      <c r="B305" s="126" t="s">
        <v>811</v>
      </c>
      <c r="C305" s="126" t="s">
        <v>430</v>
      </c>
      <c r="D305" s="126" t="s">
        <v>45</v>
      </c>
      <c r="E305" s="126">
        <v>38</v>
      </c>
      <c r="F305" s="141">
        <v>36745.589999999997</v>
      </c>
      <c r="G305" s="141">
        <v>606.41</v>
      </c>
      <c r="H305" s="141">
        <v>37352</v>
      </c>
      <c r="I305" s="141">
        <v>492.63</v>
      </c>
      <c r="J305" s="141">
        <v>403.37</v>
      </c>
      <c r="K305" s="141">
        <v>896</v>
      </c>
      <c r="L305" s="141">
        <v>0</v>
      </c>
      <c r="M305" s="141">
        <v>0</v>
      </c>
      <c r="N305" s="141">
        <v>0</v>
      </c>
      <c r="O305" s="141">
        <v>37238.22</v>
      </c>
      <c r="P305" s="141">
        <v>1009.78</v>
      </c>
      <c r="Q305" s="141">
        <v>38248</v>
      </c>
    </row>
    <row r="306" spans="1:17" x14ac:dyDescent="0.25">
      <c r="A306" s="126">
        <v>303</v>
      </c>
      <c r="B306" s="126" t="s">
        <v>811</v>
      </c>
      <c r="C306" s="126" t="s">
        <v>602</v>
      </c>
      <c r="D306" s="126" t="s">
        <v>45</v>
      </c>
      <c r="E306" s="126">
        <v>115</v>
      </c>
      <c r="F306" s="141">
        <v>96697.08</v>
      </c>
      <c r="G306" s="141">
        <v>30631.920000000002</v>
      </c>
      <c r="H306" s="141">
        <v>127329</v>
      </c>
      <c r="I306" s="141">
        <v>1135.6300000000001</v>
      </c>
      <c r="J306" s="141">
        <v>1103.3700000000001</v>
      </c>
      <c r="K306" s="141">
        <v>2239</v>
      </c>
      <c r="L306" s="141">
        <v>0</v>
      </c>
      <c r="M306" s="141">
        <v>0</v>
      </c>
      <c r="N306" s="141">
        <v>0</v>
      </c>
      <c r="O306" s="141">
        <v>97832.71</v>
      </c>
      <c r="P306" s="141">
        <v>31735.29</v>
      </c>
      <c r="Q306" s="141">
        <v>129568</v>
      </c>
    </row>
    <row r="307" spans="1:17" x14ac:dyDescent="0.25">
      <c r="A307" s="126">
        <v>304</v>
      </c>
      <c r="B307" s="126" t="s">
        <v>811</v>
      </c>
      <c r="C307" s="126" t="s">
        <v>603</v>
      </c>
      <c r="D307" s="126" t="s">
        <v>45</v>
      </c>
      <c r="E307" s="126">
        <v>88</v>
      </c>
      <c r="F307" s="141">
        <v>76020.63</v>
      </c>
      <c r="G307" s="141">
        <v>20459.37</v>
      </c>
      <c r="H307" s="141">
        <v>96480</v>
      </c>
      <c r="I307" s="141">
        <v>909.46</v>
      </c>
      <c r="J307" s="141">
        <v>854.54</v>
      </c>
      <c r="K307" s="141">
        <v>1764</v>
      </c>
      <c r="L307" s="141">
        <v>0</v>
      </c>
      <c r="M307" s="141">
        <v>0</v>
      </c>
      <c r="N307" s="141">
        <v>0</v>
      </c>
      <c r="O307" s="141">
        <v>76930.09</v>
      </c>
      <c r="P307" s="141">
        <v>21313.910000000003</v>
      </c>
      <c r="Q307" s="141">
        <v>98244</v>
      </c>
    </row>
    <row r="308" spans="1:17" x14ac:dyDescent="0.25">
      <c r="A308" s="126">
        <v>305</v>
      </c>
      <c r="B308" s="126" t="s">
        <v>811</v>
      </c>
      <c r="C308" s="126" t="s">
        <v>523</v>
      </c>
      <c r="D308" s="126" t="s">
        <v>402</v>
      </c>
      <c r="E308" s="126">
        <v>1372</v>
      </c>
      <c r="F308" s="141">
        <v>833668.68</v>
      </c>
      <c r="G308" s="141">
        <v>162781.32</v>
      </c>
      <c r="H308" s="141">
        <v>996450</v>
      </c>
      <c r="I308" s="141">
        <v>12699.38</v>
      </c>
      <c r="J308" s="141">
        <v>12380.62</v>
      </c>
      <c r="K308" s="141">
        <v>25080</v>
      </c>
      <c r="L308" s="141">
        <v>0</v>
      </c>
      <c r="M308" s="141">
        <v>0</v>
      </c>
      <c r="N308" s="141">
        <v>0</v>
      </c>
      <c r="O308" s="141">
        <v>846368.06</v>
      </c>
      <c r="P308" s="141">
        <v>175161.94</v>
      </c>
      <c r="Q308" s="141">
        <v>1021530</v>
      </c>
    </row>
    <row r="309" spans="1:17" x14ac:dyDescent="0.25">
      <c r="A309" s="126">
        <v>306</v>
      </c>
      <c r="B309" s="126" t="s">
        <v>811</v>
      </c>
      <c r="C309" s="126" t="s">
        <v>507</v>
      </c>
      <c r="D309" s="126" t="s">
        <v>402</v>
      </c>
      <c r="E309" s="126">
        <v>1656</v>
      </c>
      <c r="F309" s="141">
        <v>955931.7</v>
      </c>
      <c r="G309" s="141">
        <v>88488.3</v>
      </c>
      <c r="H309" s="141">
        <v>1044420</v>
      </c>
      <c r="I309" s="141">
        <v>14614.78</v>
      </c>
      <c r="J309" s="141">
        <v>10685.220000000001</v>
      </c>
      <c r="K309" s="141">
        <v>25300</v>
      </c>
      <c r="L309" s="141">
        <v>0</v>
      </c>
      <c r="M309" s="141">
        <v>60791</v>
      </c>
      <c r="N309" s="141">
        <v>60791</v>
      </c>
      <c r="O309" s="141">
        <v>970546.48</v>
      </c>
      <c r="P309" s="141">
        <v>38382.519999999997</v>
      </c>
      <c r="Q309" s="141">
        <v>1008929</v>
      </c>
    </row>
    <row r="310" spans="1:17" x14ac:dyDescent="0.25">
      <c r="A310" s="126">
        <v>307</v>
      </c>
      <c r="B310" s="126" t="s">
        <v>811</v>
      </c>
      <c r="C310" s="126" t="s">
        <v>463</v>
      </c>
      <c r="D310" s="126" t="s">
        <v>402</v>
      </c>
      <c r="E310" s="126">
        <v>3638</v>
      </c>
      <c r="F310" s="141">
        <v>555129.21</v>
      </c>
      <c r="G310" s="141">
        <v>53525.79</v>
      </c>
      <c r="H310" s="141">
        <v>608655</v>
      </c>
      <c r="I310" s="141">
        <v>30945.7</v>
      </c>
      <c r="J310" s="141">
        <v>7949.2999999999993</v>
      </c>
      <c r="K310" s="141">
        <v>38895</v>
      </c>
      <c r="L310" s="141">
        <v>0</v>
      </c>
      <c r="M310" s="141">
        <v>0</v>
      </c>
      <c r="N310" s="141">
        <v>0</v>
      </c>
      <c r="O310" s="141">
        <v>586074.91</v>
      </c>
      <c r="P310" s="141">
        <v>61475.090000000004</v>
      </c>
      <c r="Q310" s="141">
        <v>647550</v>
      </c>
    </row>
    <row r="311" spans="1:17" x14ac:dyDescent="0.25">
      <c r="A311" s="126">
        <v>308</v>
      </c>
      <c r="B311" s="126" t="s">
        <v>811</v>
      </c>
      <c r="C311" s="126" t="s">
        <v>431</v>
      </c>
      <c r="D311" s="126" t="s">
        <v>402</v>
      </c>
      <c r="E311" s="126">
        <v>4480</v>
      </c>
      <c r="F311" s="141">
        <v>3737460.71</v>
      </c>
      <c r="G311" s="141">
        <v>1097267.29</v>
      </c>
      <c r="H311" s="141">
        <v>4834728</v>
      </c>
      <c r="I311" s="141">
        <v>38370.199999999997</v>
      </c>
      <c r="J311" s="141">
        <v>41562.800000000003</v>
      </c>
      <c r="K311" s="141">
        <v>79933</v>
      </c>
      <c r="L311" s="141">
        <v>0</v>
      </c>
      <c r="M311" s="141">
        <v>0</v>
      </c>
      <c r="N311" s="141">
        <v>0</v>
      </c>
      <c r="O311" s="141">
        <v>3775830.91</v>
      </c>
      <c r="P311" s="141">
        <v>1138830.0900000001</v>
      </c>
      <c r="Q311" s="141">
        <v>4914661</v>
      </c>
    </row>
    <row r="312" spans="1:17" x14ac:dyDescent="0.25">
      <c r="A312" s="126">
        <v>309</v>
      </c>
      <c r="B312" s="126" t="s">
        <v>811</v>
      </c>
      <c r="C312" s="126" t="s">
        <v>449</v>
      </c>
      <c r="D312" s="126" t="s">
        <v>402</v>
      </c>
      <c r="E312" s="126">
        <v>1440</v>
      </c>
      <c r="F312" s="141">
        <v>894090.49</v>
      </c>
      <c r="G312" s="141">
        <v>87196.51</v>
      </c>
      <c r="H312" s="141">
        <v>981287</v>
      </c>
      <c r="I312" s="141">
        <v>12724.44</v>
      </c>
      <c r="J312" s="141">
        <v>10291.560000000001</v>
      </c>
      <c r="K312" s="141">
        <v>23016</v>
      </c>
      <c r="L312" s="141">
        <v>0</v>
      </c>
      <c r="M312" s="141">
        <v>5665</v>
      </c>
      <c r="N312" s="141">
        <v>5665</v>
      </c>
      <c r="O312" s="141">
        <v>906814.93</v>
      </c>
      <c r="P312" s="141">
        <v>91823.07</v>
      </c>
      <c r="Q312" s="141">
        <v>998638</v>
      </c>
    </row>
    <row r="313" spans="1:17" x14ac:dyDescent="0.25">
      <c r="A313" s="126">
        <v>310</v>
      </c>
      <c r="B313" s="126" t="s">
        <v>811</v>
      </c>
      <c r="C313" s="126" t="s">
        <v>604</v>
      </c>
      <c r="D313" s="126" t="s">
        <v>402</v>
      </c>
      <c r="E313" s="126">
        <v>1501</v>
      </c>
      <c r="F313" s="141">
        <v>997048.29</v>
      </c>
      <c r="G313" s="141">
        <v>138175.71</v>
      </c>
      <c r="H313" s="141">
        <v>1135224</v>
      </c>
      <c r="I313" s="141">
        <v>63690.47</v>
      </c>
      <c r="J313" s="141">
        <v>11441.529999999999</v>
      </c>
      <c r="K313" s="141">
        <v>75132</v>
      </c>
      <c r="L313" s="141">
        <v>0</v>
      </c>
      <c r="M313" s="141">
        <v>50413</v>
      </c>
      <c r="N313" s="141">
        <v>50413</v>
      </c>
      <c r="O313" s="141">
        <v>1060738.76</v>
      </c>
      <c r="P313" s="141">
        <v>99204.24</v>
      </c>
      <c r="Q313" s="141">
        <v>1159943</v>
      </c>
    </row>
    <row r="314" spans="1:17" x14ac:dyDescent="0.25">
      <c r="A314" s="126">
        <v>311</v>
      </c>
      <c r="B314" s="126" t="s">
        <v>811</v>
      </c>
      <c r="C314" s="126" t="s">
        <v>635</v>
      </c>
      <c r="D314" s="126" t="s">
        <v>402</v>
      </c>
      <c r="E314" s="126">
        <v>1440</v>
      </c>
      <c r="F314" s="141">
        <v>504177.18</v>
      </c>
      <c r="G314" s="141">
        <v>77812.820000000007</v>
      </c>
      <c r="H314" s="141">
        <v>581990</v>
      </c>
      <c r="I314" s="141">
        <v>64246.28</v>
      </c>
      <c r="J314" s="141">
        <v>6469.72</v>
      </c>
      <c r="K314" s="141">
        <v>70716</v>
      </c>
      <c r="L314" s="141">
        <v>0</v>
      </c>
      <c r="M314" s="141">
        <v>7771</v>
      </c>
      <c r="N314" s="141">
        <v>7771</v>
      </c>
      <c r="O314" s="141">
        <v>568423.46</v>
      </c>
      <c r="P314" s="141">
        <v>76511.540000000008</v>
      </c>
      <c r="Q314" s="141">
        <v>644935</v>
      </c>
    </row>
    <row r="315" spans="1:17" x14ac:dyDescent="0.25">
      <c r="A315" s="126">
        <v>312</v>
      </c>
      <c r="B315" s="126" t="s">
        <v>811</v>
      </c>
      <c r="C315" s="126" t="s">
        <v>653</v>
      </c>
      <c r="D315" s="126" t="s">
        <v>402</v>
      </c>
      <c r="E315" s="126">
        <v>1584</v>
      </c>
      <c r="F315" s="141">
        <v>1229901.98</v>
      </c>
      <c r="G315" s="141">
        <v>238250.02000000002</v>
      </c>
      <c r="H315" s="141">
        <v>1468152</v>
      </c>
      <c r="I315" s="141">
        <v>14014.38</v>
      </c>
      <c r="J315" s="141">
        <v>13472.62</v>
      </c>
      <c r="K315" s="141">
        <v>27487</v>
      </c>
      <c r="L315" s="141">
        <v>0</v>
      </c>
      <c r="M315" s="141">
        <v>0</v>
      </c>
      <c r="N315" s="141">
        <v>0</v>
      </c>
      <c r="O315" s="141">
        <v>1243916.3600000001</v>
      </c>
      <c r="P315" s="141">
        <v>251722.63999999998</v>
      </c>
      <c r="Q315" s="141">
        <v>1495639</v>
      </c>
    </row>
    <row r="316" spans="1:17" x14ac:dyDescent="0.25">
      <c r="A316" s="126">
        <v>313</v>
      </c>
      <c r="B316" s="126" t="s">
        <v>811</v>
      </c>
      <c r="C316" s="126" t="s">
        <v>494</v>
      </c>
      <c r="D316" s="126" t="s">
        <v>402</v>
      </c>
      <c r="E316" s="126">
        <v>3706</v>
      </c>
      <c r="F316" s="141">
        <v>824204.65</v>
      </c>
      <c r="G316" s="141">
        <v>94252.35</v>
      </c>
      <c r="H316" s="141">
        <v>918457</v>
      </c>
      <c r="I316" s="141">
        <v>31585.22</v>
      </c>
      <c r="J316" s="141">
        <v>10543.78</v>
      </c>
      <c r="K316" s="141">
        <v>42129</v>
      </c>
      <c r="L316" s="141">
        <v>0</v>
      </c>
      <c r="M316" s="141">
        <v>21574</v>
      </c>
      <c r="N316" s="141">
        <v>21574</v>
      </c>
      <c r="O316" s="141">
        <v>855789.87</v>
      </c>
      <c r="P316" s="141">
        <v>83222.13</v>
      </c>
      <c r="Q316" s="141">
        <v>939012</v>
      </c>
    </row>
    <row r="317" spans="1:17" x14ac:dyDescent="0.25">
      <c r="A317" s="126">
        <v>314</v>
      </c>
      <c r="B317" s="126" t="s">
        <v>811</v>
      </c>
      <c r="C317" s="126" t="s">
        <v>401</v>
      </c>
      <c r="D317" s="126" t="s">
        <v>402</v>
      </c>
      <c r="E317" s="126">
        <v>5476</v>
      </c>
      <c r="F317" s="141">
        <v>637051.41</v>
      </c>
      <c r="G317" s="141">
        <v>88973.59</v>
      </c>
      <c r="H317" s="141">
        <v>726025</v>
      </c>
      <c r="I317" s="141">
        <v>46433.25</v>
      </c>
      <c r="J317" s="141">
        <v>9544.75</v>
      </c>
      <c r="K317" s="141">
        <v>55978</v>
      </c>
      <c r="L317" s="141">
        <v>0</v>
      </c>
      <c r="M317" s="141">
        <v>0</v>
      </c>
      <c r="N317" s="141">
        <v>0</v>
      </c>
      <c r="O317" s="141">
        <v>683484.66</v>
      </c>
      <c r="P317" s="141">
        <v>98518.34</v>
      </c>
      <c r="Q317" s="141">
        <v>782003</v>
      </c>
    </row>
    <row r="318" spans="1:17" x14ac:dyDescent="0.25">
      <c r="A318" s="126">
        <v>315</v>
      </c>
      <c r="B318" s="126" t="s">
        <v>811</v>
      </c>
      <c r="C318" s="126" t="s">
        <v>566</v>
      </c>
      <c r="D318" s="126" t="s">
        <v>402</v>
      </c>
      <c r="E318" s="126">
        <v>3564</v>
      </c>
      <c r="F318" s="141">
        <v>1082647.6200000001</v>
      </c>
      <c r="G318" s="141">
        <v>171454.38</v>
      </c>
      <c r="H318" s="141">
        <v>1254102</v>
      </c>
      <c r="I318" s="141">
        <v>201659.24</v>
      </c>
      <c r="J318" s="141">
        <v>12563.76</v>
      </c>
      <c r="K318" s="141">
        <v>214223</v>
      </c>
      <c r="L318" s="141">
        <v>0</v>
      </c>
      <c r="M318" s="141">
        <v>0</v>
      </c>
      <c r="N318" s="141">
        <v>0</v>
      </c>
      <c r="O318" s="141">
        <v>1284306.8600000001</v>
      </c>
      <c r="P318" s="141">
        <v>184018.13999999998</v>
      </c>
      <c r="Q318" s="141">
        <v>1468325</v>
      </c>
    </row>
    <row r="319" spans="1:17" x14ac:dyDescent="0.25">
      <c r="A319" s="126">
        <v>316</v>
      </c>
      <c r="B319" s="126" t="s">
        <v>811</v>
      </c>
      <c r="C319" s="126" t="s">
        <v>674</v>
      </c>
      <c r="D319" s="126" t="s">
        <v>402</v>
      </c>
      <c r="E319" s="126">
        <v>698</v>
      </c>
      <c r="F319" s="141">
        <v>797053.43</v>
      </c>
      <c r="G319" s="141">
        <v>172682.57</v>
      </c>
      <c r="H319" s="141">
        <v>969736</v>
      </c>
      <c r="I319" s="141">
        <v>6178.57</v>
      </c>
      <c r="J319" s="141">
        <v>8899.43</v>
      </c>
      <c r="K319" s="141">
        <v>15078</v>
      </c>
      <c r="L319" s="141">
        <v>0</v>
      </c>
      <c r="M319" s="141">
        <v>5620</v>
      </c>
      <c r="N319" s="141">
        <v>5620</v>
      </c>
      <c r="O319" s="141">
        <v>803232</v>
      </c>
      <c r="P319" s="141">
        <v>175962</v>
      </c>
      <c r="Q319" s="141">
        <v>979194</v>
      </c>
    </row>
    <row r="320" spans="1:17" x14ac:dyDescent="0.25">
      <c r="A320" s="126">
        <v>317</v>
      </c>
      <c r="B320" s="126" t="s">
        <v>811</v>
      </c>
      <c r="C320" s="126" t="s">
        <v>539</v>
      </c>
      <c r="D320" s="126" t="s">
        <v>402</v>
      </c>
      <c r="E320" s="126">
        <v>720</v>
      </c>
      <c r="F320" s="141">
        <v>424314.03</v>
      </c>
      <c r="G320" s="141">
        <v>117748.97</v>
      </c>
      <c r="H320" s="141">
        <v>542063</v>
      </c>
      <c r="I320" s="141">
        <v>6362.33</v>
      </c>
      <c r="J320" s="141">
        <v>5087.67</v>
      </c>
      <c r="K320" s="141">
        <v>11450</v>
      </c>
      <c r="L320" s="141">
        <v>0</v>
      </c>
      <c r="M320" s="141">
        <v>0</v>
      </c>
      <c r="N320" s="141">
        <v>0</v>
      </c>
      <c r="O320" s="141">
        <v>430676.36</v>
      </c>
      <c r="P320" s="141">
        <v>122836.64000000001</v>
      </c>
      <c r="Q320" s="141">
        <v>553513</v>
      </c>
    </row>
    <row r="321" spans="1:17" x14ac:dyDescent="0.25">
      <c r="A321" s="126">
        <v>318</v>
      </c>
      <c r="B321" s="126" t="s">
        <v>811</v>
      </c>
      <c r="C321" s="126" t="s">
        <v>476</v>
      </c>
      <c r="D321" s="126" t="s">
        <v>402</v>
      </c>
      <c r="E321" s="126">
        <v>720</v>
      </c>
      <c r="F321" s="141">
        <v>383551.52</v>
      </c>
      <c r="G321" s="141">
        <v>57787.48</v>
      </c>
      <c r="H321" s="141">
        <v>441339</v>
      </c>
      <c r="I321" s="141">
        <v>6361.54</v>
      </c>
      <c r="J321" s="141">
        <v>4617.46</v>
      </c>
      <c r="K321" s="141">
        <v>10979</v>
      </c>
      <c r="L321" s="141">
        <v>0</v>
      </c>
      <c r="M321" s="141">
        <v>0</v>
      </c>
      <c r="N321" s="141">
        <v>0</v>
      </c>
      <c r="O321" s="141">
        <v>389913.06</v>
      </c>
      <c r="P321" s="141">
        <v>62404.94</v>
      </c>
      <c r="Q321" s="141">
        <v>452318</v>
      </c>
    </row>
    <row r="322" spans="1:17" x14ac:dyDescent="0.25">
      <c r="A322" s="126">
        <v>319</v>
      </c>
      <c r="B322" s="126" t="s">
        <v>811</v>
      </c>
      <c r="C322" s="126" t="s">
        <v>806</v>
      </c>
      <c r="D322" s="126" t="s">
        <v>45</v>
      </c>
      <c r="E322" s="126">
        <v>3</v>
      </c>
      <c r="F322" s="141">
        <v>17441.990000000002</v>
      </c>
      <c r="G322" s="141">
        <v>2669.01</v>
      </c>
      <c r="H322" s="141">
        <v>20111</v>
      </c>
      <c r="I322" s="141">
        <v>200.06</v>
      </c>
      <c r="J322" s="141">
        <v>107.94</v>
      </c>
      <c r="K322" s="141">
        <v>308</v>
      </c>
      <c r="L322" s="141">
        <v>0</v>
      </c>
      <c r="M322" s="141">
        <v>0</v>
      </c>
      <c r="N322" s="141">
        <v>0</v>
      </c>
      <c r="O322" s="141">
        <v>17642.05</v>
      </c>
      <c r="P322" s="141">
        <v>2776.95</v>
      </c>
      <c r="Q322" s="141">
        <v>20419</v>
      </c>
    </row>
    <row r="323" spans="1:17" x14ac:dyDescent="0.25">
      <c r="A323" s="126">
        <v>320</v>
      </c>
      <c r="B323" s="126" t="s">
        <v>811</v>
      </c>
      <c r="C323" s="126" t="s">
        <v>807</v>
      </c>
      <c r="D323" s="126" t="s">
        <v>45</v>
      </c>
      <c r="E323" s="126">
        <v>53</v>
      </c>
      <c r="F323" s="141">
        <v>10744.15</v>
      </c>
      <c r="G323" s="141">
        <v>2172.8500000000004</v>
      </c>
      <c r="H323" s="141">
        <v>12917</v>
      </c>
      <c r="I323" s="141">
        <v>617.66</v>
      </c>
      <c r="J323" s="141">
        <v>98.34</v>
      </c>
      <c r="K323" s="141">
        <v>716</v>
      </c>
      <c r="L323" s="141">
        <v>0</v>
      </c>
      <c r="M323" s="141">
        <v>0</v>
      </c>
      <c r="N323" s="141">
        <v>0</v>
      </c>
      <c r="O323" s="141">
        <v>11361.81</v>
      </c>
      <c r="P323" s="141">
        <v>2271.19</v>
      </c>
      <c r="Q323" s="141">
        <v>13633</v>
      </c>
    </row>
    <row r="324" spans="1:17" x14ac:dyDescent="0.25">
      <c r="A324" s="126">
        <v>321</v>
      </c>
      <c r="B324" s="126" t="s">
        <v>811</v>
      </c>
      <c r="C324" s="126" t="s">
        <v>808</v>
      </c>
      <c r="D324" s="126" t="s">
        <v>45</v>
      </c>
      <c r="E324" s="126">
        <v>169</v>
      </c>
      <c r="F324" s="141">
        <v>25855.22</v>
      </c>
      <c r="G324" s="141">
        <v>3647.7799999999997</v>
      </c>
      <c r="H324" s="141">
        <v>29503</v>
      </c>
      <c r="I324" s="141">
        <v>1673.47</v>
      </c>
      <c r="J324" s="141">
        <v>263.52999999999997</v>
      </c>
      <c r="K324" s="141">
        <v>1937</v>
      </c>
      <c r="L324" s="141">
        <v>0</v>
      </c>
      <c r="M324" s="141">
        <v>0</v>
      </c>
      <c r="N324" s="141">
        <v>0</v>
      </c>
      <c r="O324" s="141">
        <v>27528.69</v>
      </c>
      <c r="P324" s="141">
        <v>3911.31</v>
      </c>
      <c r="Q324" s="141">
        <v>31440</v>
      </c>
    </row>
    <row r="325" spans="1:17" x14ac:dyDescent="0.25">
      <c r="A325" s="126">
        <v>322</v>
      </c>
      <c r="B325" s="126" t="s">
        <v>811</v>
      </c>
      <c r="C325" s="126" t="s">
        <v>605</v>
      </c>
      <c r="D325" s="126" t="s">
        <v>43</v>
      </c>
      <c r="E325" s="126">
        <v>0</v>
      </c>
      <c r="F325" s="141">
        <v>3680.43</v>
      </c>
      <c r="G325" s="141">
        <v>287.57</v>
      </c>
      <c r="H325" s="141">
        <v>3968</v>
      </c>
      <c r="I325" s="141">
        <v>174.79</v>
      </c>
      <c r="J325" s="141">
        <v>37.21</v>
      </c>
      <c r="K325" s="141">
        <v>212</v>
      </c>
      <c r="L325" s="141">
        <v>0</v>
      </c>
      <c r="M325" s="141">
        <v>0</v>
      </c>
      <c r="N325" s="141">
        <v>0</v>
      </c>
      <c r="O325" s="141">
        <v>3855.22</v>
      </c>
      <c r="P325" s="141">
        <v>324.77999999999997</v>
      </c>
      <c r="Q325" s="141">
        <v>4180</v>
      </c>
    </row>
    <row r="326" spans="1:17" x14ac:dyDescent="0.25">
      <c r="A326" s="126">
        <v>323</v>
      </c>
      <c r="B326" s="126" t="s">
        <v>811</v>
      </c>
      <c r="C326" s="126" t="s">
        <v>772</v>
      </c>
      <c r="D326" s="126" t="s">
        <v>45</v>
      </c>
      <c r="E326" s="126">
        <v>273</v>
      </c>
      <c r="F326" s="141">
        <v>17596.22</v>
      </c>
      <c r="G326" s="141">
        <v>1805.78</v>
      </c>
      <c r="H326" s="141">
        <v>19402</v>
      </c>
      <c r="I326" s="141">
        <v>2454.98</v>
      </c>
      <c r="J326" s="141">
        <v>356.02</v>
      </c>
      <c r="K326" s="141">
        <v>2811</v>
      </c>
      <c r="L326" s="141">
        <v>0</v>
      </c>
      <c r="M326" s="141">
        <v>0</v>
      </c>
      <c r="N326" s="141">
        <v>0</v>
      </c>
      <c r="O326" s="141">
        <v>20051.2</v>
      </c>
      <c r="P326" s="141">
        <v>2161.8000000000002</v>
      </c>
      <c r="Q326" s="141">
        <v>22213</v>
      </c>
    </row>
    <row r="327" spans="1:17" x14ac:dyDescent="0.25">
      <c r="A327" s="126">
        <v>324</v>
      </c>
      <c r="B327" s="126" t="s">
        <v>811</v>
      </c>
      <c r="C327" s="126" t="s">
        <v>773</v>
      </c>
      <c r="D327" s="126" t="s">
        <v>43</v>
      </c>
      <c r="E327" s="126">
        <v>0</v>
      </c>
      <c r="F327" s="141">
        <v>873.66</v>
      </c>
      <c r="G327" s="141">
        <v>20.34</v>
      </c>
      <c r="H327" s="141">
        <v>894</v>
      </c>
      <c r="I327" s="141">
        <v>174.79</v>
      </c>
      <c r="J327" s="141">
        <v>8.2100000000000009</v>
      </c>
      <c r="K327" s="141">
        <v>183</v>
      </c>
      <c r="L327" s="141">
        <v>0</v>
      </c>
      <c r="M327" s="141">
        <v>0</v>
      </c>
      <c r="N327" s="141">
        <v>0</v>
      </c>
      <c r="O327" s="141">
        <v>1048.45</v>
      </c>
      <c r="P327" s="141">
        <v>28.55</v>
      </c>
      <c r="Q327" s="141">
        <v>1077</v>
      </c>
    </row>
    <row r="328" spans="1:17" x14ac:dyDescent="0.25">
      <c r="A328" s="126">
        <v>325</v>
      </c>
      <c r="B328" s="126" t="s">
        <v>811</v>
      </c>
      <c r="C328" s="126" t="s">
        <v>774</v>
      </c>
      <c r="D328" s="126" t="s">
        <v>43</v>
      </c>
      <c r="E328" s="126">
        <v>0</v>
      </c>
      <c r="F328" s="141">
        <v>873.66</v>
      </c>
      <c r="G328" s="141">
        <v>20.34</v>
      </c>
      <c r="H328" s="141">
        <v>894</v>
      </c>
      <c r="I328" s="141">
        <v>174.79</v>
      </c>
      <c r="J328" s="141">
        <v>8.2100000000000009</v>
      </c>
      <c r="K328" s="141">
        <v>183</v>
      </c>
      <c r="L328" s="141">
        <v>0</v>
      </c>
      <c r="M328" s="141">
        <v>0</v>
      </c>
      <c r="N328" s="141">
        <v>0</v>
      </c>
      <c r="O328" s="141">
        <v>1048.45</v>
      </c>
      <c r="P328" s="141">
        <v>28.55</v>
      </c>
      <c r="Q328" s="141">
        <v>1077</v>
      </c>
    </row>
    <row r="329" spans="1:17" x14ac:dyDescent="0.25">
      <c r="A329" s="126">
        <v>326</v>
      </c>
      <c r="B329" s="126" t="s">
        <v>811</v>
      </c>
      <c r="C329" s="126" t="s">
        <v>775</v>
      </c>
      <c r="D329" s="126" t="s">
        <v>43</v>
      </c>
      <c r="E329" s="126">
        <v>0</v>
      </c>
      <c r="F329" s="141">
        <v>873.66</v>
      </c>
      <c r="G329" s="141">
        <v>20.34</v>
      </c>
      <c r="H329" s="141">
        <v>894</v>
      </c>
      <c r="I329" s="141">
        <v>174.79</v>
      </c>
      <c r="J329" s="141">
        <v>8.2100000000000009</v>
      </c>
      <c r="K329" s="141">
        <v>183</v>
      </c>
      <c r="L329" s="141">
        <v>0</v>
      </c>
      <c r="M329" s="141">
        <v>0</v>
      </c>
      <c r="N329" s="141">
        <v>0</v>
      </c>
      <c r="O329" s="141">
        <v>1048.45</v>
      </c>
      <c r="P329" s="141">
        <v>28.55</v>
      </c>
      <c r="Q329" s="141">
        <v>1077</v>
      </c>
    </row>
    <row r="330" spans="1:17" x14ac:dyDescent="0.25">
      <c r="A330" s="126">
        <v>327</v>
      </c>
      <c r="B330" s="126" t="s">
        <v>811</v>
      </c>
      <c r="C330" s="126" t="s">
        <v>776</v>
      </c>
      <c r="D330" s="126" t="s">
        <v>43</v>
      </c>
      <c r="E330" s="126">
        <v>0</v>
      </c>
      <c r="F330" s="141">
        <v>873.66</v>
      </c>
      <c r="G330" s="141">
        <v>20.34</v>
      </c>
      <c r="H330" s="141">
        <v>894</v>
      </c>
      <c r="I330" s="141">
        <v>174.79</v>
      </c>
      <c r="J330" s="141">
        <v>8.2100000000000009</v>
      </c>
      <c r="K330" s="141">
        <v>183</v>
      </c>
      <c r="L330" s="141">
        <v>0</v>
      </c>
      <c r="M330" s="141">
        <v>0</v>
      </c>
      <c r="N330" s="141">
        <v>0</v>
      </c>
      <c r="O330" s="141">
        <v>1048.45</v>
      </c>
      <c r="P330" s="141">
        <v>28.55</v>
      </c>
      <c r="Q330" s="141">
        <v>1077</v>
      </c>
    </row>
    <row r="331" spans="1:17" x14ac:dyDescent="0.25">
      <c r="A331" s="126">
        <v>328</v>
      </c>
      <c r="B331" s="126" t="s">
        <v>811</v>
      </c>
      <c r="C331" s="126" t="s">
        <v>777</v>
      </c>
      <c r="D331" s="126" t="s">
        <v>43</v>
      </c>
      <c r="E331" s="126">
        <v>0</v>
      </c>
      <c r="F331" s="141">
        <v>873.66</v>
      </c>
      <c r="G331" s="141">
        <v>20.34</v>
      </c>
      <c r="H331" s="141">
        <v>894</v>
      </c>
      <c r="I331" s="141">
        <v>174.79</v>
      </c>
      <c r="J331" s="141">
        <v>8.2100000000000009</v>
      </c>
      <c r="K331" s="141">
        <v>183</v>
      </c>
      <c r="L331" s="141">
        <v>0</v>
      </c>
      <c r="M331" s="141">
        <v>0</v>
      </c>
      <c r="N331" s="141">
        <v>0</v>
      </c>
      <c r="O331" s="141">
        <v>1048.45</v>
      </c>
      <c r="P331" s="141">
        <v>28.55</v>
      </c>
      <c r="Q331" s="141">
        <v>1077</v>
      </c>
    </row>
    <row r="332" spans="1:17" x14ac:dyDescent="0.25">
      <c r="A332" s="126">
        <v>329</v>
      </c>
      <c r="B332" s="126" t="s">
        <v>811</v>
      </c>
      <c r="C332" s="126" t="s">
        <v>809</v>
      </c>
      <c r="D332" s="126" t="s">
        <v>43</v>
      </c>
      <c r="E332" s="126">
        <v>0</v>
      </c>
      <c r="F332" s="141">
        <v>873.66</v>
      </c>
      <c r="G332" s="141">
        <v>20.34</v>
      </c>
      <c r="H332" s="141">
        <v>894</v>
      </c>
      <c r="I332" s="141">
        <v>174.79</v>
      </c>
      <c r="J332" s="141">
        <v>8.2100000000000009</v>
      </c>
      <c r="K332" s="141">
        <v>183</v>
      </c>
      <c r="L332" s="141">
        <v>0</v>
      </c>
      <c r="M332" s="141">
        <v>0</v>
      </c>
      <c r="N332" s="141">
        <v>0</v>
      </c>
      <c r="O332" s="141">
        <v>1048.45</v>
      </c>
      <c r="P332" s="141">
        <v>28.55</v>
      </c>
      <c r="Q332" s="141">
        <v>1077</v>
      </c>
    </row>
    <row r="333" spans="1:17" x14ac:dyDescent="0.25">
      <c r="A333" s="126">
        <v>330</v>
      </c>
      <c r="B333" s="126" t="s">
        <v>811</v>
      </c>
      <c r="C333" s="126" t="s">
        <v>778</v>
      </c>
      <c r="D333" s="126" t="s">
        <v>45</v>
      </c>
      <c r="E333" s="126">
        <v>0</v>
      </c>
      <c r="F333" s="141">
        <v>0</v>
      </c>
      <c r="G333" s="141">
        <v>0</v>
      </c>
      <c r="H333" s="141">
        <v>0</v>
      </c>
      <c r="I333" s="141">
        <v>205</v>
      </c>
      <c r="J333" s="141">
        <v>0</v>
      </c>
      <c r="K333" s="141">
        <v>205</v>
      </c>
      <c r="L333" s="141">
        <v>0</v>
      </c>
      <c r="M333" s="141">
        <v>0</v>
      </c>
      <c r="N333" s="141">
        <v>0</v>
      </c>
      <c r="O333" s="141">
        <v>205</v>
      </c>
      <c r="P333" s="141">
        <v>0</v>
      </c>
      <c r="Q333" s="141">
        <v>205</v>
      </c>
    </row>
    <row r="334" spans="1:17" x14ac:dyDescent="0.25">
      <c r="A334" s="126">
        <v>331</v>
      </c>
      <c r="B334" s="126" t="s">
        <v>811</v>
      </c>
      <c r="C334" s="126" t="s">
        <v>779</v>
      </c>
      <c r="D334" s="126" t="s">
        <v>45</v>
      </c>
      <c r="E334" s="126">
        <v>0</v>
      </c>
      <c r="F334" s="141">
        <v>0</v>
      </c>
      <c r="G334" s="141">
        <v>0</v>
      </c>
      <c r="H334" s="141">
        <v>0</v>
      </c>
      <c r="I334" s="141">
        <v>205</v>
      </c>
      <c r="J334" s="141">
        <v>0</v>
      </c>
      <c r="K334" s="141">
        <v>205</v>
      </c>
      <c r="L334" s="141">
        <v>0</v>
      </c>
      <c r="M334" s="141">
        <v>0</v>
      </c>
      <c r="N334" s="141">
        <v>0</v>
      </c>
      <c r="O334" s="141">
        <v>205</v>
      </c>
      <c r="P334" s="141">
        <v>0</v>
      </c>
      <c r="Q334" s="141">
        <v>205</v>
      </c>
    </row>
    <row r="335" spans="1:17" x14ac:dyDescent="0.25">
      <c r="A335" s="126">
        <v>332</v>
      </c>
      <c r="B335" s="126" t="s">
        <v>811</v>
      </c>
      <c r="C335" s="126" t="s">
        <v>606</v>
      </c>
      <c r="D335" s="126" t="s">
        <v>45</v>
      </c>
      <c r="E335" s="126">
        <v>32</v>
      </c>
      <c r="F335" s="141">
        <v>3583.2</v>
      </c>
      <c r="G335" s="141">
        <v>329.79999999999995</v>
      </c>
      <c r="H335" s="141">
        <v>3913</v>
      </c>
      <c r="I335" s="141">
        <v>442.57</v>
      </c>
      <c r="J335" s="141">
        <v>56.430000000000007</v>
      </c>
      <c r="K335" s="141">
        <v>499</v>
      </c>
      <c r="L335" s="141">
        <v>169.2</v>
      </c>
      <c r="M335" s="141">
        <v>329.79999999999995</v>
      </c>
      <c r="N335" s="141">
        <v>499</v>
      </c>
      <c r="O335" s="141">
        <v>3856.57</v>
      </c>
      <c r="P335" s="141">
        <v>56.430000000000007</v>
      </c>
      <c r="Q335" s="141">
        <v>3913</v>
      </c>
    </row>
    <row r="336" spans="1:17" x14ac:dyDescent="0.25">
      <c r="A336" s="126">
        <v>333</v>
      </c>
      <c r="B336" s="126" t="s">
        <v>811</v>
      </c>
      <c r="C336" s="126" t="s">
        <v>607</v>
      </c>
      <c r="D336" s="126" t="s">
        <v>45</v>
      </c>
      <c r="E336" s="126">
        <v>22</v>
      </c>
      <c r="F336" s="141">
        <v>895.17</v>
      </c>
      <c r="G336" s="141">
        <v>121.83</v>
      </c>
      <c r="H336" s="141">
        <v>1017</v>
      </c>
      <c r="I336" s="141">
        <v>359.15</v>
      </c>
      <c r="J336" s="141">
        <v>21.85</v>
      </c>
      <c r="K336" s="141">
        <v>381</v>
      </c>
      <c r="L336" s="141">
        <v>259.17</v>
      </c>
      <c r="M336" s="141">
        <v>121.83</v>
      </c>
      <c r="N336" s="141">
        <v>381</v>
      </c>
      <c r="O336" s="141">
        <v>995.15</v>
      </c>
      <c r="P336" s="141">
        <v>21.85</v>
      </c>
      <c r="Q336" s="141">
        <v>1017</v>
      </c>
    </row>
    <row r="337" spans="1:17" x14ac:dyDescent="0.25">
      <c r="A337" s="126">
        <v>334</v>
      </c>
      <c r="B337" s="126" t="s">
        <v>811</v>
      </c>
      <c r="C337" s="126" t="s">
        <v>608</v>
      </c>
      <c r="D337" s="126" t="s">
        <v>45</v>
      </c>
      <c r="E337" s="126">
        <v>19</v>
      </c>
      <c r="F337" s="141">
        <v>7952.69</v>
      </c>
      <c r="G337" s="141">
        <v>981.31</v>
      </c>
      <c r="H337" s="141">
        <v>8934</v>
      </c>
      <c r="I337" s="141">
        <v>333.25</v>
      </c>
      <c r="J337" s="141">
        <v>95.75</v>
      </c>
      <c r="K337" s="141">
        <v>429</v>
      </c>
      <c r="L337" s="141">
        <v>0</v>
      </c>
      <c r="M337" s="141">
        <v>429</v>
      </c>
      <c r="N337" s="141">
        <v>429</v>
      </c>
      <c r="O337" s="141">
        <v>8285.94</v>
      </c>
      <c r="P337" s="141">
        <v>648.06000000000006</v>
      </c>
      <c r="Q337" s="141">
        <v>8934</v>
      </c>
    </row>
    <row r="338" spans="1:17" x14ac:dyDescent="0.25">
      <c r="A338" s="126">
        <v>335</v>
      </c>
      <c r="B338" s="126" t="s">
        <v>811</v>
      </c>
      <c r="C338" s="126" t="s">
        <v>609</v>
      </c>
      <c r="D338" s="126" t="s">
        <v>45</v>
      </c>
      <c r="E338" s="126">
        <v>0</v>
      </c>
      <c r="F338" s="141">
        <v>3182.74</v>
      </c>
      <c r="G338" s="141">
        <v>399.26</v>
      </c>
      <c r="H338" s="141">
        <v>3582</v>
      </c>
      <c r="I338" s="141">
        <v>174.92</v>
      </c>
      <c r="J338" s="141">
        <v>32.08</v>
      </c>
      <c r="K338" s="141">
        <v>207</v>
      </c>
      <c r="L338" s="141">
        <v>0</v>
      </c>
      <c r="M338" s="141">
        <v>207</v>
      </c>
      <c r="N338" s="141">
        <v>207</v>
      </c>
      <c r="O338" s="141">
        <v>3357.66</v>
      </c>
      <c r="P338" s="141">
        <v>224.34</v>
      </c>
      <c r="Q338" s="141">
        <v>3582</v>
      </c>
    </row>
    <row r="339" spans="1:17" x14ac:dyDescent="0.25">
      <c r="A339" s="126">
        <v>336</v>
      </c>
      <c r="B339" s="126" t="s">
        <v>811</v>
      </c>
      <c r="C339" s="126" t="s">
        <v>610</v>
      </c>
      <c r="D339" s="126" t="s">
        <v>43</v>
      </c>
      <c r="E339" s="126">
        <v>0</v>
      </c>
      <c r="F339" s="141">
        <v>3176.42</v>
      </c>
      <c r="G339" s="141">
        <v>398.58</v>
      </c>
      <c r="H339" s="141">
        <v>3575</v>
      </c>
      <c r="I339" s="141">
        <v>175</v>
      </c>
      <c r="J339" s="141">
        <v>32</v>
      </c>
      <c r="K339" s="141">
        <v>207</v>
      </c>
      <c r="L339" s="141">
        <v>3558.42</v>
      </c>
      <c r="M339" s="141">
        <v>430.58</v>
      </c>
      <c r="N339" s="141">
        <v>3989</v>
      </c>
      <c r="O339" s="141">
        <v>-207</v>
      </c>
      <c r="P339" s="141">
        <v>0</v>
      </c>
      <c r="Q339" s="141">
        <v>-207</v>
      </c>
    </row>
    <row r="340" spans="1:17" x14ac:dyDescent="0.25">
      <c r="A340" s="126">
        <v>337</v>
      </c>
      <c r="B340" s="126" t="s">
        <v>811</v>
      </c>
      <c r="C340" s="126" t="s">
        <v>611</v>
      </c>
      <c r="D340" s="126" t="s">
        <v>43</v>
      </c>
      <c r="E340" s="126">
        <v>0</v>
      </c>
      <c r="F340" s="141">
        <v>2461.85</v>
      </c>
      <c r="G340" s="141">
        <v>231.15</v>
      </c>
      <c r="H340" s="141">
        <v>2693</v>
      </c>
      <c r="I340" s="141">
        <v>175.38</v>
      </c>
      <c r="J340" s="141">
        <v>24.62</v>
      </c>
      <c r="K340" s="141">
        <v>200</v>
      </c>
      <c r="L340" s="141">
        <v>6626.23</v>
      </c>
      <c r="M340" s="141">
        <v>255.77</v>
      </c>
      <c r="N340" s="141">
        <v>6882</v>
      </c>
      <c r="O340" s="141">
        <v>-3989</v>
      </c>
      <c r="P340" s="141">
        <v>0</v>
      </c>
      <c r="Q340" s="141">
        <v>-3989</v>
      </c>
    </row>
    <row r="341" spans="1:17" x14ac:dyDescent="0.25">
      <c r="A341" s="126">
        <v>338</v>
      </c>
      <c r="B341" s="126" t="s">
        <v>811</v>
      </c>
      <c r="C341" s="126" t="s">
        <v>612</v>
      </c>
      <c r="D341" s="126" t="s">
        <v>45</v>
      </c>
      <c r="E341" s="126">
        <v>66</v>
      </c>
      <c r="F341" s="141">
        <v>6166.19</v>
      </c>
      <c r="G341" s="141">
        <v>907.81</v>
      </c>
      <c r="H341" s="141">
        <v>7074</v>
      </c>
      <c r="I341" s="141">
        <v>726.58</v>
      </c>
      <c r="J341" s="141">
        <v>106.42</v>
      </c>
      <c r="K341" s="141">
        <v>833</v>
      </c>
      <c r="L341" s="141">
        <v>7725.77</v>
      </c>
      <c r="M341" s="141">
        <v>1014.23</v>
      </c>
      <c r="N341" s="141">
        <v>8740</v>
      </c>
      <c r="O341" s="141">
        <v>-833</v>
      </c>
      <c r="P341" s="141">
        <v>0</v>
      </c>
      <c r="Q341" s="141">
        <v>-833</v>
      </c>
    </row>
    <row r="342" spans="1:17" x14ac:dyDescent="0.25">
      <c r="A342" s="126">
        <v>339</v>
      </c>
      <c r="B342" s="126" t="s">
        <v>811</v>
      </c>
      <c r="C342" s="126" t="s">
        <v>613</v>
      </c>
      <c r="D342" s="126" t="s">
        <v>43</v>
      </c>
      <c r="E342" s="126">
        <v>0</v>
      </c>
      <c r="F342" s="141">
        <v>3392.61</v>
      </c>
      <c r="G342" s="141">
        <v>456.39</v>
      </c>
      <c r="H342" s="141">
        <v>3849</v>
      </c>
      <c r="I342" s="141">
        <v>174.76</v>
      </c>
      <c r="J342" s="141">
        <v>34.24</v>
      </c>
      <c r="K342" s="141">
        <v>209</v>
      </c>
      <c r="L342" s="141">
        <v>3776.37</v>
      </c>
      <c r="M342" s="141">
        <v>490.63</v>
      </c>
      <c r="N342" s="141">
        <v>4267</v>
      </c>
      <c r="O342" s="141">
        <v>-209</v>
      </c>
      <c r="P342" s="141">
        <v>0</v>
      </c>
      <c r="Q342" s="141">
        <v>-209</v>
      </c>
    </row>
    <row r="343" spans="1:17" x14ac:dyDescent="0.25">
      <c r="A343" s="126">
        <v>340</v>
      </c>
      <c r="B343" s="126" t="s">
        <v>811</v>
      </c>
      <c r="C343" s="126" t="s">
        <v>614</v>
      </c>
      <c r="D343" s="126" t="s">
        <v>43</v>
      </c>
      <c r="E343" s="126">
        <v>0</v>
      </c>
      <c r="F343" s="141">
        <v>3274.32</v>
      </c>
      <c r="G343" s="141">
        <v>428.68</v>
      </c>
      <c r="H343" s="141">
        <v>3703</v>
      </c>
      <c r="I343" s="141">
        <v>174.98</v>
      </c>
      <c r="J343" s="141">
        <v>33.020000000000003</v>
      </c>
      <c r="K343" s="141">
        <v>208</v>
      </c>
      <c r="L343" s="141">
        <v>3657.3</v>
      </c>
      <c r="M343" s="141">
        <v>461.7</v>
      </c>
      <c r="N343" s="141">
        <v>4119</v>
      </c>
      <c r="O343" s="141">
        <v>-208</v>
      </c>
      <c r="P343" s="141">
        <v>0</v>
      </c>
      <c r="Q343" s="141">
        <v>-208</v>
      </c>
    </row>
    <row r="344" spans="1:17" x14ac:dyDescent="0.25">
      <c r="A344" s="126">
        <v>341</v>
      </c>
      <c r="B344" s="126" t="s">
        <v>811</v>
      </c>
      <c r="C344" s="126" t="s">
        <v>615</v>
      </c>
      <c r="D344" s="126" t="s">
        <v>45</v>
      </c>
      <c r="E344" s="126">
        <v>69</v>
      </c>
      <c r="F344" s="141">
        <v>3274.32</v>
      </c>
      <c r="G344" s="141">
        <v>428.68</v>
      </c>
      <c r="H344" s="141">
        <v>3703</v>
      </c>
      <c r="I344" s="141">
        <v>751.51</v>
      </c>
      <c r="J344" s="141">
        <v>76.490000000000009</v>
      </c>
      <c r="K344" s="141">
        <v>828</v>
      </c>
      <c r="L344" s="141">
        <v>4853.83</v>
      </c>
      <c r="M344" s="141">
        <v>505.16999999999996</v>
      </c>
      <c r="N344" s="141">
        <v>5359</v>
      </c>
      <c r="O344" s="141">
        <v>-828</v>
      </c>
      <c r="P344" s="141">
        <v>0</v>
      </c>
      <c r="Q344" s="141">
        <v>-828</v>
      </c>
    </row>
    <row r="345" spans="1:17" x14ac:dyDescent="0.25">
      <c r="A345" s="126">
        <v>342</v>
      </c>
      <c r="B345" s="126" t="s">
        <v>811</v>
      </c>
      <c r="C345" s="126" t="s">
        <v>616</v>
      </c>
      <c r="D345" s="126" t="s">
        <v>45</v>
      </c>
      <c r="E345" s="126">
        <v>36</v>
      </c>
      <c r="F345" s="141">
        <v>4766.95</v>
      </c>
      <c r="G345" s="141">
        <v>534.04999999999995</v>
      </c>
      <c r="H345" s="141">
        <v>5301</v>
      </c>
      <c r="I345" s="141">
        <v>475.44</v>
      </c>
      <c r="J345" s="141">
        <v>71.56</v>
      </c>
      <c r="K345" s="141">
        <v>547</v>
      </c>
      <c r="L345" s="141">
        <v>5789.39</v>
      </c>
      <c r="M345" s="141">
        <v>605.61</v>
      </c>
      <c r="N345" s="141">
        <v>6395</v>
      </c>
      <c r="O345" s="141">
        <v>-547</v>
      </c>
      <c r="P345" s="141">
        <v>0</v>
      </c>
      <c r="Q345" s="141">
        <v>-547</v>
      </c>
    </row>
    <row r="346" spans="1:17" x14ac:dyDescent="0.25">
      <c r="A346" s="126">
        <v>343</v>
      </c>
      <c r="B346" s="126" t="s">
        <v>811</v>
      </c>
      <c r="C346" s="126" t="s">
        <v>617</v>
      </c>
      <c r="D346" s="126" t="s">
        <v>43</v>
      </c>
      <c r="E346" s="126">
        <v>0</v>
      </c>
      <c r="F346" s="141">
        <v>3157.58</v>
      </c>
      <c r="G346" s="141">
        <v>401.42</v>
      </c>
      <c r="H346" s="141">
        <v>3559</v>
      </c>
      <c r="I346" s="141">
        <v>175.19</v>
      </c>
      <c r="J346" s="141">
        <v>31.81</v>
      </c>
      <c r="K346" s="141">
        <v>207</v>
      </c>
      <c r="L346" s="141">
        <v>3539.77</v>
      </c>
      <c r="M346" s="141">
        <v>433.23</v>
      </c>
      <c r="N346" s="141">
        <v>3973</v>
      </c>
      <c r="O346" s="141">
        <v>-207</v>
      </c>
      <c r="P346" s="141">
        <v>0</v>
      </c>
      <c r="Q346" s="141">
        <v>-207</v>
      </c>
    </row>
    <row r="347" spans="1:17" x14ac:dyDescent="0.25">
      <c r="A347" s="126">
        <v>344</v>
      </c>
      <c r="B347" s="126" t="s">
        <v>811</v>
      </c>
      <c r="C347" s="126" t="s">
        <v>618</v>
      </c>
      <c r="D347" s="126" t="s">
        <v>43</v>
      </c>
      <c r="E347" s="126">
        <v>0</v>
      </c>
      <c r="F347" s="141">
        <v>3412.6</v>
      </c>
      <c r="G347" s="141">
        <v>453.4</v>
      </c>
      <c r="H347" s="141">
        <v>3866</v>
      </c>
      <c r="I347" s="141">
        <v>175.44</v>
      </c>
      <c r="J347" s="141">
        <v>34.56</v>
      </c>
      <c r="K347" s="141">
        <v>210</v>
      </c>
      <c r="L347" s="141">
        <v>4008.04</v>
      </c>
      <c r="M347" s="141">
        <v>487.96</v>
      </c>
      <c r="N347" s="141">
        <v>4496</v>
      </c>
      <c r="O347" s="141">
        <v>-420</v>
      </c>
      <c r="P347" s="141">
        <v>0</v>
      </c>
      <c r="Q347" s="141">
        <v>-420</v>
      </c>
    </row>
    <row r="348" spans="1:17" x14ac:dyDescent="0.25">
      <c r="A348" s="126">
        <v>345</v>
      </c>
      <c r="B348" s="126" t="s">
        <v>811</v>
      </c>
      <c r="C348" s="126" t="s">
        <v>619</v>
      </c>
      <c r="D348" s="126" t="s">
        <v>43</v>
      </c>
      <c r="E348" s="126">
        <v>0</v>
      </c>
      <c r="F348" s="141">
        <v>3274.32</v>
      </c>
      <c r="G348" s="141">
        <v>428.68</v>
      </c>
      <c r="H348" s="141">
        <v>3703</v>
      </c>
      <c r="I348" s="141">
        <v>174.98</v>
      </c>
      <c r="J348" s="141">
        <v>33.020000000000003</v>
      </c>
      <c r="K348" s="141">
        <v>208</v>
      </c>
      <c r="L348" s="141">
        <v>3449.3</v>
      </c>
      <c r="M348" s="141">
        <v>461.7</v>
      </c>
      <c r="N348" s="141">
        <v>3911</v>
      </c>
      <c r="O348" s="141">
        <v>0</v>
      </c>
      <c r="P348" s="141">
        <v>0</v>
      </c>
      <c r="Q348" s="141">
        <v>0</v>
      </c>
    </row>
    <row r="349" spans="1:17" x14ac:dyDescent="0.25">
      <c r="A349" s="126">
        <v>346</v>
      </c>
      <c r="B349" s="126" t="s">
        <v>811</v>
      </c>
      <c r="C349" s="126" t="s">
        <v>620</v>
      </c>
      <c r="D349" s="126" t="s">
        <v>43</v>
      </c>
      <c r="E349" s="126">
        <v>0</v>
      </c>
      <c r="F349" s="141">
        <v>3392.61</v>
      </c>
      <c r="G349" s="141">
        <v>456.39</v>
      </c>
      <c r="H349" s="141">
        <v>3849</v>
      </c>
      <c r="I349" s="141">
        <v>174.76</v>
      </c>
      <c r="J349" s="141">
        <v>34.24</v>
      </c>
      <c r="K349" s="141">
        <v>209</v>
      </c>
      <c r="L349" s="141">
        <v>6776.37</v>
      </c>
      <c r="M349" s="141">
        <v>490.63</v>
      </c>
      <c r="N349" s="141">
        <v>7267</v>
      </c>
      <c r="O349" s="141">
        <v>-3209</v>
      </c>
      <c r="P349" s="141">
        <v>0</v>
      </c>
      <c r="Q349" s="141">
        <v>-3209</v>
      </c>
    </row>
    <row r="350" spans="1:17" x14ac:dyDescent="0.25">
      <c r="A350" s="126">
        <v>347</v>
      </c>
      <c r="B350" s="126" t="s">
        <v>811</v>
      </c>
      <c r="C350" s="126" t="s">
        <v>621</v>
      </c>
      <c r="D350" s="126" t="s">
        <v>45</v>
      </c>
      <c r="E350" s="126">
        <v>29</v>
      </c>
      <c r="F350" s="141">
        <v>1502.78</v>
      </c>
      <c r="G350" s="141">
        <v>162.22</v>
      </c>
      <c r="H350" s="141">
        <v>1665</v>
      </c>
      <c r="I350" s="141">
        <v>417.65</v>
      </c>
      <c r="J350" s="141">
        <v>32.35</v>
      </c>
      <c r="K350" s="141">
        <v>450</v>
      </c>
      <c r="L350" s="141">
        <v>287.77999999999997</v>
      </c>
      <c r="M350" s="141">
        <v>162.22</v>
      </c>
      <c r="N350" s="141">
        <v>450</v>
      </c>
      <c r="O350" s="141">
        <v>1632.65</v>
      </c>
      <c r="P350" s="141">
        <v>32.35</v>
      </c>
      <c r="Q350" s="141">
        <v>1665</v>
      </c>
    </row>
    <row r="351" spans="1:17" x14ac:dyDescent="0.25">
      <c r="A351" s="126">
        <v>348</v>
      </c>
      <c r="B351" s="126" t="s">
        <v>811</v>
      </c>
      <c r="C351" s="126" t="s">
        <v>432</v>
      </c>
      <c r="D351" s="126" t="s">
        <v>45</v>
      </c>
      <c r="E351" s="126">
        <v>123</v>
      </c>
      <c r="F351" s="141">
        <v>56760.6</v>
      </c>
      <c r="G351" s="141">
        <v>7362.4000000000005</v>
      </c>
      <c r="H351" s="141">
        <v>64123</v>
      </c>
      <c r="I351" s="141">
        <v>1202.3800000000001</v>
      </c>
      <c r="J351" s="141">
        <v>658.62</v>
      </c>
      <c r="K351" s="141">
        <v>1861</v>
      </c>
      <c r="L351" s="141">
        <v>57962.98</v>
      </c>
      <c r="M351" s="141">
        <v>8021.02</v>
      </c>
      <c r="N351" s="141">
        <v>65984</v>
      </c>
      <c r="O351" s="141">
        <v>0</v>
      </c>
      <c r="P351" s="141">
        <v>0</v>
      </c>
      <c r="Q351" s="141">
        <v>0</v>
      </c>
    </row>
    <row r="352" spans="1:17" x14ac:dyDescent="0.25">
      <c r="A352" s="183" t="s">
        <v>78</v>
      </c>
      <c r="B352" s="184"/>
      <c r="C352" s="184"/>
      <c r="D352" s="185"/>
      <c r="E352" s="126">
        <f>SUM(E4:E351)</f>
        <v>85556</v>
      </c>
      <c r="F352" s="126">
        <f t="shared" ref="F352:Q352" si="0">SUM(F4:F351)</f>
        <v>24046634.16</v>
      </c>
      <c r="G352" s="126">
        <f t="shared" si="0"/>
        <v>4592948.839999998</v>
      </c>
      <c r="H352" s="126">
        <f t="shared" si="0"/>
        <v>28639583</v>
      </c>
      <c r="I352" s="126">
        <f t="shared" si="0"/>
        <v>1134437.3</v>
      </c>
      <c r="J352" s="126">
        <f t="shared" si="0"/>
        <v>306659.70000000019</v>
      </c>
      <c r="K352" s="126">
        <f t="shared" si="0"/>
        <v>1441097</v>
      </c>
      <c r="L352" s="126">
        <f t="shared" si="0"/>
        <v>1273398.6800000004</v>
      </c>
      <c r="M352" s="141">
        <f>SUM(M4:M351)</f>
        <v>529911.31999999995</v>
      </c>
      <c r="N352" s="126">
        <f t="shared" si="0"/>
        <v>1803310</v>
      </c>
      <c r="O352" s="126">
        <f t="shared" si="0"/>
        <v>23913223.179999992</v>
      </c>
      <c r="P352" s="126">
        <f t="shared" si="0"/>
        <v>4375393.8199999984</v>
      </c>
      <c r="Q352" s="126">
        <f t="shared" si="0"/>
        <v>28288617</v>
      </c>
    </row>
  </sheetData>
  <mergeCells count="5">
    <mergeCell ref="F1:H1"/>
    <mergeCell ref="I1:K1"/>
    <mergeCell ref="L1:N1"/>
    <mergeCell ref="O1:Q1"/>
    <mergeCell ref="A352:D35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W80"/>
  <sheetViews>
    <sheetView tabSelected="1" zoomScaleNormal="100" workbookViewId="0">
      <selection sqref="A1:W1"/>
    </sheetView>
  </sheetViews>
  <sheetFormatPr defaultRowHeight="15" x14ac:dyDescent="0.25"/>
  <cols>
    <col min="1" max="1" width="15.28515625" style="62" customWidth="1"/>
    <col min="2" max="2" width="14.140625" style="62" hidden="1" customWidth="1"/>
    <col min="3" max="3" width="12.85546875" style="62" hidden="1" customWidth="1"/>
    <col min="4" max="4" width="34.5703125" style="62" customWidth="1"/>
    <col min="5" max="5" width="16.28515625" style="62" customWidth="1"/>
    <col min="6" max="6" width="17.28515625" style="62" bestFit="1" customWidth="1"/>
    <col min="7" max="7" width="11" style="62" customWidth="1"/>
    <col min="8" max="8" width="13.85546875" style="62" customWidth="1"/>
    <col min="9" max="9" width="13.7109375" style="62" bestFit="1" customWidth="1"/>
    <col min="10" max="10" width="15.5703125" style="62" customWidth="1"/>
    <col min="11" max="12" width="12.140625" style="62" bestFit="1" customWidth="1"/>
    <col min="13" max="13" width="12.85546875" style="62" bestFit="1" customWidth="1"/>
    <col min="14" max="15" width="13.85546875" style="62" bestFit="1" customWidth="1"/>
    <col min="16" max="16" width="15.42578125" style="62" bestFit="1" customWidth="1"/>
    <col min="17" max="17" width="12" style="62" bestFit="1" customWidth="1"/>
    <col min="18" max="18" width="12.140625" style="62" bestFit="1" customWidth="1"/>
    <col min="19" max="19" width="13.140625" style="62" customWidth="1"/>
    <col min="20" max="20" width="14" style="62" bestFit="1" customWidth="1"/>
    <col min="21" max="21" width="14.28515625" style="62" customWidth="1"/>
    <col min="22" max="22" width="16.85546875" style="62" customWidth="1"/>
    <col min="23" max="23" width="11.7109375" style="62" customWidth="1"/>
    <col min="24" max="250" width="9.140625" style="62"/>
    <col min="251" max="251" width="8.42578125" style="62" bestFit="1" customWidth="1"/>
    <col min="252" max="252" width="10.42578125" style="62" bestFit="1" customWidth="1"/>
    <col min="253" max="253" width="10.140625" style="62" bestFit="1" customWidth="1"/>
    <col min="254" max="254" width="30.5703125" style="62" bestFit="1" customWidth="1"/>
    <col min="255" max="255" width="11.42578125" style="62" bestFit="1" customWidth="1"/>
    <col min="256" max="256" width="14.28515625" style="62" bestFit="1" customWidth="1"/>
    <col min="257" max="257" width="9" style="62" bestFit="1" customWidth="1"/>
    <col min="258" max="259" width="10.85546875" style="62" customWidth="1"/>
    <col min="260" max="260" width="21.7109375" style="62" customWidth="1"/>
    <col min="261" max="263" width="12.42578125" style="62" customWidth="1"/>
    <col min="264" max="264" width="9.7109375" style="62" bestFit="1" customWidth="1"/>
    <col min="265" max="266" width="8.42578125" style="62" bestFit="1" customWidth="1"/>
    <col min="267" max="268" width="6.42578125" style="62" customWidth="1"/>
    <col min="269" max="269" width="10.42578125" style="62" bestFit="1" customWidth="1"/>
    <col min="270" max="271" width="8.5703125" style="62" bestFit="1" customWidth="1"/>
    <col min="272" max="272" width="9.140625" style="62"/>
    <col min="273" max="273" width="9" style="62" bestFit="1" customWidth="1"/>
    <col min="274" max="506" width="9.140625" style="62"/>
    <col min="507" max="507" width="8.42578125" style="62" bestFit="1" customWidth="1"/>
    <col min="508" max="508" width="10.42578125" style="62" bestFit="1" customWidth="1"/>
    <col min="509" max="509" width="10.140625" style="62" bestFit="1" customWidth="1"/>
    <col min="510" max="510" width="30.5703125" style="62" bestFit="1" customWidth="1"/>
    <col min="511" max="511" width="11.42578125" style="62" bestFit="1" customWidth="1"/>
    <col min="512" max="512" width="14.28515625" style="62" bestFit="1" customWidth="1"/>
    <col min="513" max="513" width="9" style="62" bestFit="1" customWidth="1"/>
    <col min="514" max="515" width="10.85546875" style="62" customWidth="1"/>
    <col min="516" max="516" width="21.7109375" style="62" customWidth="1"/>
    <col min="517" max="519" width="12.42578125" style="62" customWidth="1"/>
    <col min="520" max="520" width="9.7109375" style="62" bestFit="1" customWidth="1"/>
    <col min="521" max="522" width="8.42578125" style="62" bestFit="1" customWidth="1"/>
    <col min="523" max="524" width="6.42578125" style="62" customWidth="1"/>
    <col min="525" max="525" width="10.42578125" style="62" bestFit="1" customWidth="1"/>
    <col min="526" max="527" width="8.5703125" style="62" bestFit="1" customWidth="1"/>
    <col min="528" max="528" width="9.140625" style="62"/>
    <col min="529" max="529" width="9" style="62" bestFit="1" customWidth="1"/>
    <col min="530" max="762" width="9.140625" style="62"/>
    <col min="763" max="763" width="8.42578125" style="62" bestFit="1" customWidth="1"/>
    <col min="764" max="764" width="10.42578125" style="62" bestFit="1" customWidth="1"/>
    <col min="765" max="765" width="10.140625" style="62" bestFit="1" customWidth="1"/>
    <col min="766" max="766" width="30.5703125" style="62" bestFit="1" customWidth="1"/>
    <col min="767" max="767" width="11.42578125" style="62" bestFit="1" customWidth="1"/>
    <col min="768" max="768" width="14.28515625" style="62" bestFit="1" customWidth="1"/>
    <col min="769" max="769" width="9" style="62" bestFit="1" customWidth="1"/>
    <col min="770" max="771" width="10.85546875" style="62" customWidth="1"/>
    <col min="772" max="772" width="21.7109375" style="62" customWidth="1"/>
    <col min="773" max="775" width="12.42578125" style="62" customWidth="1"/>
    <col min="776" max="776" width="9.7109375" style="62" bestFit="1" customWidth="1"/>
    <col min="777" max="778" width="8.42578125" style="62" bestFit="1" customWidth="1"/>
    <col min="779" max="780" width="6.42578125" style="62" customWidth="1"/>
    <col min="781" max="781" width="10.42578125" style="62" bestFit="1" customWidth="1"/>
    <col min="782" max="783" width="8.5703125" style="62" bestFit="1" customWidth="1"/>
    <col min="784" max="784" width="9.140625" style="62"/>
    <col min="785" max="785" width="9" style="62" bestFit="1" customWidth="1"/>
    <col min="786" max="1018" width="9.140625" style="62"/>
    <col min="1019" max="1019" width="8.42578125" style="62" bestFit="1" customWidth="1"/>
    <col min="1020" max="1020" width="10.42578125" style="62" bestFit="1" customWidth="1"/>
    <col min="1021" max="1021" width="10.140625" style="62" bestFit="1" customWidth="1"/>
    <col min="1022" max="1022" width="30.5703125" style="62" bestFit="1" customWidth="1"/>
    <col min="1023" max="1023" width="11.42578125" style="62" bestFit="1" customWidth="1"/>
    <col min="1024" max="1024" width="14.28515625" style="62" bestFit="1" customWidth="1"/>
    <col min="1025" max="1025" width="9" style="62" bestFit="1" customWidth="1"/>
    <col min="1026" max="1027" width="10.85546875" style="62" customWidth="1"/>
    <col min="1028" max="1028" width="21.7109375" style="62" customWidth="1"/>
    <col min="1029" max="1031" width="12.42578125" style="62" customWidth="1"/>
    <col min="1032" max="1032" width="9.7109375" style="62" bestFit="1" customWidth="1"/>
    <col min="1033" max="1034" width="8.42578125" style="62" bestFit="1" customWidth="1"/>
    <col min="1035" max="1036" width="6.42578125" style="62" customWidth="1"/>
    <col min="1037" max="1037" width="10.42578125" style="62" bestFit="1" customWidth="1"/>
    <col min="1038" max="1039" width="8.5703125" style="62" bestFit="1" customWidth="1"/>
    <col min="1040" max="1040" width="9.140625" style="62"/>
    <col min="1041" max="1041" width="9" style="62" bestFit="1" customWidth="1"/>
    <col min="1042" max="1274" width="9.140625" style="62"/>
    <col min="1275" max="1275" width="8.42578125" style="62" bestFit="1" customWidth="1"/>
    <col min="1276" max="1276" width="10.42578125" style="62" bestFit="1" customWidth="1"/>
    <col min="1277" max="1277" width="10.140625" style="62" bestFit="1" customWidth="1"/>
    <col min="1278" max="1278" width="30.5703125" style="62" bestFit="1" customWidth="1"/>
    <col min="1279" max="1279" width="11.42578125" style="62" bestFit="1" customWidth="1"/>
    <col min="1280" max="1280" width="14.28515625" style="62" bestFit="1" customWidth="1"/>
    <col min="1281" max="1281" width="9" style="62" bestFit="1" customWidth="1"/>
    <col min="1282" max="1283" width="10.85546875" style="62" customWidth="1"/>
    <col min="1284" max="1284" width="21.7109375" style="62" customWidth="1"/>
    <col min="1285" max="1287" width="12.42578125" style="62" customWidth="1"/>
    <col min="1288" max="1288" width="9.7109375" style="62" bestFit="1" customWidth="1"/>
    <col min="1289" max="1290" width="8.42578125" style="62" bestFit="1" customWidth="1"/>
    <col min="1291" max="1292" width="6.42578125" style="62" customWidth="1"/>
    <col min="1293" max="1293" width="10.42578125" style="62" bestFit="1" customWidth="1"/>
    <col min="1294" max="1295" width="8.5703125" style="62" bestFit="1" customWidth="1"/>
    <col min="1296" max="1296" width="9.140625" style="62"/>
    <col min="1297" max="1297" width="9" style="62" bestFit="1" customWidth="1"/>
    <col min="1298" max="1530" width="9.140625" style="62"/>
    <col min="1531" max="1531" width="8.42578125" style="62" bestFit="1" customWidth="1"/>
    <col min="1532" max="1532" width="10.42578125" style="62" bestFit="1" customWidth="1"/>
    <col min="1533" max="1533" width="10.140625" style="62" bestFit="1" customWidth="1"/>
    <col min="1534" max="1534" width="30.5703125" style="62" bestFit="1" customWidth="1"/>
    <col min="1535" max="1535" width="11.42578125" style="62" bestFit="1" customWidth="1"/>
    <col min="1536" max="1536" width="14.28515625" style="62" bestFit="1" customWidth="1"/>
    <col min="1537" max="1537" width="9" style="62" bestFit="1" customWidth="1"/>
    <col min="1538" max="1539" width="10.85546875" style="62" customWidth="1"/>
    <col min="1540" max="1540" width="21.7109375" style="62" customWidth="1"/>
    <col min="1541" max="1543" width="12.42578125" style="62" customWidth="1"/>
    <col min="1544" max="1544" width="9.7109375" style="62" bestFit="1" customWidth="1"/>
    <col min="1545" max="1546" width="8.42578125" style="62" bestFit="1" customWidth="1"/>
    <col min="1547" max="1548" width="6.42578125" style="62" customWidth="1"/>
    <col min="1549" max="1549" width="10.42578125" style="62" bestFit="1" customWidth="1"/>
    <col min="1550" max="1551" width="8.5703125" style="62" bestFit="1" customWidth="1"/>
    <col min="1552" max="1552" width="9.140625" style="62"/>
    <col min="1553" max="1553" width="9" style="62" bestFit="1" customWidth="1"/>
    <col min="1554" max="1786" width="9.140625" style="62"/>
    <col min="1787" max="1787" width="8.42578125" style="62" bestFit="1" customWidth="1"/>
    <col min="1788" max="1788" width="10.42578125" style="62" bestFit="1" customWidth="1"/>
    <col min="1789" max="1789" width="10.140625" style="62" bestFit="1" customWidth="1"/>
    <col min="1790" max="1790" width="30.5703125" style="62" bestFit="1" customWidth="1"/>
    <col min="1791" max="1791" width="11.42578125" style="62" bestFit="1" customWidth="1"/>
    <col min="1792" max="1792" width="14.28515625" style="62" bestFit="1" customWidth="1"/>
    <col min="1793" max="1793" width="9" style="62" bestFit="1" customWidth="1"/>
    <col min="1794" max="1795" width="10.85546875" style="62" customWidth="1"/>
    <col min="1796" max="1796" width="21.7109375" style="62" customWidth="1"/>
    <col min="1797" max="1799" width="12.42578125" style="62" customWidth="1"/>
    <col min="1800" max="1800" width="9.7109375" style="62" bestFit="1" customWidth="1"/>
    <col min="1801" max="1802" width="8.42578125" style="62" bestFit="1" customWidth="1"/>
    <col min="1803" max="1804" width="6.42578125" style="62" customWidth="1"/>
    <col min="1805" max="1805" width="10.42578125" style="62" bestFit="1" customWidth="1"/>
    <col min="1806" max="1807" width="8.5703125" style="62" bestFit="1" customWidth="1"/>
    <col min="1808" max="1808" width="9.140625" style="62"/>
    <col min="1809" max="1809" width="9" style="62" bestFit="1" customWidth="1"/>
    <col min="1810" max="2042" width="9.140625" style="62"/>
    <col min="2043" max="2043" width="8.42578125" style="62" bestFit="1" customWidth="1"/>
    <col min="2044" max="2044" width="10.42578125" style="62" bestFit="1" customWidth="1"/>
    <col min="2045" max="2045" width="10.140625" style="62" bestFit="1" customWidth="1"/>
    <col min="2046" max="2046" width="30.5703125" style="62" bestFit="1" customWidth="1"/>
    <col min="2047" max="2047" width="11.42578125" style="62" bestFit="1" customWidth="1"/>
    <col min="2048" max="2048" width="14.28515625" style="62" bestFit="1" customWidth="1"/>
    <col min="2049" max="2049" width="9" style="62" bestFit="1" customWidth="1"/>
    <col min="2050" max="2051" width="10.85546875" style="62" customWidth="1"/>
    <col min="2052" max="2052" width="21.7109375" style="62" customWidth="1"/>
    <col min="2053" max="2055" width="12.42578125" style="62" customWidth="1"/>
    <col min="2056" max="2056" width="9.7109375" style="62" bestFit="1" customWidth="1"/>
    <col min="2057" max="2058" width="8.42578125" style="62" bestFit="1" customWidth="1"/>
    <col min="2059" max="2060" width="6.42578125" style="62" customWidth="1"/>
    <col min="2061" max="2061" width="10.42578125" style="62" bestFit="1" customWidth="1"/>
    <col min="2062" max="2063" width="8.5703125" style="62" bestFit="1" customWidth="1"/>
    <col min="2064" max="2064" width="9.140625" style="62"/>
    <col min="2065" max="2065" width="9" style="62" bestFit="1" customWidth="1"/>
    <col min="2066" max="2298" width="9.140625" style="62"/>
    <col min="2299" max="2299" width="8.42578125" style="62" bestFit="1" customWidth="1"/>
    <col min="2300" max="2300" width="10.42578125" style="62" bestFit="1" customWidth="1"/>
    <col min="2301" max="2301" width="10.140625" style="62" bestFit="1" customWidth="1"/>
    <col min="2302" max="2302" width="30.5703125" style="62" bestFit="1" customWidth="1"/>
    <col min="2303" max="2303" width="11.42578125" style="62" bestFit="1" customWidth="1"/>
    <col min="2304" max="2304" width="14.28515625" style="62" bestFit="1" customWidth="1"/>
    <col min="2305" max="2305" width="9" style="62" bestFit="1" customWidth="1"/>
    <col min="2306" max="2307" width="10.85546875" style="62" customWidth="1"/>
    <col min="2308" max="2308" width="21.7109375" style="62" customWidth="1"/>
    <col min="2309" max="2311" width="12.42578125" style="62" customWidth="1"/>
    <col min="2312" max="2312" width="9.7109375" style="62" bestFit="1" customWidth="1"/>
    <col min="2313" max="2314" width="8.42578125" style="62" bestFit="1" customWidth="1"/>
    <col min="2315" max="2316" width="6.42578125" style="62" customWidth="1"/>
    <col min="2317" max="2317" width="10.42578125" style="62" bestFit="1" customWidth="1"/>
    <col min="2318" max="2319" width="8.5703125" style="62" bestFit="1" customWidth="1"/>
    <col min="2320" max="2320" width="9.140625" style="62"/>
    <col min="2321" max="2321" width="9" style="62" bestFit="1" customWidth="1"/>
    <col min="2322" max="2554" width="9.140625" style="62"/>
    <col min="2555" max="2555" width="8.42578125" style="62" bestFit="1" customWidth="1"/>
    <col min="2556" max="2556" width="10.42578125" style="62" bestFit="1" customWidth="1"/>
    <col min="2557" max="2557" width="10.140625" style="62" bestFit="1" customWidth="1"/>
    <col min="2558" max="2558" width="30.5703125" style="62" bestFit="1" customWidth="1"/>
    <col min="2559" max="2559" width="11.42578125" style="62" bestFit="1" customWidth="1"/>
    <col min="2560" max="2560" width="14.28515625" style="62" bestFit="1" customWidth="1"/>
    <col min="2561" max="2561" width="9" style="62" bestFit="1" customWidth="1"/>
    <col min="2562" max="2563" width="10.85546875" style="62" customWidth="1"/>
    <col min="2564" max="2564" width="21.7109375" style="62" customWidth="1"/>
    <col min="2565" max="2567" width="12.42578125" style="62" customWidth="1"/>
    <col min="2568" max="2568" width="9.7109375" style="62" bestFit="1" customWidth="1"/>
    <col min="2569" max="2570" width="8.42578125" style="62" bestFit="1" customWidth="1"/>
    <col min="2571" max="2572" width="6.42578125" style="62" customWidth="1"/>
    <col min="2573" max="2573" width="10.42578125" style="62" bestFit="1" customWidth="1"/>
    <col min="2574" max="2575" width="8.5703125" style="62" bestFit="1" customWidth="1"/>
    <col min="2576" max="2576" width="9.140625" style="62"/>
    <col min="2577" max="2577" width="9" style="62" bestFit="1" customWidth="1"/>
    <col min="2578" max="2810" width="9.140625" style="62"/>
    <col min="2811" max="2811" width="8.42578125" style="62" bestFit="1" customWidth="1"/>
    <col min="2812" max="2812" width="10.42578125" style="62" bestFit="1" customWidth="1"/>
    <col min="2813" max="2813" width="10.140625" style="62" bestFit="1" customWidth="1"/>
    <col min="2814" max="2814" width="30.5703125" style="62" bestFit="1" customWidth="1"/>
    <col min="2815" max="2815" width="11.42578125" style="62" bestFit="1" customWidth="1"/>
    <col min="2816" max="2816" width="14.28515625" style="62" bestFit="1" customWidth="1"/>
    <col min="2817" max="2817" width="9" style="62" bestFit="1" customWidth="1"/>
    <col min="2818" max="2819" width="10.85546875" style="62" customWidth="1"/>
    <col min="2820" max="2820" width="21.7109375" style="62" customWidth="1"/>
    <col min="2821" max="2823" width="12.42578125" style="62" customWidth="1"/>
    <col min="2824" max="2824" width="9.7109375" style="62" bestFit="1" customWidth="1"/>
    <col min="2825" max="2826" width="8.42578125" style="62" bestFit="1" customWidth="1"/>
    <col min="2827" max="2828" width="6.42578125" style="62" customWidth="1"/>
    <col min="2829" max="2829" width="10.42578125" style="62" bestFit="1" customWidth="1"/>
    <col min="2830" max="2831" width="8.5703125" style="62" bestFit="1" customWidth="1"/>
    <col min="2832" max="2832" width="9.140625" style="62"/>
    <col min="2833" max="2833" width="9" style="62" bestFit="1" customWidth="1"/>
    <col min="2834" max="3066" width="9.140625" style="62"/>
    <col min="3067" max="3067" width="8.42578125" style="62" bestFit="1" customWidth="1"/>
    <col min="3068" max="3068" width="10.42578125" style="62" bestFit="1" customWidth="1"/>
    <col min="3069" max="3069" width="10.140625" style="62" bestFit="1" customWidth="1"/>
    <col min="3070" max="3070" width="30.5703125" style="62" bestFit="1" customWidth="1"/>
    <col min="3071" max="3071" width="11.42578125" style="62" bestFit="1" customWidth="1"/>
    <col min="3072" max="3072" width="14.28515625" style="62" bestFit="1" customWidth="1"/>
    <col min="3073" max="3073" width="9" style="62" bestFit="1" customWidth="1"/>
    <col min="3074" max="3075" width="10.85546875" style="62" customWidth="1"/>
    <col min="3076" max="3076" width="21.7109375" style="62" customWidth="1"/>
    <col min="3077" max="3079" width="12.42578125" style="62" customWidth="1"/>
    <col min="3080" max="3080" width="9.7109375" style="62" bestFit="1" customWidth="1"/>
    <col min="3081" max="3082" width="8.42578125" style="62" bestFit="1" customWidth="1"/>
    <col min="3083" max="3084" width="6.42578125" style="62" customWidth="1"/>
    <col min="3085" max="3085" width="10.42578125" style="62" bestFit="1" customWidth="1"/>
    <col min="3086" max="3087" width="8.5703125" style="62" bestFit="1" customWidth="1"/>
    <col min="3088" max="3088" width="9.140625" style="62"/>
    <col min="3089" max="3089" width="9" style="62" bestFit="1" customWidth="1"/>
    <col min="3090" max="3322" width="9.140625" style="62"/>
    <col min="3323" max="3323" width="8.42578125" style="62" bestFit="1" customWidth="1"/>
    <col min="3324" max="3324" width="10.42578125" style="62" bestFit="1" customWidth="1"/>
    <col min="3325" max="3325" width="10.140625" style="62" bestFit="1" customWidth="1"/>
    <col min="3326" max="3326" width="30.5703125" style="62" bestFit="1" customWidth="1"/>
    <col min="3327" max="3327" width="11.42578125" style="62" bestFit="1" customWidth="1"/>
    <col min="3328" max="3328" width="14.28515625" style="62" bestFit="1" customWidth="1"/>
    <col min="3329" max="3329" width="9" style="62" bestFit="1" customWidth="1"/>
    <col min="3330" max="3331" width="10.85546875" style="62" customWidth="1"/>
    <col min="3332" max="3332" width="21.7109375" style="62" customWidth="1"/>
    <col min="3333" max="3335" width="12.42578125" style="62" customWidth="1"/>
    <col min="3336" max="3336" width="9.7109375" style="62" bestFit="1" customWidth="1"/>
    <col min="3337" max="3338" width="8.42578125" style="62" bestFit="1" customWidth="1"/>
    <col min="3339" max="3340" width="6.42578125" style="62" customWidth="1"/>
    <col min="3341" max="3341" width="10.42578125" style="62" bestFit="1" customWidth="1"/>
    <col min="3342" max="3343" width="8.5703125" style="62" bestFit="1" customWidth="1"/>
    <col min="3344" max="3344" width="9.140625" style="62"/>
    <col min="3345" max="3345" width="9" style="62" bestFit="1" customWidth="1"/>
    <col min="3346" max="3578" width="9.140625" style="62"/>
    <col min="3579" max="3579" width="8.42578125" style="62" bestFit="1" customWidth="1"/>
    <col min="3580" max="3580" width="10.42578125" style="62" bestFit="1" customWidth="1"/>
    <col min="3581" max="3581" width="10.140625" style="62" bestFit="1" customWidth="1"/>
    <col min="3582" max="3582" width="30.5703125" style="62" bestFit="1" customWidth="1"/>
    <col min="3583" max="3583" width="11.42578125" style="62" bestFit="1" customWidth="1"/>
    <col min="3584" max="3584" width="14.28515625" style="62" bestFit="1" customWidth="1"/>
    <col min="3585" max="3585" width="9" style="62" bestFit="1" customWidth="1"/>
    <col min="3586" max="3587" width="10.85546875" style="62" customWidth="1"/>
    <col min="3588" max="3588" width="21.7109375" style="62" customWidth="1"/>
    <col min="3589" max="3591" width="12.42578125" style="62" customWidth="1"/>
    <col min="3592" max="3592" width="9.7109375" style="62" bestFit="1" customWidth="1"/>
    <col min="3593" max="3594" width="8.42578125" style="62" bestFit="1" customWidth="1"/>
    <col min="3595" max="3596" width="6.42578125" style="62" customWidth="1"/>
    <col min="3597" max="3597" width="10.42578125" style="62" bestFit="1" customWidth="1"/>
    <col min="3598" max="3599" width="8.5703125" style="62" bestFit="1" customWidth="1"/>
    <col min="3600" max="3600" width="9.140625" style="62"/>
    <col min="3601" max="3601" width="9" style="62" bestFit="1" customWidth="1"/>
    <col min="3602" max="3834" width="9.140625" style="62"/>
    <col min="3835" max="3835" width="8.42578125" style="62" bestFit="1" customWidth="1"/>
    <col min="3836" max="3836" width="10.42578125" style="62" bestFit="1" customWidth="1"/>
    <col min="3837" max="3837" width="10.140625" style="62" bestFit="1" customWidth="1"/>
    <col min="3838" max="3838" width="30.5703125" style="62" bestFit="1" customWidth="1"/>
    <col min="3839" max="3839" width="11.42578125" style="62" bestFit="1" customWidth="1"/>
    <col min="3840" max="3840" width="14.28515625" style="62" bestFit="1" customWidth="1"/>
    <col min="3841" max="3841" width="9" style="62" bestFit="1" customWidth="1"/>
    <col min="3842" max="3843" width="10.85546875" style="62" customWidth="1"/>
    <col min="3844" max="3844" width="21.7109375" style="62" customWidth="1"/>
    <col min="3845" max="3847" width="12.42578125" style="62" customWidth="1"/>
    <col min="3848" max="3848" width="9.7109375" style="62" bestFit="1" customWidth="1"/>
    <col min="3849" max="3850" width="8.42578125" style="62" bestFit="1" customWidth="1"/>
    <col min="3851" max="3852" width="6.42578125" style="62" customWidth="1"/>
    <col min="3853" max="3853" width="10.42578125" style="62" bestFit="1" customWidth="1"/>
    <col min="3854" max="3855" width="8.5703125" style="62" bestFit="1" customWidth="1"/>
    <col min="3856" max="3856" width="9.140625" style="62"/>
    <col min="3857" max="3857" width="9" style="62" bestFit="1" customWidth="1"/>
    <col min="3858" max="4090" width="9.140625" style="62"/>
    <col min="4091" max="4091" width="8.42578125" style="62" bestFit="1" customWidth="1"/>
    <col min="4092" max="4092" width="10.42578125" style="62" bestFit="1" customWidth="1"/>
    <col min="4093" max="4093" width="10.140625" style="62" bestFit="1" customWidth="1"/>
    <col min="4094" max="4094" width="30.5703125" style="62" bestFit="1" customWidth="1"/>
    <col min="4095" max="4095" width="11.42578125" style="62" bestFit="1" customWidth="1"/>
    <col min="4096" max="4096" width="14.28515625" style="62" bestFit="1" customWidth="1"/>
    <col min="4097" max="4097" width="9" style="62" bestFit="1" customWidth="1"/>
    <col min="4098" max="4099" width="10.85546875" style="62" customWidth="1"/>
    <col min="4100" max="4100" width="21.7109375" style="62" customWidth="1"/>
    <col min="4101" max="4103" width="12.42578125" style="62" customWidth="1"/>
    <col min="4104" max="4104" width="9.7109375" style="62" bestFit="1" customWidth="1"/>
    <col min="4105" max="4106" width="8.42578125" style="62" bestFit="1" customWidth="1"/>
    <col min="4107" max="4108" width="6.42578125" style="62" customWidth="1"/>
    <col min="4109" max="4109" width="10.42578125" style="62" bestFit="1" customWidth="1"/>
    <col min="4110" max="4111" width="8.5703125" style="62" bestFit="1" customWidth="1"/>
    <col min="4112" max="4112" width="9.140625" style="62"/>
    <col min="4113" max="4113" width="9" style="62" bestFit="1" customWidth="1"/>
    <col min="4114" max="4346" width="9.140625" style="62"/>
    <col min="4347" max="4347" width="8.42578125" style="62" bestFit="1" customWidth="1"/>
    <col min="4348" max="4348" width="10.42578125" style="62" bestFit="1" customWidth="1"/>
    <col min="4349" max="4349" width="10.140625" style="62" bestFit="1" customWidth="1"/>
    <col min="4350" max="4350" width="30.5703125" style="62" bestFit="1" customWidth="1"/>
    <col min="4351" max="4351" width="11.42578125" style="62" bestFit="1" customWidth="1"/>
    <col min="4352" max="4352" width="14.28515625" style="62" bestFit="1" customWidth="1"/>
    <col min="4353" max="4353" width="9" style="62" bestFit="1" customWidth="1"/>
    <col min="4354" max="4355" width="10.85546875" style="62" customWidth="1"/>
    <col min="4356" max="4356" width="21.7109375" style="62" customWidth="1"/>
    <col min="4357" max="4359" width="12.42578125" style="62" customWidth="1"/>
    <col min="4360" max="4360" width="9.7109375" style="62" bestFit="1" customWidth="1"/>
    <col min="4361" max="4362" width="8.42578125" style="62" bestFit="1" customWidth="1"/>
    <col min="4363" max="4364" width="6.42578125" style="62" customWidth="1"/>
    <col min="4365" max="4365" width="10.42578125" style="62" bestFit="1" customWidth="1"/>
    <col min="4366" max="4367" width="8.5703125" style="62" bestFit="1" customWidth="1"/>
    <col min="4368" max="4368" width="9.140625" style="62"/>
    <col min="4369" max="4369" width="9" style="62" bestFit="1" customWidth="1"/>
    <col min="4370" max="4602" width="9.140625" style="62"/>
    <col min="4603" max="4603" width="8.42578125" style="62" bestFit="1" customWidth="1"/>
    <col min="4604" max="4604" width="10.42578125" style="62" bestFit="1" customWidth="1"/>
    <col min="4605" max="4605" width="10.140625" style="62" bestFit="1" customWidth="1"/>
    <col min="4606" max="4606" width="30.5703125" style="62" bestFit="1" customWidth="1"/>
    <col min="4607" max="4607" width="11.42578125" style="62" bestFit="1" customWidth="1"/>
    <col min="4608" max="4608" width="14.28515625" style="62" bestFit="1" customWidth="1"/>
    <col min="4609" max="4609" width="9" style="62" bestFit="1" customWidth="1"/>
    <col min="4610" max="4611" width="10.85546875" style="62" customWidth="1"/>
    <col min="4612" max="4612" width="21.7109375" style="62" customWidth="1"/>
    <col min="4613" max="4615" width="12.42578125" style="62" customWidth="1"/>
    <col min="4616" max="4616" width="9.7109375" style="62" bestFit="1" customWidth="1"/>
    <col min="4617" max="4618" width="8.42578125" style="62" bestFit="1" customWidth="1"/>
    <col min="4619" max="4620" width="6.42578125" style="62" customWidth="1"/>
    <col min="4621" max="4621" width="10.42578125" style="62" bestFit="1" customWidth="1"/>
    <col min="4622" max="4623" width="8.5703125" style="62" bestFit="1" customWidth="1"/>
    <col min="4624" max="4624" width="9.140625" style="62"/>
    <col min="4625" max="4625" width="9" style="62" bestFit="1" customWidth="1"/>
    <col min="4626" max="4858" width="9.140625" style="62"/>
    <col min="4859" max="4859" width="8.42578125" style="62" bestFit="1" customWidth="1"/>
    <col min="4860" max="4860" width="10.42578125" style="62" bestFit="1" customWidth="1"/>
    <col min="4861" max="4861" width="10.140625" style="62" bestFit="1" customWidth="1"/>
    <col min="4862" max="4862" width="30.5703125" style="62" bestFit="1" customWidth="1"/>
    <col min="4863" max="4863" width="11.42578125" style="62" bestFit="1" customWidth="1"/>
    <col min="4864" max="4864" width="14.28515625" style="62" bestFit="1" customWidth="1"/>
    <col min="4865" max="4865" width="9" style="62" bestFit="1" customWidth="1"/>
    <col min="4866" max="4867" width="10.85546875" style="62" customWidth="1"/>
    <col min="4868" max="4868" width="21.7109375" style="62" customWidth="1"/>
    <col min="4869" max="4871" width="12.42578125" style="62" customWidth="1"/>
    <col min="4872" max="4872" width="9.7109375" style="62" bestFit="1" customWidth="1"/>
    <col min="4873" max="4874" width="8.42578125" style="62" bestFit="1" customWidth="1"/>
    <col min="4875" max="4876" width="6.42578125" style="62" customWidth="1"/>
    <col min="4877" max="4877" width="10.42578125" style="62" bestFit="1" customWidth="1"/>
    <col min="4878" max="4879" width="8.5703125" style="62" bestFit="1" customWidth="1"/>
    <col min="4880" max="4880" width="9.140625" style="62"/>
    <col min="4881" max="4881" width="9" style="62" bestFit="1" customWidth="1"/>
    <col min="4882" max="5114" width="9.140625" style="62"/>
    <col min="5115" max="5115" width="8.42578125" style="62" bestFit="1" customWidth="1"/>
    <col min="5116" max="5116" width="10.42578125" style="62" bestFit="1" customWidth="1"/>
    <col min="5117" max="5117" width="10.140625" style="62" bestFit="1" customWidth="1"/>
    <col min="5118" max="5118" width="30.5703125" style="62" bestFit="1" customWidth="1"/>
    <col min="5119" max="5119" width="11.42578125" style="62" bestFit="1" customWidth="1"/>
    <col min="5120" max="5120" width="14.28515625" style="62" bestFit="1" customWidth="1"/>
    <col min="5121" max="5121" width="9" style="62" bestFit="1" customWidth="1"/>
    <col min="5122" max="5123" width="10.85546875" style="62" customWidth="1"/>
    <col min="5124" max="5124" width="21.7109375" style="62" customWidth="1"/>
    <col min="5125" max="5127" width="12.42578125" style="62" customWidth="1"/>
    <col min="5128" max="5128" width="9.7109375" style="62" bestFit="1" customWidth="1"/>
    <col min="5129" max="5130" width="8.42578125" style="62" bestFit="1" customWidth="1"/>
    <col min="5131" max="5132" width="6.42578125" style="62" customWidth="1"/>
    <col min="5133" max="5133" width="10.42578125" style="62" bestFit="1" customWidth="1"/>
    <col min="5134" max="5135" width="8.5703125" style="62" bestFit="1" customWidth="1"/>
    <col min="5136" max="5136" width="9.140625" style="62"/>
    <col min="5137" max="5137" width="9" style="62" bestFit="1" customWidth="1"/>
    <col min="5138" max="5370" width="9.140625" style="62"/>
    <col min="5371" max="5371" width="8.42578125" style="62" bestFit="1" customWidth="1"/>
    <col min="5372" max="5372" width="10.42578125" style="62" bestFit="1" customWidth="1"/>
    <col min="5373" max="5373" width="10.140625" style="62" bestFit="1" customWidth="1"/>
    <col min="5374" max="5374" width="30.5703125" style="62" bestFit="1" customWidth="1"/>
    <col min="5375" max="5375" width="11.42578125" style="62" bestFit="1" customWidth="1"/>
    <col min="5376" max="5376" width="14.28515625" style="62" bestFit="1" customWidth="1"/>
    <col min="5377" max="5377" width="9" style="62" bestFit="1" customWidth="1"/>
    <col min="5378" max="5379" width="10.85546875" style="62" customWidth="1"/>
    <col min="5380" max="5380" width="21.7109375" style="62" customWidth="1"/>
    <col min="5381" max="5383" width="12.42578125" style="62" customWidth="1"/>
    <col min="5384" max="5384" width="9.7109375" style="62" bestFit="1" customWidth="1"/>
    <col min="5385" max="5386" width="8.42578125" style="62" bestFit="1" customWidth="1"/>
    <col min="5387" max="5388" width="6.42578125" style="62" customWidth="1"/>
    <col min="5389" max="5389" width="10.42578125" style="62" bestFit="1" customWidth="1"/>
    <col min="5390" max="5391" width="8.5703125" style="62" bestFit="1" customWidth="1"/>
    <col min="5392" max="5392" width="9.140625" style="62"/>
    <col min="5393" max="5393" width="9" style="62" bestFit="1" customWidth="1"/>
    <col min="5394" max="5626" width="9.140625" style="62"/>
    <col min="5627" max="5627" width="8.42578125" style="62" bestFit="1" customWidth="1"/>
    <col min="5628" max="5628" width="10.42578125" style="62" bestFit="1" customWidth="1"/>
    <col min="5629" max="5629" width="10.140625" style="62" bestFit="1" customWidth="1"/>
    <col min="5630" max="5630" width="30.5703125" style="62" bestFit="1" customWidth="1"/>
    <col min="5631" max="5631" width="11.42578125" style="62" bestFit="1" customWidth="1"/>
    <col min="5632" max="5632" width="14.28515625" style="62" bestFit="1" customWidth="1"/>
    <col min="5633" max="5633" width="9" style="62" bestFit="1" customWidth="1"/>
    <col min="5634" max="5635" width="10.85546875" style="62" customWidth="1"/>
    <col min="5636" max="5636" width="21.7109375" style="62" customWidth="1"/>
    <col min="5637" max="5639" width="12.42578125" style="62" customWidth="1"/>
    <col min="5640" max="5640" width="9.7109375" style="62" bestFit="1" customWidth="1"/>
    <col min="5641" max="5642" width="8.42578125" style="62" bestFit="1" customWidth="1"/>
    <col min="5643" max="5644" width="6.42578125" style="62" customWidth="1"/>
    <col min="5645" max="5645" width="10.42578125" style="62" bestFit="1" customWidth="1"/>
    <col min="5646" max="5647" width="8.5703125" style="62" bestFit="1" customWidth="1"/>
    <col min="5648" max="5648" width="9.140625" style="62"/>
    <col min="5649" max="5649" width="9" style="62" bestFit="1" customWidth="1"/>
    <col min="5650" max="5882" width="9.140625" style="62"/>
    <col min="5883" max="5883" width="8.42578125" style="62" bestFit="1" customWidth="1"/>
    <col min="5884" max="5884" width="10.42578125" style="62" bestFit="1" customWidth="1"/>
    <col min="5885" max="5885" width="10.140625" style="62" bestFit="1" customWidth="1"/>
    <col min="5886" max="5886" width="30.5703125" style="62" bestFit="1" customWidth="1"/>
    <col min="5887" max="5887" width="11.42578125" style="62" bestFit="1" customWidth="1"/>
    <col min="5888" max="5888" width="14.28515625" style="62" bestFit="1" customWidth="1"/>
    <col min="5889" max="5889" width="9" style="62" bestFit="1" customWidth="1"/>
    <col min="5890" max="5891" width="10.85546875" style="62" customWidth="1"/>
    <col min="5892" max="5892" width="21.7109375" style="62" customWidth="1"/>
    <col min="5893" max="5895" width="12.42578125" style="62" customWidth="1"/>
    <col min="5896" max="5896" width="9.7109375" style="62" bestFit="1" customWidth="1"/>
    <col min="5897" max="5898" width="8.42578125" style="62" bestFit="1" customWidth="1"/>
    <col min="5899" max="5900" width="6.42578125" style="62" customWidth="1"/>
    <col min="5901" max="5901" width="10.42578125" style="62" bestFit="1" customWidth="1"/>
    <col min="5902" max="5903" width="8.5703125" style="62" bestFit="1" customWidth="1"/>
    <col min="5904" max="5904" width="9.140625" style="62"/>
    <col min="5905" max="5905" width="9" style="62" bestFit="1" customWidth="1"/>
    <col min="5906" max="6138" width="9.140625" style="62"/>
    <col min="6139" max="6139" width="8.42578125" style="62" bestFit="1" customWidth="1"/>
    <col min="6140" max="6140" width="10.42578125" style="62" bestFit="1" customWidth="1"/>
    <col min="6141" max="6141" width="10.140625" style="62" bestFit="1" customWidth="1"/>
    <col min="6142" max="6142" width="30.5703125" style="62" bestFit="1" customWidth="1"/>
    <col min="6143" max="6143" width="11.42578125" style="62" bestFit="1" customWidth="1"/>
    <col min="6144" max="6144" width="14.28515625" style="62" bestFit="1" customWidth="1"/>
    <col min="6145" max="6145" width="9" style="62" bestFit="1" customWidth="1"/>
    <col min="6146" max="6147" width="10.85546875" style="62" customWidth="1"/>
    <col min="6148" max="6148" width="21.7109375" style="62" customWidth="1"/>
    <col min="6149" max="6151" width="12.42578125" style="62" customWidth="1"/>
    <col min="6152" max="6152" width="9.7109375" style="62" bestFit="1" customWidth="1"/>
    <col min="6153" max="6154" width="8.42578125" style="62" bestFit="1" customWidth="1"/>
    <col min="6155" max="6156" width="6.42578125" style="62" customWidth="1"/>
    <col min="6157" max="6157" width="10.42578125" style="62" bestFit="1" customWidth="1"/>
    <col min="6158" max="6159" width="8.5703125" style="62" bestFit="1" customWidth="1"/>
    <col min="6160" max="6160" width="9.140625" style="62"/>
    <col min="6161" max="6161" width="9" style="62" bestFit="1" customWidth="1"/>
    <col min="6162" max="6394" width="9.140625" style="62"/>
    <col min="6395" max="6395" width="8.42578125" style="62" bestFit="1" customWidth="1"/>
    <col min="6396" max="6396" width="10.42578125" style="62" bestFit="1" customWidth="1"/>
    <col min="6397" max="6397" width="10.140625" style="62" bestFit="1" customWidth="1"/>
    <col min="6398" max="6398" width="30.5703125" style="62" bestFit="1" customWidth="1"/>
    <col min="6399" max="6399" width="11.42578125" style="62" bestFit="1" customWidth="1"/>
    <col min="6400" max="6400" width="14.28515625" style="62" bestFit="1" customWidth="1"/>
    <col min="6401" max="6401" width="9" style="62" bestFit="1" customWidth="1"/>
    <col min="6402" max="6403" width="10.85546875" style="62" customWidth="1"/>
    <col min="6404" max="6404" width="21.7109375" style="62" customWidth="1"/>
    <col min="6405" max="6407" width="12.42578125" style="62" customWidth="1"/>
    <col min="6408" max="6408" width="9.7109375" style="62" bestFit="1" customWidth="1"/>
    <col min="6409" max="6410" width="8.42578125" style="62" bestFit="1" customWidth="1"/>
    <col min="6411" max="6412" width="6.42578125" style="62" customWidth="1"/>
    <col min="6413" max="6413" width="10.42578125" style="62" bestFit="1" customWidth="1"/>
    <col min="6414" max="6415" width="8.5703125" style="62" bestFit="1" customWidth="1"/>
    <col min="6416" max="6416" width="9.140625" style="62"/>
    <col min="6417" max="6417" width="9" style="62" bestFit="1" customWidth="1"/>
    <col min="6418" max="6650" width="9.140625" style="62"/>
    <col min="6651" max="6651" width="8.42578125" style="62" bestFit="1" customWidth="1"/>
    <col min="6652" max="6652" width="10.42578125" style="62" bestFit="1" customWidth="1"/>
    <col min="6653" max="6653" width="10.140625" style="62" bestFit="1" customWidth="1"/>
    <col min="6654" max="6654" width="30.5703125" style="62" bestFit="1" customWidth="1"/>
    <col min="6655" max="6655" width="11.42578125" style="62" bestFit="1" customWidth="1"/>
    <col min="6656" max="6656" width="14.28515625" style="62" bestFit="1" customWidth="1"/>
    <col min="6657" max="6657" width="9" style="62" bestFit="1" customWidth="1"/>
    <col min="6658" max="6659" width="10.85546875" style="62" customWidth="1"/>
    <col min="6660" max="6660" width="21.7109375" style="62" customWidth="1"/>
    <col min="6661" max="6663" width="12.42578125" style="62" customWidth="1"/>
    <col min="6664" max="6664" width="9.7109375" style="62" bestFit="1" customWidth="1"/>
    <col min="6665" max="6666" width="8.42578125" style="62" bestFit="1" customWidth="1"/>
    <col min="6667" max="6668" width="6.42578125" style="62" customWidth="1"/>
    <col min="6669" max="6669" width="10.42578125" style="62" bestFit="1" customWidth="1"/>
    <col min="6670" max="6671" width="8.5703125" style="62" bestFit="1" customWidth="1"/>
    <col min="6672" max="6672" width="9.140625" style="62"/>
    <col min="6673" max="6673" width="9" style="62" bestFit="1" customWidth="1"/>
    <col min="6674" max="6906" width="9.140625" style="62"/>
    <col min="6907" max="6907" width="8.42578125" style="62" bestFit="1" customWidth="1"/>
    <col min="6908" max="6908" width="10.42578125" style="62" bestFit="1" customWidth="1"/>
    <col min="6909" max="6909" width="10.140625" style="62" bestFit="1" customWidth="1"/>
    <col min="6910" max="6910" width="30.5703125" style="62" bestFit="1" customWidth="1"/>
    <col min="6911" max="6911" width="11.42578125" style="62" bestFit="1" customWidth="1"/>
    <col min="6912" max="6912" width="14.28515625" style="62" bestFit="1" customWidth="1"/>
    <col min="6913" max="6913" width="9" style="62" bestFit="1" customWidth="1"/>
    <col min="6914" max="6915" width="10.85546875" style="62" customWidth="1"/>
    <col min="6916" max="6916" width="21.7109375" style="62" customWidth="1"/>
    <col min="6917" max="6919" width="12.42578125" style="62" customWidth="1"/>
    <col min="6920" max="6920" width="9.7109375" style="62" bestFit="1" customWidth="1"/>
    <col min="6921" max="6922" width="8.42578125" style="62" bestFit="1" customWidth="1"/>
    <col min="6923" max="6924" width="6.42578125" style="62" customWidth="1"/>
    <col min="6925" max="6925" width="10.42578125" style="62" bestFit="1" customWidth="1"/>
    <col min="6926" max="6927" width="8.5703125" style="62" bestFit="1" customWidth="1"/>
    <col min="6928" max="6928" width="9.140625" style="62"/>
    <col min="6929" max="6929" width="9" style="62" bestFit="1" customWidth="1"/>
    <col min="6930" max="7162" width="9.140625" style="62"/>
    <col min="7163" max="7163" width="8.42578125" style="62" bestFit="1" customWidth="1"/>
    <col min="7164" max="7164" width="10.42578125" style="62" bestFit="1" customWidth="1"/>
    <col min="7165" max="7165" width="10.140625" style="62" bestFit="1" customWidth="1"/>
    <col min="7166" max="7166" width="30.5703125" style="62" bestFit="1" customWidth="1"/>
    <col min="7167" max="7167" width="11.42578125" style="62" bestFit="1" customWidth="1"/>
    <col min="7168" max="7168" width="14.28515625" style="62" bestFit="1" customWidth="1"/>
    <col min="7169" max="7169" width="9" style="62" bestFit="1" customWidth="1"/>
    <col min="7170" max="7171" width="10.85546875" style="62" customWidth="1"/>
    <col min="7172" max="7172" width="21.7109375" style="62" customWidth="1"/>
    <col min="7173" max="7175" width="12.42578125" style="62" customWidth="1"/>
    <col min="7176" max="7176" width="9.7109375" style="62" bestFit="1" customWidth="1"/>
    <col min="7177" max="7178" width="8.42578125" style="62" bestFit="1" customWidth="1"/>
    <col min="7179" max="7180" width="6.42578125" style="62" customWidth="1"/>
    <col min="7181" max="7181" width="10.42578125" style="62" bestFit="1" customWidth="1"/>
    <col min="7182" max="7183" width="8.5703125" style="62" bestFit="1" customWidth="1"/>
    <col min="7184" max="7184" width="9.140625" style="62"/>
    <col min="7185" max="7185" width="9" style="62" bestFit="1" customWidth="1"/>
    <col min="7186" max="7418" width="9.140625" style="62"/>
    <col min="7419" max="7419" width="8.42578125" style="62" bestFit="1" customWidth="1"/>
    <col min="7420" max="7420" width="10.42578125" style="62" bestFit="1" customWidth="1"/>
    <col min="7421" max="7421" width="10.140625" style="62" bestFit="1" customWidth="1"/>
    <col min="7422" max="7422" width="30.5703125" style="62" bestFit="1" customWidth="1"/>
    <col min="7423" max="7423" width="11.42578125" style="62" bestFit="1" customWidth="1"/>
    <col min="7424" max="7424" width="14.28515625" style="62" bestFit="1" customWidth="1"/>
    <col min="7425" max="7425" width="9" style="62" bestFit="1" customWidth="1"/>
    <col min="7426" max="7427" width="10.85546875" style="62" customWidth="1"/>
    <col min="7428" max="7428" width="21.7109375" style="62" customWidth="1"/>
    <col min="7429" max="7431" width="12.42578125" style="62" customWidth="1"/>
    <col min="7432" max="7432" width="9.7109375" style="62" bestFit="1" customWidth="1"/>
    <col min="7433" max="7434" width="8.42578125" style="62" bestFit="1" customWidth="1"/>
    <col min="7435" max="7436" width="6.42578125" style="62" customWidth="1"/>
    <col min="7437" max="7437" width="10.42578125" style="62" bestFit="1" customWidth="1"/>
    <col min="7438" max="7439" width="8.5703125" style="62" bestFit="1" customWidth="1"/>
    <col min="7440" max="7440" width="9.140625" style="62"/>
    <col min="7441" max="7441" width="9" style="62" bestFit="1" customWidth="1"/>
    <col min="7442" max="7674" width="9.140625" style="62"/>
    <col min="7675" max="7675" width="8.42578125" style="62" bestFit="1" customWidth="1"/>
    <col min="7676" max="7676" width="10.42578125" style="62" bestFit="1" customWidth="1"/>
    <col min="7677" max="7677" width="10.140625" style="62" bestFit="1" customWidth="1"/>
    <col min="7678" max="7678" width="30.5703125" style="62" bestFit="1" customWidth="1"/>
    <col min="7679" max="7679" width="11.42578125" style="62" bestFit="1" customWidth="1"/>
    <col min="7680" max="7680" width="14.28515625" style="62" bestFit="1" customWidth="1"/>
    <col min="7681" max="7681" width="9" style="62" bestFit="1" customWidth="1"/>
    <col min="7682" max="7683" width="10.85546875" style="62" customWidth="1"/>
    <col min="7684" max="7684" width="21.7109375" style="62" customWidth="1"/>
    <col min="7685" max="7687" width="12.42578125" style="62" customWidth="1"/>
    <col min="7688" max="7688" width="9.7109375" style="62" bestFit="1" customWidth="1"/>
    <col min="7689" max="7690" width="8.42578125" style="62" bestFit="1" customWidth="1"/>
    <col min="7691" max="7692" width="6.42578125" style="62" customWidth="1"/>
    <col min="7693" max="7693" width="10.42578125" style="62" bestFit="1" customWidth="1"/>
    <col min="7694" max="7695" width="8.5703125" style="62" bestFit="1" customWidth="1"/>
    <col min="7696" max="7696" width="9.140625" style="62"/>
    <col min="7697" max="7697" width="9" style="62" bestFit="1" customWidth="1"/>
    <col min="7698" max="7930" width="9.140625" style="62"/>
    <col min="7931" max="7931" width="8.42578125" style="62" bestFit="1" customWidth="1"/>
    <col min="7932" max="7932" width="10.42578125" style="62" bestFit="1" customWidth="1"/>
    <col min="7933" max="7933" width="10.140625" style="62" bestFit="1" customWidth="1"/>
    <col min="7934" max="7934" width="30.5703125" style="62" bestFit="1" customWidth="1"/>
    <col min="7935" max="7935" width="11.42578125" style="62" bestFit="1" customWidth="1"/>
    <col min="7936" max="7936" width="14.28515625" style="62" bestFit="1" customWidth="1"/>
    <col min="7937" max="7937" width="9" style="62" bestFit="1" customWidth="1"/>
    <col min="7938" max="7939" width="10.85546875" style="62" customWidth="1"/>
    <col min="7940" max="7940" width="21.7109375" style="62" customWidth="1"/>
    <col min="7941" max="7943" width="12.42578125" style="62" customWidth="1"/>
    <col min="7944" max="7944" width="9.7109375" style="62" bestFit="1" customWidth="1"/>
    <col min="7945" max="7946" width="8.42578125" style="62" bestFit="1" customWidth="1"/>
    <col min="7947" max="7948" width="6.42578125" style="62" customWidth="1"/>
    <col min="7949" max="7949" width="10.42578125" style="62" bestFit="1" customWidth="1"/>
    <col min="7950" max="7951" width="8.5703125" style="62" bestFit="1" customWidth="1"/>
    <col min="7952" max="7952" width="9.140625" style="62"/>
    <col min="7953" max="7953" width="9" style="62" bestFit="1" customWidth="1"/>
    <col min="7954" max="8186" width="9.140625" style="62"/>
    <col min="8187" max="8187" width="8.42578125" style="62" bestFit="1" customWidth="1"/>
    <col min="8188" max="8188" width="10.42578125" style="62" bestFit="1" customWidth="1"/>
    <col min="8189" max="8189" width="10.140625" style="62" bestFit="1" customWidth="1"/>
    <col min="8190" max="8190" width="30.5703125" style="62" bestFit="1" customWidth="1"/>
    <col min="8191" max="8191" width="11.42578125" style="62" bestFit="1" customWidth="1"/>
    <col min="8192" max="8192" width="14.28515625" style="62" bestFit="1" customWidth="1"/>
    <col min="8193" max="8193" width="9" style="62" bestFit="1" customWidth="1"/>
    <col min="8194" max="8195" width="10.85546875" style="62" customWidth="1"/>
    <col min="8196" max="8196" width="21.7109375" style="62" customWidth="1"/>
    <col min="8197" max="8199" width="12.42578125" style="62" customWidth="1"/>
    <col min="8200" max="8200" width="9.7109375" style="62" bestFit="1" customWidth="1"/>
    <col min="8201" max="8202" width="8.42578125" style="62" bestFit="1" customWidth="1"/>
    <col min="8203" max="8204" width="6.42578125" style="62" customWidth="1"/>
    <col min="8205" max="8205" width="10.42578125" style="62" bestFit="1" customWidth="1"/>
    <col min="8206" max="8207" width="8.5703125" style="62" bestFit="1" customWidth="1"/>
    <col min="8208" max="8208" width="9.140625" style="62"/>
    <col min="8209" max="8209" width="9" style="62" bestFit="1" customWidth="1"/>
    <col min="8210" max="8442" width="9.140625" style="62"/>
    <col min="8443" max="8443" width="8.42578125" style="62" bestFit="1" customWidth="1"/>
    <col min="8444" max="8444" width="10.42578125" style="62" bestFit="1" customWidth="1"/>
    <col min="8445" max="8445" width="10.140625" style="62" bestFit="1" customWidth="1"/>
    <col min="8446" max="8446" width="30.5703125" style="62" bestFit="1" customWidth="1"/>
    <col min="8447" max="8447" width="11.42578125" style="62" bestFit="1" customWidth="1"/>
    <col min="8448" max="8448" width="14.28515625" style="62" bestFit="1" customWidth="1"/>
    <col min="8449" max="8449" width="9" style="62" bestFit="1" customWidth="1"/>
    <col min="8450" max="8451" width="10.85546875" style="62" customWidth="1"/>
    <col min="8452" max="8452" width="21.7109375" style="62" customWidth="1"/>
    <col min="8453" max="8455" width="12.42578125" style="62" customWidth="1"/>
    <col min="8456" max="8456" width="9.7109375" style="62" bestFit="1" customWidth="1"/>
    <col min="8457" max="8458" width="8.42578125" style="62" bestFit="1" customWidth="1"/>
    <col min="8459" max="8460" width="6.42578125" style="62" customWidth="1"/>
    <col min="8461" max="8461" width="10.42578125" style="62" bestFit="1" customWidth="1"/>
    <col min="8462" max="8463" width="8.5703125" style="62" bestFit="1" customWidth="1"/>
    <col min="8464" max="8464" width="9.140625" style="62"/>
    <col min="8465" max="8465" width="9" style="62" bestFit="1" customWidth="1"/>
    <col min="8466" max="8698" width="9.140625" style="62"/>
    <col min="8699" max="8699" width="8.42578125" style="62" bestFit="1" customWidth="1"/>
    <col min="8700" max="8700" width="10.42578125" style="62" bestFit="1" customWidth="1"/>
    <col min="8701" max="8701" width="10.140625" style="62" bestFit="1" customWidth="1"/>
    <col min="8702" max="8702" width="30.5703125" style="62" bestFit="1" customWidth="1"/>
    <col min="8703" max="8703" width="11.42578125" style="62" bestFit="1" customWidth="1"/>
    <col min="8704" max="8704" width="14.28515625" style="62" bestFit="1" customWidth="1"/>
    <col min="8705" max="8705" width="9" style="62" bestFit="1" customWidth="1"/>
    <col min="8706" max="8707" width="10.85546875" style="62" customWidth="1"/>
    <col min="8708" max="8708" width="21.7109375" style="62" customWidth="1"/>
    <col min="8709" max="8711" width="12.42578125" style="62" customWidth="1"/>
    <col min="8712" max="8712" width="9.7109375" style="62" bestFit="1" customWidth="1"/>
    <col min="8713" max="8714" width="8.42578125" style="62" bestFit="1" customWidth="1"/>
    <col min="8715" max="8716" width="6.42578125" style="62" customWidth="1"/>
    <col min="8717" max="8717" width="10.42578125" style="62" bestFit="1" customWidth="1"/>
    <col min="8718" max="8719" width="8.5703125" style="62" bestFit="1" customWidth="1"/>
    <col min="8720" max="8720" width="9.140625" style="62"/>
    <col min="8721" max="8721" width="9" style="62" bestFit="1" customWidth="1"/>
    <col min="8722" max="8954" width="9.140625" style="62"/>
    <col min="8955" max="8955" width="8.42578125" style="62" bestFit="1" customWidth="1"/>
    <col min="8956" max="8956" width="10.42578125" style="62" bestFit="1" customWidth="1"/>
    <col min="8957" max="8957" width="10.140625" style="62" bestFit="1" customWidth="1"/>
    <col min="8958" max="8958" width="30.5703125" style="62" bestFit="1" customWidth="1"/>
    <col min="8959" max="8959" width="11.42578125" style="62" bestFit="1" customWidth="1"/>
    <col min="8960" max="8960" width="14.28515625" style="62" bestFit="1" customWidth="1"/>
    <col min="8961" max="8961" width="9" style="62" bestFit="1" customWidth="1"/>
    <col min="8962" max="8963" width="10.85546875" style="62" customWidth="1"/>
    <col min="8964" max="8964" width="21.7109375" style="62" customWidth="1"/>
    <col min="8965" max="8967" width="12.42578125" style="62" customWidth="1"/>
    <col min="8968" max="8968" width="9.7109375" style="62" bestFit="1" customWidth="1"/>
    <col min="8969" max="8970" width="8.42578125" style="62" bestFit="1" customWidth="1"/>
    <col min="8971" max="8972" width="6.42578125" style="62" customWidth="1"/>
    <col min="8973" max="8973" width="10.42578125" style="62" bestFit="1" customWidth="1"/>
    <col min="8974" max="8975" width="8.5703125" style="62" bestFit="1" customWidth="1"/>
    <col min="8976" max="8976" width="9.140625" style="62"/>
    <col min="8977" max="8977" width="9" style="62" bestFit="1" customWidth="1"/>
    <col min="8978" max="9210" width="9.140625" style="62"/>
    <col min="9211" max="9211" width="8.42578125" style="62" bestFit="1" customWidth="1"/>
    <col min="9212" max="9212" width="10.42578125" style="62" bestFit="1" customWidth="1"/>
    <col min="9213" max="9213" width="10.140625" style="62" bestFit="1" customWidth="1"/>
    <col min="9214" max="9214" width="30.5703125" style="62" bestFit="1" customWidth="1"/>
    <col min="9215" max="9215" width="11.42578125" style="62" bestFit="1" customWidth="1"/>
    <col min="9216" max="9216" width="14.28515625" style="62" bestFit="1" customWidth="1"/>
    <col min="9217" max="9217" width="9" style="62" bestFit="1" customWidth="1"/>
    <col min="9218" max="9219" width="10.85546875" style="62" customWidth="1"/>
    <col min="9220" max="9220" width="21.7109375" style="62" customWidth="1"/>
    <col min="9221" max="9223" width="12.42578125" style="62" customWidth="1"/>
    <col min="9224" max="9224" width="9.7109375" style="62" bestFit="1" customWidth="1"/>
    <col min="9225" max="9226" width="8.42578125" style="62" bestFit="1" customWidth="1"/>
    <col min="9227" max="9228" width="6.42578125" style="62" customWidth="1"/>
    <col min="9229" max="9229" width="10.42578125" style="62" bestFit="1" customWidth="1"/>
    <col min="9230" max="9231" width="8.5703125" style="62" bestFit="1" customWidth="1"/>
    <col min="9232" max="9232" width="9.140625" style="62"/>
    <col min="9233" max="9233" width="9" style="62" bestFit="1" customWidth="1"/>
    <col min="9234" max="9466" width="9.140625" style="62"/>
    <col min="9467" max="9467" width="8.42578125" style="62" bestFit="1" customWidth="1"/>
    <col min="9468" max="9468" width="10.42578125" style="62" bestFit="1" customWidth="1"/>
    <col min="9469" max="9469" width="10.140625" style="62" bestFit="1" customWidth="1"/>
    <col min="9470" max="9470" width="30.5703125" style="62" bestFit="1" customWidth="1"/>
    <col min="9471" max="9471" width="11.42578125" style="62" bestFit="1" customWidth="1"/>
    <col min="9472" max="9472" width="14.28515625" style="62" bestFit="1" customWidth="1"/>
    <col min="9473" max="9473" width="9" style="62" bestFit="1" customWidth="1"/>
    <col min="9474" max="9475" width="10.85546875" style="62" customWidth="1"/>
    <col min="9476" max="9476" width="21.7109375" style="62" customWidth="1"/>
    <col min="9477" max="9479" width="12.42578125" style="62" customWidth="1"/>
    <col min="9480" max="9480" width="9.7109375" style="62" bestFit="1" customWidth="1"/>
    <col min="9481" max="9482" width="8.42578125" style="62" bestFit="1" customWidth="1"/>
    <col min="9483" max="9484" width="6.42578125" style="62" customWidth="1"/>
    <col min="9485" max="9485" width="10.42578125" style="62" bestFit="1" customWidth="1"/>
    <col min="9486" max="9487" width="8.5703125" style="62" bestFit="1" customWidth="1"/>
    <col min="9488" max="9488" width="9.140625" style="62"/>
    <col min="9489" max="9489" width="9" style="62" bestFit="1" customWidth="1"/>
    <col min="9490" max="9722" width="9.140625" style="62"/>
    <col min="9723" max="9723" width="8.42578125" style="62" bestFit="1" customWidth="1"/>
    <col min="9724" max="9724" width="10.42578125" style="62" bestFit="1" customWidth="1"/>
    <col min="9725" max="9725" width="10.140625" style="62" bestFit="1" customWidth="1"/>
    <col min="9726" max="9726" width="30.5703125" style="62" bestFit="1" customWidth="1"/>
    <col min="9727" max="9727" width="11.42578125" style="62" bestFit="1" customWidth="1"/>
    <col min="9728" max="9728" width="14.28515625" style="62" bestFit="1" customWidth="1"/>
    <col min="9729" max="9729" width="9" style="62" bestFit="1" customWidth="1"/>
    <col min="9730" max="9731" width="10.85546875" style="62" customWidth="1"/>
    <col min="9732" max="9732" width="21.7109375" style="62" customWidth="1"/>
    <col min="9733" max="9735" width="12.42578125" style="62" customWidth="1"/>
    <col min="9736" max="9736" width="9.7109375" style="62" bestFit="1" customWidth="1"/>
    <col min="9737" max="9738" width="8.42578125" style="62" bestFit="1" customWidth="1"/>
    <col min="9739" max="9740" width="6.42578125" style="62" customWidth="1"/>
    <col min="9741" max="9741" width="10.42578125" style="62" bestFit="1" customWidth="1"/>
    <col min="9742" max="9743" width="8.5703125" style="62" bestFit="1" customWidth="1"/>
    <col min="9744" max="9744" width="9.140625" style="62"/>
    <col min="9745" max="9745" width="9" style="62" bestFit="1" customWidth="1"/>
    <col min="9746" max="9978" width="9.140625" style="62"/>
    <col min="9979" max="9979" width="8.42578125" style="62" bestFit="1" customWidth="1"/>
    <col min="9980" max="9980" width="10.42578125" style="62" bestFit="1" customWidth="1"/>
    <col min="9981" max="9981" width="10.140625" style="62" bestFit="1" customWidth="1"/>
    <col min="9982" max="9982" width="30.5703125" style="62" bestFit="1" customWidth="1"/>
    <col min="9983" max="9983" width="11.42578125" style="62" bestFit="1" customWidth="1"/>
    <col min="9984" max="9984" width="14.28515625" style="62" bestFit="1" customWidth="1"/>
    <col min="9985" max="9985" width="9" style="62" bestFit="1" customWidth="1"/>
    <col min="9986" max="9987" width="10.85546875" style="62" customWidth="1"/>
    <col min="9988" max="9988" width="21.7109375" style="62" customWidth="1"/>
    <col min="9989" max="9991" width="12.42578125" style="62" customWidth="1"/>
    <col min="9992" max="9992" width="9.7109375" style="62" bestFit="1" customWidth="1"/>
    <col min="9993" max="9994" width="8.42578125" style="62" bestFit="1" customWidth="1"/>
    <col min="9995" max="9996" width="6.42578125" style="62" customWidth="1"/>
    <col min="9997" max="9997" width="10.42578125" style="62" bestFit="1" customWidth="1"/>
    <col min="9998" max="9999" width="8.5703125" style="62" bestFit="1" customWidth="1"/>
    <col min="10000" max="10000" width="9.140625" style="62"/>
    <col min="10001" max="10001" width="9" style="62" bestFit="1" customWidth="1"/>
    <col min="10002" max="10234" width="9.140625" style="62"/>
    <col min="10235" max="10235" width="8.42578125" style="62" bestFit="1" customWidth="1"/>
    <col min="10236" max="10236" width="10.42578125" style="62" bestFit="1" customWidth="1"/>
    <col min="10237" max="10237" width="10.140625" style="62" bestFit="1" customWidth="1"/>
    <col min="10238" max="10238" width="30.5703125" style="62" bestFit="1" customWidth="1"/>
    <col min="10239" max="10239" width="11.42578125" style="62" bestFit="1" customWidth="1"/>
    <col min="10240" max="10240" width="14.28515625" style="62" bestFit="1" customWidth="1"/>
    <col min="10241" max="10241" width="9" style="62" bestFit="1" customWidth="1"/>
    <col min="10242" max="10243" width="10.85546875" style="62" customWidth="1"/>
    <col min="10244" max="10244" width="21.7109375" style="62" customWidth="1"/>
    <col min="10245" max="10247" width="12.42578125" style="62" customWidth="1"/>
    <col min="10248" max="10248" width="9.7109375" style="62" bestFit="1" customWidth="1"/>
    <col min="10249" max="10250" width="8.42578125" style="62" bestFit="1" customWidth="1"/>
    <col min="10251" max="10252" width="6.42578125" style="62" customWidth="1"/>
    <col min="10253" max="10253" width="10.42578125" style="62" bestFit="1" customWidth="1"/>
    <col min="10254" max="10255" width="8.5703125" style="62" bestFit="1" customWidth="1"/>
    <col min="10256" max="10256" width="9.140625" style="62"/>
    <col min="10257" max="10257" width="9" style="62" bestFit="1" customWidth="1"/>
    <col min="10258" max="10490" width="9.140625" style="62"/>
    <col min="10491" max="10491" width="8.42578125" style="62" bestFit="1" customWidth="1"/>
    <col min="10492" max="10492" width="10.42578125" style="62" bestFit="1" customWidth="1"/>
    <col min="10493" max="10493" width="10.140625" style="62" bestFit="1" customWidth="1"/>
    <col min="10494" max="10494" width="30.5703125" style="62" bestFit="1" customWidth="1"/>
    <col min="10495" max="10495" width="11.42578125" style="62" bestFit="1" customWidth="1"/>
    <col min="10496" max="10496" width="14.28515625" style="62" bestFit="1" customWidth="1"/>
    <col min="10497" max="10497" width="9" style="62" bestFit="1" customWidth="1"/>
    <col min="10498" max="10499" width="10.85546875" style="62" customWidth="1"/>
    <col min="10500" max="10500" width="21.7109375" style="62" customWidth="1"/>
    <col min="10501" max="10503" width="12.42578125" style="62" customWidth="1"/>
    <col min="10504" max="10504" width="9.7109375" style="62" bestFit="1" customWidth="1"/>
    <col min="10505" max="10506" width="8.42578125" style="62" bestFit="1" customWidth="1"/>
    <col min="10507" max="10508" width="6.42578125" style="62" customWidth="1"/>
    <col min="10509" max="10509" width="10.42578125" style="62" bestFit="1" customWidth="1"/>
    <col min="10510" max="10511" width="8.5703125" style="62" bestFit="1" customWidth="1"/>
    <col min="10512" max="10512" width="9.140625" style="62"/>
    <col min="10513" max="10513" width="9" style="62" bestFit="1" customWidth="1"/>
    <col min="10514" max="10746" width="9.140625" style="62"/>
    <col min="10747" max="10747" width="8.42578125" style="62" bestFit="1" customWidth="1"/>
    <col min="10748" max="10748" width="10.42578125" style="62" bestFit="1" customWidth="1"/>
    <col min="10749" max="10749" width="10.140625" style="62" bestFit="1" customWidth="1"/>
    <col min="10750" max="10750" width="30.5703125" style="62" bestFit="1" customWidth="1"/>
    <col min="10751" max="10751" width="11.42578125" style="62" bestFit="1" customWidth="1"/>
    <col min="10752" max="10752" width="14.28515625" style="62" bestFit="1" customWidth="1"/>
    <col min="10753" max="10753" width="9" style="62" bestFit="1" customWidth="1"/>
    <col min="10754" max="10755" width="10.85546875" style="62" customWidth="1"/>
    <col min="10756" max="10756" width="21.7109375" style="62" customWidth="1"/>
    <col min="10757" max="10759" width="12.42578125" style="62" customWidth="1"/>
    <col min="10760" max="10760" width="9.7109375" style="62" bestFit="1" customWidth="1"/>
    <col min="10761" max="10762" width="8.42578125" style="62" bestFit="1" customWidth="1"/>
    <col min="10763" max="10764" width="6.42578125" style="62" customWidth="1"/>
    <col min="10765" max="10765" width="10.42578125" style="62" bestFit="1" customWidth="1"/>
    <col min="10766" max="10767" width="8.5703125" style="62" bestFit="1" customWidth="1"/>
    <col min="10768" max="10768" width="9.140625" style="62"/>
    <col min="10769" max="10769" width="9" style="62" bestFit="1" customWidth="1"/>
    <col min="10770" max="11002" width="9.140625" style="62"/>
    <col min="11003" max="11003" width="8.42578125" style="62" bestFit="1" customWidth="1"/>
    <col min="11004" max="11004" width="10.42578125" style="62" bestFit="1" customWidth="1"/>
    <col min="11005" max="11005" width="10.140625" style="62" bestFit="1" customWidth="1"/>
    <col min="11006" max="11006" width="30.5703125" style="62" bestFit="1" customWidth="1"/>
    <col min="11007" max="11007" width="11.42578125" style="62" bestFit="1" customWidth="1"/>
    <col min="11008" max="11008" width="14.28515625" style="62" bestFit="1" customWidth="1"/>
    <col min="11009" max="11009" width="9" style="62" bestFit="1" customWidth="1"/>
    <col min="11010" max="11011" width="10.85546875" style="62" customWidth="1"/>
    <col min="11012" max="11012" width="21.7109375" style="62" customWidth="1"/>
    <col min="11013" max="11015" width="12.42578125" style="62" customWidth="1"/>
    <col min="11016" max="11016" width="9.7109375" style="62" bestFit="1" customWidth="1"/>
    <col min="11017" max="11018" width="8.42578125" style="62" bestFit="1" customWidth="1"/>
    <col min="11019" max="11020" width="6.42578125" style="62" customWidth="1"/>
    <col min="11021" max="11021" width="10.42578125" style="62" bestFit="1" customWidth="1"/>
    <col min="11022" max="11023" width="8.5703125" style="62" bestFit="1" customWidth="1"/>
    <col min="11024" max="11024" width="9.140625" style="62"/>
    <col min="11025" max="11025" width="9" style="62" bestFit="1" customWidth="1"/>
    <col min="11026" max="11258" width="9.140625" style="62"/>
    <col min="11259" max="11259" width="8.42578125" style="62" bestFit="1" customWidth="1"/>
    <col min="11260" max="11260" width="10.42578125" style="62" bestFit="1" customWidth="1"/>
    <col min="11261" max="11261" width="10.140625" style="62" bestFit="1" customWidth="1"/>
    <col min="11262" max="11262" width="30.5703125" style="62" bestFit="1" customWidth="1"/>
    <col min="11263" max="11263" width="11.42578125" style="62" bestFit="1" customWidth="1"/>
    <col min="11264" max="11264" width="14.28515625" style="62" bestFit="1" customWidth="1"/>
    <col min="11265" max="11265" width="9" style="62" bestFit="1" customWidth="1"/>
    <col min="11266" max="11267" width="10.85546875" style="62" customWidth="1"/>
    <col min="11268" max="11268" width="21.7109375" style="62" customWidth="1"/>
    <col min="11269" max="11271" width="12.42578125" style="62" customWidth="1"/>
    <col min="11272" max="11272" width="9.7109375" style="62" bestFit="1" customWidth="1"/>
    <col min="11273" max="11274" width="8.42578125" style="62" bestFit="1" customWidth="1"/>
    <col min="11275" max="11276" width="6.42578125" style="62" customWidth="1"/>
    <col min="11277" max="11277" width="10.42578125" style="62" bestFit="1" customWidth="1"/>
    <col min="11278" max="11279" width="8.5703125" style="62" bestFit="1" customWidth="1"/>
    <col min="11280" max="11280" width="9.140625" style="62"/>
    <col min="11281" max="11281" width="9" style="62" bestFit="1" customWidth="1"/>
    <col min="11282" max="11514" width="9.140625" style="62"/>
    <col min="11515" max="11515" width="8.42578125" style="62" bestFit="1" customWidth="1"/>
    <col min="11516" max="11516" width="10.42578125" style="62" bestFit="1" customWidth="1"/>
    <col min="11517" max="11517" width="10.140625" style="62" bestFit="1" customWidth="1"/>
    <col min="11518" max="11518" width="30.5703125" style="62" bestFit="1" customWidth="1"/>
    <col min="11519" max="11519" width="11.42578125" style="62" bestFit="1" customWidth="1"/>
    <col min="11520" max="11520" width="14.28515625" style="62" bestFit="1" customWidth="1"/>
    <col min="11521" max="11521" width="9" style="62" bestFit="1" customWidth="1"/>
    <col min="11522" max="11523" width="10.85546875" style="62" customWidth="1"/>
    <col min="11524" max="11524" width="21.7109375" style="62" customWidth="1"/>
    <col min="11525" max="11527" width="12.42578125" style="62" customWidth="1"/>
    <col min="11528" max="11528" width="9.7109375" style="62" bestFit="1" customWidth="1"/>
    <col min="11529" max="11530" width="8.42578125" style="62" bestFit="1" customWidth="1"/>
    <col min="11531" max="11532" width="6.42578125" style="62" customWidth="1"/>
    <col min="11533" max="11533" width="10.42578125" style="62" bestFit="1" customWidth="1"/>
    <col min="11534" max="11535" width="8.5703125" style="62" bestFit="1" customWidth="1"/>
    <col min="11536" max="11536" width="9.140625" style="62"/>
    <col min="11537" max="11537" width="9" style="62" bestFit="1" customWidth="1"/>
    <col min="11538" max="11770" width="9.140625" style="62"/>
    <col min="11771" max="11771" width="8.42578125" style="62" bestFit="1" customWidth="1"/>
    <col min="11772" max="11772" width="10.42578125" style="62" bestFit="1" customWidth="1"/>
    <col min="11773" max="11773" width="10.140625" style="62" bestFit="1" customWidth="1"/>
    <col min="11774" max="11774" width="30.5703125" style="62" bestFit="1" customWidth="1"/>
    <col min="11775" max="11775" width="11.42578125" style="62" bestFit="1" customWidth="1"/>
    <col min="11776" max="11776" width="14.28515625" style="62" bestFit="1" customWidth="1"/>
    <col min="11777" max="11777" width="9" style="62" bestFit="1" customWidth="1"/>
    <col min="11778" max="11779" width="10.85546875" style="62" customWidth="1"/>
    <col min="11780" max="11780" width="21.7109375" style="62" customWidth="1"/>
    <col min="11781" max="11783" width="12.42578125" style="62" customWidth="1"/>
    <col min="11784" max="11784" width="9.7109375" style="62" bestFit="1" customWidth="1"/>
    <col min="11785" max="11786" width="8.42578125" style="62" bestFit="1" customWidth="1"/>
    <col min="11787" max="11788" width="6.42578125" style="62" customWidth="1"/>
    <col min="11789" max="11789" width="10.42578125" style="62" bestFit="1" customWidth="1"/>
    <col min="11790" max="11791" width="8.5703125" style="62" bestFit="1" customWidth="1"/>
    <col min="11792" max="11792" width="9.140625" style="62"/>
    <col min="11793" max="11793" width="9" style="62" bestFit="1" customWidth="1"/>
    <col min="11794" max="12026" width="9.140625" style="62"/>
    <col min="12027" max="12027" width="8.42578125" style="62" bestFit="1" customWidth="1"/>
    <col min="12028" max="12028" width="10.42578125" style="62" bestFit="1" customWidth="1"/>
    <col min="12029" max="12029" width="10.140625" style="62" bestFit="1" customWidth="1"/>
    <col min="12030" max="12030" width="30.5703125" style="62" bestFit="1" customWidth="1"/>
    <col min="12031" max="12031" width="11.42578125" style="62" bestFit="1" customWidth="1"/>
    <col min="12032" max="12032" width="14.28515625" style="62" bestFit="1" customWidth="1"/>
    <col min="12033" max="12033" width="9" style="62" bestFit="1" customWidth="1"/>
    <col min="12034" max="12035" width="10.85546875" style="62" customWidth="1"/>
    <col min="12036" max="12036" width="21.7109375" style="62" customWidth="1"/>
    <col min="12037" max="12039" width="12.42578125" style="62" customWidth="1"/>
    <col min="12040" max="12040" width="9.7109375" style="62" bestFit="1" customWidth="1"/>
    <col min="12041" max="12042" width="8.42578125" style="62" bestFit="1" customWidth="1"/>
    <col min="12043" max="12044" width="6.42578125" style="62" customWidth="1"/>
    <col min="12045" max="12045" width="10.42578125" style="62" bestFit="1" customWidth="1"/>
    <col min="12046" max="12047" width="8.5703125" style="62" bestFit="1" customWidth="1"/>
    <col min="12048" max="12048" width="9.140625" style="62"/>
    <col min="12049" max="12049" width="9" style="62" bestFit="1" customWidth="1"/>
    <col min="12050" max="12282" width="9.140625" style="62"/>
    <col min="12283" max="12283" width="8.42578125" style="62" bestFit="1" customWidth="1"/>
    <col min="12284" max="12284" width="10.42578125" style="62" bestFit="1" customWidth="1"/>
    <col min="12285" max="12285" width="10.140625" style="62" bestFit="1" customWidth="1"/>
    <col min="12286" max="12286" width="30.5703125" style="62" bestFit="1" customWidth="1"/>
    <col min="12287" max="12287" width="11.42578125" style="62" bestFit="1" customWidth="1"/>
    <col min="12288" max="12288" width="14.28515625" style="62" bestFit="1" customWidth="1"/>
    <col min="12289" max="12289" width="9" style="62" bestFit="1" customWidth="1"/>
    <col min="12290" max="12291" width="10.85546875" style="62" customWidth="1"/>
    <col min="12292" max="12292" width="21.7109375" style="62" customWidth="1"/>
    <col min="12293" max="12295" width="12.42578125" style="62" customWidth="1"/>
    <col min="12296" max="12296" width="9.7109375" style="62" bestFit="1" customWidth="1"/>
    <col min="12297" max="12298" width="8.42578125" style="62" bestFit="1" customWidth="1"/>
    <col min="12299" max="12300" width="6.42578125" style="62" customWidth="1"/>
    <col min="12301" max="12301" width="10.42578125" style="62" bestFit="1" customWidth="1"/>
    <col min="12302" max="12303" width="8.5703125" style="62" bestFit="1" customWidth="1"/>
    <col min="12304" max="12304" width="9.140625" style="62"/>
    <col min="12305" max="12305" width="9" style="62" bestFit="1" customWidth="1"/>
    <col min="12306" max="12538" width="9.140625" style="62"/>
    <col min="12539" max="12539" width="8.42578125" style="62" bestFit="1" customWidth="1"/>
    <col min="12540" max="12540" width="10.42578125" style="62" bestFit="1" customWidth="1"/>
    <col min="12541" max="12541" width="10.140625" style="62" bestFit="1" customWidth="1"/>
    <col min="12542" max="12542" width="30.5703125" style="62" bestFit="1" customWidth="1"/>
    <col min="12543" max="12543" width="11.42578125" style="62" bestFit="1" customWidth="1"/>
    <col min="12544" max="12544" width="14.28515625" style="62" bestFit="1" customWidth="1"/>
    <col min="12545" max="12545" width="9" style="62" bestFit="1" customWidth="1"/>
    <col min="12546" max="12547" width="10.85546875" style="62" customWidth="1"/>
    <col min="12548" max="12548" width="21.7109375" style="62" customWidth="1"/>
    <col min="12549" max="12551" width="12.42578125" style="62" customWidth="1"/>
    <col min="12552" max="12552" width="9.7109375" style="62" bestFit="1" customWidth="1"/>
    <col min="12553" max="12554" width="8.42578125" style="62" bestFit="1" customWidth="1"/>
    <col min="12555" max="12556" width="6.42578125" style="62" customWidth="1"/>
    <col min="12557" max="12557" width="10.42578125" style="62" bestFit="1" customWidth="1"/>
    <col min="12558" max="12559" width="8.5703125" style="62" bestFit="1" customWidth="1"/>
    <col min="12560" max="12560" width="9.140625" style="62"/>
    <col min="12561" max="12561" width="9" style="62" bestFit="1" customWidth="1"/>
    <col min="12562" max="12794" width="9.140625" style="62"/>
    <col min="12795" max="12795" width="8.42578125" style="62" bestFit="1" customWidth="1"/>
    <col min="12796" max="12796" width="10.42578125" style="62" bestFit="1" customWidth="1"/>
    <col min="12797" max="12797" width="10.140625" style="62" bestFit="1" customWidth="1"/>
    <col min="12798" max="12798" width="30.5703125" style="62" bestFit="1" customWidth="1"/>
    <col min="12799" max="12799" width="11.42578125" style="62" bestFit="1" customWidth="1"/>
    <col min="12800" max="12800" width="14.28515625" style="62" bestFit="1" customWidth="1"/>
    <col min="12801" max="12801" width="9" style="62" bestFit="1" customWidth="1"/>
    <col min="12802" max="12803" width="10.85546875" style="62" customWidth="1"/>
    <col min="12804" max="12804" width="21.7109375" style="62" customWidth="1"/>
    <col min="12805" max="12807" width="12.42578125" style="62" customWidth="1"/>
    <col min="12808" max="12808" width="9.7109375" style="62" bestFit="1" customWidth="1"/>
    <col min="12809" max="12810" width="8.42578125" style="62" bestFit="1" customWidth="1"/>
    <col min="12811" max="12812" width="6.42578125" style="62" customWidth="1"/>
    <col min="12813" max="12813" width="10.42578125" style="62" bestFit="1" customWidth="1"/>
    <col min="12814" max="12815" width="8.5703125" style="62" bestFit="1" customWidth="1"/>
    <col min="12816" max="12816" width="9.140625" style="62"/>
    <col min="12817" max="12817" width="9" style="62" bestFit="1" customWidth="1"/>
    <col min="12818" max="13050" width="9.140625" style="62"/>
    <col min="13051" max="13051" width="8.42578125" style="62" bestFit="1" customWidth="1"/>
    <col min="13052" max="13052" width="10.42578125" style="62" bestFit="1" customWidth="1"/>
    <col min="13053" max="13053" width="10.140625" style="62" bestFit="1" customWidth="1"/>
    <col min="13054" max="13054" width="30.5703125" style="62" bestFit="1" customWidth="1"/>
    <col min="13055" max="13055" width="11.42578125" style="62" bestFit="1" customWidth="1"/>
    <col min="13056" max="13056" width="14.28515625" style="62" bestFit="1" customWidth="1"/>
    <col min="13057" max="13057" width="9" style="62" bestFit="1" customWidth="1"/>
    <col min="13058" max="13059" width="10.85546875" style="62" customWidth="1"/>
    <col min="13060" max="13060" width="21.7109375" style="62" customWidth="1"/>
    <col min="13061" max="13063" width="12.42578125" style="62" customWidth="1"/>
    <col min="13064" max="13064" width="9.7109375" style="62" bestFit="1" customWidth="1"/>
    <col min="13065" max="13066" width="8.42578125" style="62" bestFit="1" customWidth="1"/>
    <col min="13067" max="13068" width="6.42578125" style="62" customWidth="1"/>
    <col min="13069" max="13069" width="10.42578125" style="62" bestFit="1" customWidth="1"/>
    <col min="13070" max="13071" width="8.5703125" style="62" bestFit="1" customWidth="1"/>
    <col min="13072" max="13072" width="9.140625" style="62"/>
    <col min="13073" max="13073" width="9" style="62" bestFit="1" customWidth="1"/>
    <col min="13074" max="13306" width="9.140625" style="62"/>
    <col min="13307" max="13307" width="8.42578125" style="62" bestFit="1" customWidth="1"/>
    <col min="13308" max="13308" width="10.42578125" style="62" bestFit="1" customWidth="1"/>
    <col min="13309" max="13309" width="10.140625" style="62" bestFit="1" customWidth="1"/>
    <col min="13310" max="13310" width="30.5703125" style="62" bestFit="1" customWidth="1"/>
    <col min="13311" max="13311" width="11.42578125" style="62" bestFit="1" customWidth="1"/>
    <col min="13312" max="13312" width="14.28515625" style="62" bestFit="1" customWidth="1"/>
    <col min="13313" max="13313" width="9" style="62" bestFit="1" customWidth="1"/>
    <col min="13314" max="13315" width="10.85546875" style="62" customWidth="1"/>
    <col min="13316" max="13316" width="21.7109375" style="62" customWidth="1"/>
    <col min="13317" max="13319" width="12.42578125" style="62" customWidth="1"/>
    <col min="13320" max="13320" width="9.7109375" style="62" bestFit="1" customWidth="1"/>
    <col min="13321" max="13322" width="8.42578125" style="62" bestFit="1" customWidth="1"/>
    <col min="13323" max="13324" width="6.42578125" style="62" customWidth="1"/>
    <col min="13325" max="13325" width="10.42578125" style="62" bestFit="1" customWidth="1"/>
    <col min="13326" max="13327" width="8.5703125" style="62" bestFit="1" customWidth="1"/>
    <col min="13328" max="13328" width="9.140625" style="62"/>
    <col min="13329" max="13329" width="9" style="62" bestFit="1" customWidth="1"/>
    <col min="13330" max="13562" width="9.140625" style="62"/>
    <col min="13563" max="13563" width="8.42578125" style="62" bestFit="1" customWidth="1"/>
    <col min="13564" max="13564" width="10.42578125" style="62" bestFit="1" customWidth="1"/>
    <col min="13565" max="13565" width="10.140625" style="62" bestFit="1" customWidth="1"/>
    <col min="13566" max="13566" width="30.5703125" style="62" bestFit="1" customWidth="1"/>
    <col min="13567" max="13567" width="11.42578125" style="62" bestFit="1" customWidth="1"/>
    <col min="13568" max="13568" width="14.28515625" style="62" bestFit="1" customWidth="1"/>
    <col min="13569" max="13569" width="9" style="62" bestFit="1" customWidth="1"/>
    <col min="13570" max="13571" width="10.85546875" style="62" customWidth="1"/>
    <col min="13572" max="13572" width="21.7109375" style="62" customWidth="1"/>
    <col min="13573" max="13575" width="12.42578125" style="62" customWidth="1"/>
    <col min="13576" max="13576" width="9.7109375" style="62" bestFit="1" customWidth="1"/>
    <col min="13577" max="13578" width="8.42578125" style="62" bestFit="1" customWidth="1"/>
    <col min="13579" max="13580" width="6.42578125" style="62" customWidth="1"/>
    <col min="13581" max="13581" width="10.42578125" style="62" bestFit="1" customWidth="1"/>
    <col min="13582" max="13583" width="8.5703125" style="62" bestFit="1" customWidth="1"/>
    <col min="13584" max="13584" width="9.140625" style="62"/>
    <col min="13585" max="13585" width="9" style="62" bestFit="1" customWidth="1"/>
    <col min="13586" max="13818" width="9.140625" style="62"/>
    <col min="13819" max="13819" width="8.42578125" style="62" bestFit="1" customWidth="1"/>
    <col min="13820" max="13820" width="10.42578125" style="62" bestFit="1" customWidth="1"/>
    <col min="13821" max="13821" width="10.140625" style="62" bestFit="1" customWidth="1"/>
    <col min="13822" max="13822" width="30.5703125" style="62" bestFit="1" customWidth="1"/>
    <col min="13823" max="13823" width="11.42578125" style="62" bestFit="1" customWidth="1"/>
    <col min="13824" max="13824" width="14.28515625" style="62" bestFit="1" customWidth="1"/>
    <col min="13825" max="13825" width="9" style="62" bestFit="1" customWidth="1"/>
    <col min="13826" max="13827" width="10.85546875" style="62" customWidth="1"/>
    <col min="13828" max="13828" width="21.7109375" style="62" customWidth="1"/>
    <col min="13829" max="13831" width="12.42578125" style="62" customWidth="1"/>
    <col min="13832" max="13832" width="9.7109375" style="62" bestFit="1" customWidth="1"/>
    <col min="13833" max="13834" width="8.42578125" style="62" bestFit="1" customWidth="1"/>
    <col min="13835" max="13836" width="6.42578125" style="62" customWidth="1"/>
    <col min="13837" max="13837" width="10.42578125" style="62" bestFit="1" customWidth="1"/>
    <col min="13838" max="13839" width="8.5703125" style="62" bestFit="1" customWidth="1"/>
    <col min="13840" max="13840" width="9.140625" style="62"/>
    <col min="13841" max="13841" width="9" style="62" bestFit="1" customWidth="1"/>
    <col min="13842" max="14074" width="9.140625" style="62"/>
    <col min="14075" max="14075" width="8.42578125" style="62" bestFit="1" customWidth="1"/>
    <col min="14076" max="14076" width="10.42578125" style="62" bestFit="1" customWidth="1"/>
    <col min="14077" max="14077" width="10.140625" style="62" bestFit="1" customWidth="1"/>
    <col min="14078" max="14078" width="30.5703125" style="62" bestFit="1" customWidth="1"/>
    <col min="14079" max="14079" width="11.42578125" style="62" bestFit="1" customWidth="1"/>
    <col min="14080" max="14080" width="14.28515625" style="62" bestFit="1" customWidth="1"/>
    <col min="14081" max="14081" width="9" style="62" bestFit="1" customWidth="1"/>
    <col min="14082" max="14083" width="10.85546875" style="62" customWidth="1"/>
    <col min="14084" max="14084" width="21.7109375" style="62" customWidth="1"/>
    <col min="14085" max="14087" width="12.42578125" style="62" customWidth="1"/>
    <col min="14088" max="14088" width="9.7109375" style="62" bestFit="1" customWidth="1"/>
    <col min="14089" max="14090" width="8.42578125" style="62" bestFit="1" customWidth="1"/>
    <col min="14091" max="14092" width="6.42578125" style="62" customWidth="1"/>
    <col min="14093" max="14093" width="10.42578125" style="62" bestFit="1" customWidth="1"/>
    <col min="14094" max="14095" width="8.5703125" style="62" bestFit="1" customWidth="1"/>
    <col min="14096" max="14096" width="9.140625" style="62"/>
    <col min="14097" max="14097" width="9" style="62" bestFit="1" customWidth="1"/>
    <col min="14098" max="14330" width="9.140625" style="62"/>
    <col min="14331" max="14331" width="8.42578125" style="62" bestFit="1" customWidth="1"/>
    <col min="14332" max="14332" width="10.42578125" style="62" bestFit="1" customWidth="1"/>
    <col min="14333" max="14333" width="10.140625" style="62" bestFit="1" customWidth="1"/>
    <col min="14334" max="14334" width="30.5703125" style="62" bestFit="1" customWidth="1"/>
    <col min="14335" max="14335" width="11.42578125" style="62" bestFit="1" customWidth="1"/>
    <col min="14336" max="14336" width="14.28515625" style="62" bestFit="1" customWidth="1"/>
    <col min="14337" max="14337" width="9" style="62" bestFit="1" customWidth="1"/>
    <col min="14338" max="14339" width="10.85546875" style="62" customWidth="1"/>
    <col min="14340" max="14340" width="21.7109375" style="62" customWidth="1"/>
    <col min="14341" max="14343" width="12.42578125" style="62" customWidth="1"/>
    <col min="14344" max="14344" width="9.7109375" style="62" bestFit="1" customWidth="1"/>
    <col min="14345" max="14346" width="8.42578125" style="62" bestFit="1" customWidth="1"/>
    <col min="14347" max="14348" width="6.42578125" style="62" customWidth="1"/>
    <col min="14349" max="14349" width="10.42578125" style="62" bestFit="1" customWidth="1"/>
    <col min="14350" max="14351" width="8.5703125" style="62" bestFit="1" customWidth="1"/>
    <col min="14352" max="14352" width="9.140625" style="62"/>
    <col min="14353" max="14353" width="9" style="62" bestFit="1" customWidth="1"/>
    <col min="14354" max="14586" width="9.140625" style="62"/>
    <col min="14587" max="14587" width="8.42578125" style="62" bestFit="1" customWidth="1"/>
    <col min="14588" max="14588" width="10.42578125" style="62" bestFit="1" customWidth="1"/>
    <col min="14589" max="14589" width="10.140625" style="62" bestFit="1" customWidth="1"/>
    <col min="14590" max="14590" width="30.5703125" style="62" bestFit="1" customWidth="1"/>
    <col min="14591" max="14591" width="11.42578125" style="62" bestFit="1" customWidth="1"/>
    <col min="14592" max="14592" width="14.28515625" style="62" bestFit="1" customWidth="1"/>
    <col min="14593" max="14593" width="9" style="62" bestFit="1" customWidth="1"/>
    <col min="14594" max="14595" width="10.85546875" style="62" customWidth="1"/>
    <col min="14596" max="14596" width="21.7109375" style="62" customWidth="1"/>
    <col min="14597" max="14599" width="12.42578125" style="62" customWidth="1"/>
    <col min="14600" max="14600" width="9.7109375" style="62" bestFit="1" customWidth="1"/>
    <col min="14601" max="14602" width="8.42578125" style="62" bestFit="1" customWidth="1"/>
    <col min="14603" max="14604" width="6.42578125" style="62" customWidth="1"/>
    <col min="14605" max="14605" width="10.42578125" style="62" bestFit="1" customWidth="1"/>
    <col min="14606" max="14607" width="8.5703125" style="62" bestFit="1" customWidth="1"/>
    <col min="14608" max="14608" width="9.140625" style="62"/>
    <col min="14609" max="14609" width="9" style="62" bestFit="1" customWidth="1"/>
    <col min="14610" max="14842" width="9.140625" style="62"/>
    <col min="14843" max="14843" width="8.42578125" style="62" bestFit="1" customWidth="1"/>
    <col min="14844" max="14844" width="10.42578125" style="62" bestFit="1" customWidth="1"/>
    <col min="14845" max="14845" width="10.140625" style="62" bestFit="1" customWidth="1"/>
    <col min="14846" max="14846" width="30.5703125" style="62" bestFit="1" customWidth="1"/>
    <col min="14847" max="14847" width="11.42578125" style="62" bestFit="1" customWidth="1"/>
    <col min="14848" max="14848" width="14.28515625" style="62" bestFit="1" customWidth="1"/>
    <col min="14849" max="14849" width="9" style="62" bestFit="1" customWidth="1"/>
    <col min="14850" max="14851" width="10.85546875" style="62" customWidth="1"/>
    <col min="14852" max="14852" width="21.7109375" style="62" customWidth="1"/>
    <col min="14853" max="14855" width="12.42578125" style="62" customWidth="1"/>
    <col min="14856" max="14856" width="9.7109375" style="62" bestFit="1" customWidth="1"/>
    <col min="14857" max="14858" width="8.42578125" style="62" bestFit="1" customWidth="1"/>
    <col min="14859" max="14860" width="6.42578125" style="62" customWidth="1"/>
    <col min="14861" max="14861" width="10.42578125" style="62" bestFit="1" customWidth="1"/>
    <col min="14862" max="14863" width="8.5703125" style="62" bestFit="1" customWidth="1"/>
    <col min="14864" max="14864" width="9.140625" style="62"/>
    <col min="14865" max="14865" width="9" style="62" bestFit="1" customWidth="1"/>
    <col min="14866" max="15098" width="9.140625" style="62"/>
    <col min="15099" max="15099" width="8.42578125" style="62" bestFit="1" customWidth="1"/>
    <col min="15100" max="15100" width="10.42578125" style="62" bestFit="1" customWidth="1"/>
    <col min="15101" max="15101" width="10.140625" style="62" bestFit="1" customWidth="1"/>
    <col min="15102" max="15102" width="30.5703125" style="62" bestFit="1" customWidth="1"/>
    <col min="15103" max="15103" width="11.42578125" style="62" bestFit="1" customWidth="1"/>
    <col min="15104" max="15104" width="14.28515625" style="62" bestFit="1" customWidth="1"/>
    <col min="15105" max="15105" width="9" style="62" bestFit="1" customWidth="1"/>
    <col min="15106" max="15107" width="10.85546875" style="62" customWidth="1"/>
    <col min="15108" max="15108" width="21.7109375" style="62" customWidth="1"/>
    <col min="15109" max="15111" width="12.42578125" style="62" customWidth="1"/>
    <col min="15112" max="15112" width="9.7109375" style="62" bestFit="1" customWidth="1"/>
    <col min="15113" max="15114" width="8.42578125" style="62" bestFit="1" customWidth="1"/>
    <col min="15115" max="15116" width="6.42578125" style="62" customWidth="1"/>
    <col min="15117" max="15117" width="10.42578125" style="62" bestFit="1" customWidth="1"/>
    <col min="15118" max="15119" width="8.5703125" style="62" bestFit="1" customWidth="1"/>
    <col min="15120" max="15120" width="9.140625" style="62"/>
    <col min="15121" max="15121" width="9" style="62" bestFit="1" customWidth="1"/>
    <col min="15122" max="15354" width="9.140625" style="62"/>
    <col min="15355" max="15355" width="8.42578125" style="62" bestFit="1" customWidth="1"/>
    <col min="15356" max="15356" width="10.42578125" style="62" bestFit="1" customWidth="1"/>
    <col min="15357" max="15357" width="10.140625" style="62" bestFit="1" customWidth="1"/>
    <col min="15358" max="15358" width="30.5703125" style="62" bestFit="1" customWidth="1"/>
    <col min="15359" max="15359" width="11.42578125" style="62" bestFit="1" customWidth="1"/>
    <col min="15360" max="15360" width="14.28515625" style="62" bestFit="1" customWidth="1"/>
    <col min="15361" max="15361" width="9" style="62" bestFit="1" customWidth="1"/>
    <col min="15362" max="15363" width="10.85546875" style="62" customWidth="1"/>
    <col min="15364" max="15364" width="21.7109375" style="62" customWidth="1"/>
    <col min="15365" max="15367" width="12.42578125" style="62" customWidth="1"/>
    <col min="15368" max="15368" width="9.7109375" style="62" bestFit="1" customWidth="1"/>
    <col min="15369" max="15370" width="8.42578125" style="62" bestFit="1" customWidth="1"/>
    <col min="15371" max="15372" width="6.42578125" style="62" customWidth="1"/>
    <col min="15373" max="15373" width="10.42578125" style="62" bestFit="1" customWidth="1"/>
    <col min="15374" max="15375" width="8.5703125" style="62" bestFit="1" customWidth="1"/>
    <col min="15376" max="15376" width="9.140625" style="62"/>
    <col min="15377" max="15377" width="9" style="62" bestFit="1" customWidth="1"/>
    <col min="15378" max="15610" width="9.140625" style="62"/>
    <col min="15611" max="15611" width="8.42578125" style="62" bestFit="1" customWidth="1"/>
    <col min="15612" max="15612" width="10.42578125" style="62" bestFit="1" customWidth="1"/>
    <col min="15613" max="15613" width="10.140625" style="62" bestFit="1" customWidth="1"/>
    <col min="15614" max="15614" width="30.5703125" style="62" bestFit="1" customWidth="1"/>
    <col min="15615" max="15615" width="11.42578125" style="62" bestFit="1" customWidth="1"/>
    <col min="15616" max="15616" width="14.28515625" style="62" bestFit="1" customWidth="1"/>
    <col min="15617" max="15617" width="9" style="62" bestFit="1" customWidth="1"/>
    <col min="15618" max="15619" width="10.85546875" style="62" customWidth="1"/>
    <col min="15620" max="15620" width="21.7109375" style="62" customWidth="1"/>
    <col min="15621" max="15623" width="12.42578125" style="62" customWidth="1"/>
    <col min="15624" max="15624" width="9.7109375" style="62" bestFit="1" customWidth="1"/>
    <col min="15625" max="15626" width="8.42578125" style="62" bestFit="1" customWidth="1"/>
    <col min="15627" max="15628" width="6.42578125" style="62" customWidth="1"/>
    <col min="15629" max="15629" width="10.42578125" style="62" bestFit="1" customWidth="1"/>
    <col min="15630" max="15631" width="8.5703125" style="62" bestFit="1" customWidth="1"/>
    <col min="15632" max="15632" width="9.140625" style="62"/>
    <col min="15633" max="15633" width="9" style="62" bestFit="1" customWidth="1"/>
    <col min="15634" max="15866" width="9.140625" style="62"/>
    <col min="15867" max="15867" width="8.42578125" style="62" bestFit="1" customWidth="1"/>
    <col min="15868" max="15868" width="10.42578125" style="62" bestFit="1" customWidth="1"/>
    <col min="15869" max="15869" width="10.140625" style="62" bestFit="1" customWidth="1"/>
    <col min="15870" max="15870" width="30.5703125" style="62" bestFit="1" customWidth="1"/>
    <col min="15871" max="15871" width="11.42578125" style="62" bestFit="1" customWidth="1"/>
    <col min="15872" max="15872" width="14.28515625" style="62" bestFit="1" customWidth="1"/>
    <col min="15873" max="15873" width="9" style="62" bestFit="1" customWidth="1"/>
    <col min="15874" max="15875" width="10.85546875" style="62" customWidth="1"/>
    <col min="15876" max="15876" width="21.7109375" style="62" customWidth="1"/>
    <col min="15877" max="15879" width="12.42578125" style="62" customWidth="1"/>
    <col min="15880" max="15880" width="9.7109375" style="62" bestFit="1" customWidth="1"/>
    <col min="15881" max="15882" width="8.42578125" style="62" bestFit="1" customWidth="1"/>
    <col min="15883" max="15884" width="6.42578125" style="62" customWidth="1"/>
    <col min="15885" max="15885" width="10.42578125" style="62" bestFit="1" customWidth="1"/>
    <col min="15886" max="15887" width="8.5703125" style="62" bestFit="1" customWidth="1"/>
    <col min="15888" max="15888" width="9.140625" style="62"/>
    <col min="15889" max="15889" width="9" style="62" bestFit="1" customWidth="1"/>
    <col min="15890" max="16122" width="9.140625" style="62"/>
    <col min="16123" max="16123" width="8.42578125" style="62" bestFit="1" customWidth="1"/>
    <col min="16124" max="16124" width="10.42578125" style="62" bestFit="1" customWidth="1"/>
    <col min="16125" max="16125" width="10.140625" style="62" bestFit="1" customWidth="1"/>
    <col min="16126" max="16126" width="30.5703125" style="62" bestFit="1" customWidth="1"/>
    <col min="16127" max="16127" width="11.42578125" style="62" bestFit="1" customWidth="1"/>
    <col min="16128" max="16128" width="14.28515625" style="62" bestFit="1" customWidth="1"/>
    <col min="16129" max="16129" width="9" style="62" bestFit="1" customWidth="1"/>
    <col min="16130" max="16131" width="10.85546875" style="62" customWidth="1"/>
    <col min="16132" max="16132" width="21.7109375" style="62" customWidth="1"/>
    <col min="16133" max="16135" width="12.42578125" style="62" customWidth="1"/>
    <col min="16136" max="16136" width="9.7109375" style="62" bestFit="1" customWidth="1"/>
    <col min="16137" max="16138" width="8.42578125" style="62" bestFit="1" customWidth="1"/>
    <col min="16139" max="16140" width="6.42578125" style="62" customWidth="1"/>
    <col min="16141" max="16141" width="10.42578125" style="62" bestFit="1" customWidth="1"/>
    <col min="16142" max="16143" width="8.5703125" style="62" bestFit="1" customWidth="1"/>
    <col min="16144" max="16144" width="9.140625" style="62"/>
    <col min="16145" max="16145" width="9" style="62" bestFit="1" customWidth="1"/>
    <col min="16146" max="16384" width="9.140625" style="62"/>
  </cols>
  <sheetData>
    <row r="1" spans="1:23" ht="24" thickBot="1" x14ac:dyDescent="0.3">
      <c r="A1" s="211" t="s">
        <v>1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3"/>
    </row>
    <row r="2" spans="1:23" ht="21" thickBot="1" x14ac:dyDescent="0.3">
      <c r="A2" s="214" t="s">
        <v>787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6"/>
    </row>
    <row r="3" spans="1:23" ht="24" thickBot="1" x14ac:dyDescent="0.3">
      <c r="A3" s="219">
        <v>45170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1" t="s">
        <v>694</v>
      </c>
      <c r="U3" s="221"/>
      <c r="V3" s="221"/>
      <c r="W3" s="222"/>
    </row>
    <row r="4" spans="1:23" ht="15.75" x14ac:dyDescent="0.25">
      <c r="A4" s="217" t="s">
        <v>695</v>
      </c>
      <c r="B4" s="217" t="s">
        <v>696</v>
      </c>
      <c r="C4" s="217" t="s">
        <v>7</v>
      </c>
      <c r="D4" s="217" t="s">
        <v>697</v>
      </c>
      <c r="E4" s="217" t="s">
        <v>698</v>
      </c>
      <c r="F4" s="217" t="s">
        <v>699</v>
      </c>
      <c r="G4" s="217" t="s">
        <v>700</v>
      </c>
      <c r="H4" s="203"/>
      <c r="I4" s="203"/>
      <c r="J4" s="203"/>
      <c r="K4" s="204"/>
      <c r="L4" s="205"/>
      <c r="M4" s="206"/>
      <c r="N4" s="203"/>
      <c r="O4" s="203"/>
      <c r="P4" s="203"/>
      <c r="Q4" s="203"/>
      <c r="R4" s="203"/>
      <c r="S4" s="203"/>
      <c r="T4" s="203"/>
      <c r="U4" s="203"/>
      <c r="V4" s="203"/>
      <c r="W4" s="203" t="s">
        <v>14</v>
      </c>
    </row>
    <row r="5" spans="1:23" ht="50.25" customHeight="1" x14ac:dyDescent="0.25">
      <c r="A5" s="218"/>
      <c r="B5" s="218"/>
      <c r="C5" s="218"/>
      <c r="D5" s="218"/>
      <c r="E5" s="218"/>
      <c r="F5" s="218"/>
      <c r="G5" s="218"/>
      <c r="H5" s="207" t="s">
        <v>815</v>
      </c>
      <c r="I5" s="207"/>
      <c r="J5" s="207"/>
      <c r="K5" s="208" t="s">
        <v>816</v>
      </c>
      <c r="L5" s="209"/>
      <c r="M5" s="210"/>
      <c r="N5" s="207" t="s">
        <v>13</v>
      </c>
      <c r="O5" s="207"/>
      <c r="P5" s="207"/>
      <c r="Q5" s="208" t="s">
        <v>820</v>
      </c>
      <c r="R5" s="209"/>
      <c r="S5" s="210"/>
      <c r="T5" s="207" t="s">
        <v>818</v>
      </c>
      <c r="U5" s="207"/>
      <c r="V5" s="207"/>
      <c r="W5" s="207"/>
    </row>
    <row r="6" spans="1:23" s="65" customFormat="1" ht="15.75" x14ac:dyDescent="0.25">
      <c r="A6" s="63" t="s">
        <v>18</v>
      </c>
      <c r="B6" s="63" t="s">
        <v>19</v>
      </c>
      <c r="C6" s="63" t="s">
        <v>20</v>
      </c>
      <c r="D6" s="63" t="s">
        <v>21</v>
      </c>
      <c r="E6" s="63" t="s">
        <v>22</v>
      </c>
      <c r="F6" s="63" t="s">
        <v>23</v>
      </c>
      <c r="G6" s="63" t="s">
        <v>24</v>
      </c>
      <c r="H6" s="64" t="s">
        <v>25</v>
      </c>
      <c r="I6" s="64" t="s">
        <v>701</v>
      </c>
      <c r="J6" s="64" t="s">
        <v>702</v>
      </c>
      <c r="K6" s="64" t="s">
        <v>28</v>
      </c>
      <c r="L6" s="64" t="s">
        <v>703</v>
      </c>
      <c r="M6" s="64" t="s">
        <v>704</v>
      </c>
      <c r="N6" s="64" t="s">
        <v>705</v>
      </c>
      <c r="O6" s="64" t="s">
        <v>706</v>
      </c>
      <c r="P6" s="64" t="s">
        <v>707</v>
      </c>
      <c r="Q6" s="64" t="s">
        <v>708</v>
      </c>
      <c r="R6" s="64" t="s">
        <v>34</v>
      </c>
      <c r="S6" s="64" t="s">
        <v>709</v>
      </c>
      <c r="T6" s="64" t="s">
        <v>710</v>
      </c>
      <c r="U6" s="64" t="s">
        <v>711</v>
      </c>
      <c r="V6" s="64" t="s">
        <v>712</v>
      </c>
      <c r="W6" s="64"/>
    </row>
    <row r="7" spans="1:23" s="69" customFormat="1" ht="15.75" x14ac:dyDescent="0.25">
      <c r="A7" s="194">
        <v>1</v>
      </c>
      <c r="B7" s="194" t="s">
        <v>713</v>
      </c>
      <c r="C7" s="195" t="s">
        <v>40</v>
      </c>
      <c r="D7" s="196" t="str">
        <f>'[1]CESCOM Format-A1(W.S)RLB'!E13</f>
        <v>BANNIKUPPE GP</v>
      </c>
      <c r="E7" s="198" t="s">
        <v>691</v>
      </c>
      <c r="F7" s="66" t="s">
        <v>714</v>
      </c>
      <c r="G7" s="67">
        <f>+'CESCOM Format-A1(W.S)RLB'!A44</f>
        <v>32</v>
      </c>
      <c r="H7" s="67">
        <f>+'CESCOM Format-A1(W.S)RLB'!I45</f>
        <v>6734642.209999999</v>
      </c>
      <c r="I7" s="67">
        <f>+'CESCOM Format-A1(W.S)RLB'!J45</f>
        <v>1349559.79</v>
      </c>
      <c r="J7" s="67">
        <f>+'CESCOM Format-A1(W.S)RLB'!K45</f>
        <v>8084202</v>
      </c>
      <c r="K7" s="67">
        <f>+'CESCOM Format-A1(W.S)RLB'!L45</f>
        <v>437876.47000000009</v>
      </c>
      <c r="L7" s="67">
        <f>+'CESCOM Format-A1(W.S)RLB'!M45</f>
        <v>77791.53</v>
      </c>
      <c r="M7" s="67">
        <f>+'CESCOM Format-A1(W.S)RLB'!N45</f>
        <v>515668</v>
      </c>
      <c r="N7" s="67">
        <f>+'CESCOM Format-A1(W.S)RLB'!O45</f>
        <v>7172518.6799999997</v>
      </c>
      <c r="O7" s="67">
        <f>+'CESCOM Format-A1(W.S)RLB'!P45</f>
        <v>1427351.32</v>
      </c>
      <c r="P7" s="67">
        <f>+'CESCOM Format-A1(W.S)RLB'!Q45</f>
        <v>8599870</v>
      </c>
      <c r="Q7" s="67">
        <f>+'CESCOM Format-A1(W.S)RLB'!R45</f>
        <v>340683.13</v>
      </c>
      <c r="R7" s="67">
        <f>+'CESCOM Format-A1(W.S)RLB'!S45</f>
        <v>52817.87</v>
      </c>
      <c r="S7" s="67">
        <f>+'CESCOM Format-A1(W.S)RLB'!T45</f>
        <v>393501</v>
      </c>
      <c r="T7" s="67">
        <f>+'CESCOM Format-A1(W.S)RLB'!U45</f>
        <v>6706444.5500000017</v>
      </c>
      <c r="U7" s="67">
        <f>+'CESCOM Format-A1(W.S)RLB'!V45</f>
        <v>1374533.4499999997</v>
      </c>
      <c r="V7" s="67">
        <f>+'CESCOM Format-A1(W.S)RLB'!W45</f>
        <v>8080978</v>
      </c>
      <c r="W7" s="68"/>
    </row>
    <row r="8" spans="1:23" s="69" customFormat="1" ht="15.75" x14ac:dyDescent="0.25">
      <c r="A8" s="194"/>
      <c r="B8" s="194"/>
      <c r="C8" s="195"/>
      <c r="D8" s="197"/>
      <c r="E8" s="199"/>
      <c r="F8" s="66" t="s">
        <v>715</v>
      </c>
      <c r="G8" s="67">
        <f>+'CESCOM Format-B(SL)RLB'!A29</f>
        <v>18</v>
      </c>
      <c r="H8" s="67">
        <f>+'CESCOM Format-B(SL)RLB'!I30</f>
        <v>1167280.7300000002</v>
      </c>
      <c r="I8" s="67">
        <f>+'CESCOM Format-B(SL)RLB'!J30</f>
        <v>161130.26999999996</v>
      </c>
      <c r="J8" s="67">
        <f>+'CESCOM Format-B(SL)RLB'!K30</f>
        <v>1328411</v>
      </c>
      <c r="K8" s="67">
        <f>+'CESCOM Format-B(SL)RLB'!L30</f>
        <v>86371.670000000013</v>
      </c>
      <c r="L8" s="67">
        <f>+'CESCOM Format-B(SL)RLB'!M30</f>
        <v>17393.329999999998</v>
      </c>
      <c r="M8" s="67">
        <f>+'CESCOM Format-B(SL)RLB'!N30</f>
        <v>103765</v>
      </c>
      <c r="N8" s="67">
        <f>+'CESCOM Format-B(SL)RLB'!O30</f>
        <v>1253652.3999999997</v>
      </c>
      <c r="O8" s="67">
        <f>+'CESCOM Format-B(SL)RLB'!P30</f>
        <v>178523.59999999998</v>
      </c>
      <c r="P8" s="67">
        <f>+'CESCOM Format-B(SL)RLB'!Q30</f>
        <v>1432176</v>
      </c>
      <c r="Q8" s="67">
        <f>+'CESCOM Format-B(SL)RLB'!R30</f>
        <v>127705.23000000001</v>
      </c>
      <c r="R8" s="67">
        <f>+'CESCOM Format-B(SL)RLB'!S30</f>
        <v>20508.77</v>
      </c>
      <c r="S8" s="67">
        <f>+'CESCOM Format-B(SL)RLB'!T30</f>
        <v>148214</v>
      </c>
      <c r="T8" s="67">
        <f>+'CESCOM Format-B(SL)RLB'!U30</f>
        <v>1131045.57</v>
      </c>
      <c r="U8" s="67">
        <f>+'CESCOM Format-B(SL)RLB'!V30</f>
        <v>163711.43</v>
      </c>
      <c r="V8" s="67">
        <f>+'CESCOM Format-B(SL)RLB'!W30</f>
        <v>1294757</v>
      </c>
      <c r="W8" s="70"/>
    </row>
    <row r="9" spans="1:23" s="69" customFormat="1" ht="15.75" x14ac:dyDescent="0.25">
      <c r="A9" s="194">
        <v>2</v>
      </c>
      <c r="B9" s="194" t="s">
        <v>713</v>
      </c>
      <c r="C9" s="195" t="s">
        <v>40</v>
      </c>
      <c r="D9" s="196" t="str">
        <f>'[1]CESCOM Format-A1(W.S)RLB'!E79</f>
        <v>BILIKERE GP</v>
      </c>
      <c r="E9" s="198" t="s">
        <v>691</v>
      </c>
      <c r="F9" s="66" t="s">
        <v>714</v>
      </c>
      <c r="G9" s="67">
        <v>23</v>
      </c>
      <c r="H9" s="67">
        <f>+'CESCOM Format-A1(W.S)RLB'!I81</f>
        <v>7979546.5399999991</v>
      </c>
      <c r="I9" s="67">
        <f>+'CESCOM Format-A1(W.S)RLB'!J81</f>
        <v>1459834.46</v>
      </c>
      <c r="J9" s="67">
        <f>+'CESCOM Format-A1(W.S)RLB'!K81</f>
        <v>9439381</v>
      </c>
      <c r="K9" s="67">
        <f>+'CESCOM Format-A1(W.S)RLB'!L81</f>
        <v>383863.15</v>
      </c>
      <c r="L9" s="67">
        <f>+'CESCOM Format-A1(W.S)RLB'!M81</f>
        <v>102644.84999999999</v>
      </c>
      <c r="M9" s="67">
        <f>+'CESCOM Format-A1(W.S)RLB'!N81</f>
        <v>486508</v>
      </c>
      <c r="N9" s="67">
        <f>+'CESCOM Format-A1(W.S)RLB'!O81</f>
        <v>8363409.6900000013</v>
      </c>
      <c r="O9" s="67">
        <f>+'CESCOM Format-A1(W.S)RLB'!P81</f>
        <v>1562479.31</v>
      </c>
      <c r="P9" s="67">
        <f>+'CESCOM Format-A1(W.S)RLB'!Q81</f>
        <v>9925889</v>
      </c>
      <c r="Q9" s="67">
        <f>+'CESCOM Format-A1(W.S)RLB'!R81</f>
        <v>113436.59000000001</v>
      </c>
      <c r="R9" s="67">
        <f>+'CESCOM Format-A1(W.S)RLB'!S81</f>
        <v>523576.41</v>
      </c>
      <c r="S9" s="67">
        <f>+'CESCOM Format-A1(W.S)RLB'!T81</f>
        <v>637013</v>
      </c>
      <c r="T9" s="67">
        <f>+'CESCOM Format-A1(W.S)RLB'!U81</f>
        <v>8249973.1000000006</v>
      </c>
      <c r="U9" s="67">
        <f>+'CESCOM Format-A1(W.S)RLB'!V81</f>
        <v>1038902.9</v>
      </c>
      <c r="V9" s="67">
        <f>+'CESCOM Format-A1(W.S)RLB'!W81</f>
        <v>9288876</v>
      </c>
      <c r="W9" s="70"/>
    </row>
    <row r="10" spans="1:23" s="69" customFormat="1" ht="15.75" x14ac:dyDescent="0.25">
      <c r="A10" s="194"/>
      <c r="B10" s="194"/>
      <c r="C10" s="195"/>
      <c r="D10" s="197"/>
      <c r="E10" s="199"/>
      <c r="F10" s="66" t="s">
        <v>715</v>
      </c>
      <c r="G10" s="67">
        <f>+'CESCOM Format-B(SL)RLB'!A77</f>
        <v>36</v>
      </c>
      <c r="H10" s="67">
        <f>+'CESCOM Format-B(SL)RLB'!I78</f>
        <v>6315879.540000001</v>
      </c>
      <c r="I10" s="67">
        <f>+'CESCOM Format-B(SL)RLB'!J78</f>
        <v>1880583.46</v>
      </c>
      <c r="J10" s="67">
        <f>+'CESCOM Format-B(SL)RLB'!K78</f>
        <v>8196463</v>
      </c>
      <c r="K10" s="67">
        <f>+'CESCOM Format-B(SL)RLB'!L78</f>
        <v>120433.48000000001</v>
      </c>
      <c r="L10" s="67">
        <f>+'CESCOM Format-B(SL)RLB'!M78</f>
        <v>73404.51999999999</v>
      </c>
      <c r="M10" s="67">
        <f>+'CESCOM Format-B(SL)RLB'!N78</f>
        <v>193838</v>
      </c>
      <c r="N10" s="67">
        <f>+'CESCOM Format-B(SL)RLB'!O78</f>
        <v>6436313.0200000023</v>
      </c>
      <c r="O10" s="67">
        <f>+'CESCOM Format-B(SL)RLB'!P78</f>
        <v>1953987.9800000004</v>
      </c>
      <c r="P10" s="67">
        <f>+'CESCOM Format-B(SL)RLB'!Q78</f>
        <v>8390301</v>
      </c>
      <c r="Q10" s="67">
        <f>+'CESCOM Format-B(SL)RLB'!R78</f>
        <v>164232.03000000003</v>
      </c>
      <c r="R10" s="67">
        <f>+'CESCOM Format-B(SL)RLB'!S78</f>
        <v>132642.97000000003</v>
      </c>
      <c r="S10" s="67">
        <f>+'CESCOM Format-B(SL)RLB'!T78</f>
        <v>296875</v>
      </c>
      <c r="T10" s="67">
        <f>+'CESCOM Format-B(SL)RLB'!U78</f>
        <v>6272080.9900000021</v>
      </c>
      <c r="U10" s="67">
        <f>+'CESCOM Format-B(SL)RLB'!V78</f>
        <v>1821345.0100000005</v>
      </c>
      <c r="V10" s="67">
        <f>+'CESCOM Format-B(SL)RLB'!W78</f>
        <v>8093426</v>
      </c>
      <c r="W10" s="70"/>
    </row>
    <row r="11" spans="1:23" s="69" customFormat="1" ht="15.75" x14ac:dyDescent="0.25">
      <c r="A11" s="194">
        <v>3</v>
      </c>
      <c r="B11" s="194" t="s">
        <v>713</v>
      </c>
      <c r="C11" s="195" t="s">
        <v>40</v>
      </c>
      <c r="D11" s="196" t="str">
        <f>'[1]CESCOM Format-A1(W.S)RLB'!E107</f>
        <v>BOLANAHALLI GP</v>
      </c>
      <c r="E11" s="198" t="s">
        <v>691</v>
      </c>
      <c r="F11" s="66" t="s">
        <v>714</v>
      </c>
      <c r="G11" s="67">
        <f>+'CESCOM Format-A1(W.S)RLB'!A112</f>
        <v>18</v>
      </c>
      <c r="H11" s="67">
        <f>+'CESCOM Format-A1(W.S)RLB'!I113</f>
        <v>5110952.8499999996</v>
      </c>
      <c r="I11" s="67">
        <f>+'CESCOM Format-A1(W.S)RLB'!J113</f>
        <v>1133667.1499999999</v>
      </c>
      <c r="J11" s="67">
        <f>+'CESCOM Format-A1(W.S)RLB'!K113</f>
        <v>6244620</v>
      </c>
      <c r="K11" s="67">
        <f>+'CESCOM Format-A1(W.S)RLB'!L113</f>
        <v>215446.57000000004</v>
      </c>
      <c r="L11" s="67">
        <f>+'CESCOM Format-A1(W.S)RLB'!M113</f>
        <v>66454.430000000008</v>
      </c>
      <c r="M11" s="67">
        <f>+'CESCOM Format-A1(W.S)RLB'!N113</f>
        <v>281901</v>
      </c>
      <c r="N11" s="67">
        <f>+'CESCOM Format-A1(W.S)RLB'!O113</f>
        <v>5326399.4200000009</v>
      </c>
      <c r="O11" s="67">
        <f>+'CESCOM Format-A1(W.S)RLB'!P113</f>
        <v>1200121.58</v>
      </c>
      <c r="P11" s="67">
        <f>+'CESCOM Format-A1(W.S)RLB'!Q113</f>
        <v>6526521</v>
      </c>
      <c r="Q11" s="67">
        <f>+'CESCOM Format-A1(W.S)RLB'!R113</f>
        <v>122619.35</v>
      </c>
      <c r="R11" s="67">
        <f>+'CESCOM Format-A1(W.S)RLB'!S113</f>
        <v>41530.65</v>
      </c>
      <c r="S11" s="67">
        <f>+'CESCOM Format-A1(W.S)RLB'!T113</f>
        <v>164150</v>
      </c>
      <c r="T11" s="67">
        <f>+'CESCOM Format-A1(W.S)RLB'!U113</f>
        <v>5203780.0700000012</v>
      </c>
      <c r="U11" s="67">
        <f>+'CESCOM Format-A1(W.S)RLB'!V113</f>
        <v>1158590.93</v>
      </c>
      <c r="V11" s="67">
        <f>+'CESCOM Format-A1(W.S)RLB'!W113</f>
        <v>6362371</v>
      </c>
      <c r="W11" s="70"/>
    </row>
    <row r="12" spans="1:23" s="69" customFormat="1" ht="15.75" x14ac:dyDescent="0.25">
      <c r="A12" s="194"/>
      <c r="B12" s="194"/>
      <c r="C12" s="195"/>
      <c r="D12" s="197"/>
      <c r="E12" s="199"/>
      <c r="F12" s="66" t="s">
        <v>715</v>
      </c>
      <c r="G12" s="67">
        <f>+'CESCOM Format-B(SL)RLB'!A106</f>
        <v>17</v>
      </c>
      <c r="H12" s="67">
        <f>+'CESCOM Format-B(SL)RLB'!I107</f>
        <v>1191942.58</v>
      </c>
      <c r="I12" s="67">
        <f>+'CESCOM Format-B(SL)RLB'!J107</f>
        <v>143825.41999999995</v>
      </c>
      <c r="J12" s="67">
        <f>+'CESCOM Format-B(SL)RLB'!K107</f>
        <v>1335768</v>
      </c>
      <c r="K12" s="67">
        <f>+'CESCOM Format-B(SL)RLB'!L107</f>
        <v>45792.170000000006</v>
      </c>
      <c r="L12" s="67">
        <f>+'CESCOM Format-B(SL)RLB'!M107</f>
        <v>15514.830000000004</v>
      </c>
      <c r="M12" s="67">
        <f>+'CESCOM Format-B(SL)RLB'!N107</f>
        <v>61307</v>
      </c>
      <c r="N12" s="67">
        <f>+'CESCOM Format-B(SL)RLB'!O107</f>
        <v>1237734.7499999998</v>
      </c>
      <c r="O12" s="67">
        <f>+'CESCOM Format-B(SL)RLB'!P107</f>
        <v>159340.25</v>
      </c>
      <c r="P12" s="67">
        <f>+'CESCOM Format-B(SL)RLB'!Q107</f>
        <v>1397075</v>
      </c>
      <c r="Q12" s="67">
        <f>+'CESCOM Format-B(SL)RLB'!R107</f>
        <v>106741.73999999999</v>
      </c>
      <c r="R12" s="67">
        <f>+'CESCOM Format-B(SL)RLB'!S107</f>
        <v>14687.26</v>
      </c>
      <c r="S12" s="67">
        <f>+'CESCOM Format-B(SL)RLB'!T107</f>
        <v>121429</v>
      </c>
      <c r="T12" s="67">
        <f>+'CESCOM Format-B(SL)RLB'!U107</f>
        <v>1130551.01</v>
      </c>
      <c r="U12" s="67">
        <f>+'CESCOM Format-B(SL)RLB'!V107</f>
        <v>144652.99000000002</v>
      </c>
      <c r="V12" s="67">
        <f>+'CESCOM Format-B(SL)RLB'!W107</f>
        <v>1275204</v>
      </c>
      <c r="W12" s="70"/>
    </row>
    <row r="13" spans="1:23" s="69" customFormat="1" ht="15.75" x14ac:dyDescent="0.25">
      <c r="A13" s="194">
        <v>4</v>
      </c>
      <c r="B13" s="194" t="s">
        <v>713</v>
      </c>
      <c r="C13" s="195" t="s">
        <v>40</v>
      </c>
      <c r="D13" s="196" t="str">
        <f>'[1]CESCOM Format-A1(W.S)RLB'!E141</f>
        <v>CHALLAHALLI GP</v>
      </c>
      <c r="E13" s="198" t="s">
        <v>691</v>
      </c>
      <c r="F13" s="66" t="s">
        <v>714</v>
      </c>
      <c r="G13" s="67">
        <f>+'CESCOM Format-A1(W.S)RLB'!A141</f>
        <v>15</v>
      </c>
      <c r="H13" s="67">
        <f>+'CESCOM Format-A1(W.S)RLB'!I142</f>
        <v>3893882.98</v>
      </c>
      <c r="I13" s="67">
        <f>+'CESCOM Format-A1(W.S)RLB'!J142</f>
        <v>401523.02</v>
      </c>
      <c r="J13" s="67">
        <f>+'CESCOM Format-A1(W.S)RLB'!K142</f>
        <v>4295406</v>
      </c>
      <c r="K13" s="67">
        <f>+'CESCOM Format-A1(W.S)RLB'!L142</f>
        <v>126764.35999999999</v>
      </c>
      <c r="L13" s="67">
        <f>+'CESCOM Format-A1(W.S)RLB'!M142</f>
        <v>47883.64</v>
      </c>
      <c r="M13" s="67">
        <f>+'CESCOM Format-A1(W.S)RLB'!N142</f>
        <v>174648</v>
      </c>
      <c r="N13" s="67">
        <f>+'CESCOM Format-A1(W.S)RLB'!O142</f>
        <v>4020647.34</v>
      </c>
      <c r="O13" s="67">
        <f>+'CESCOM Format-A1(W.S)RLB'!P142</f>
        <v>449406.66000000003</v>
      </c>
      <c r="P13" s="67">
        <f>+'CESCOM Format-A1(W.S)RLB'!Q142</f>
        <v>4470054</v>
      </c>
      <c r="Q13" s="67">
        <f>+'CESCOM Format-A1(W.S)RLB'!R142</f>
        <v>163877.97999999998</v>
      </c>
      <c r="R13" s="67">
        <f>+'CESCOM Format-A1(W.S)RLB'!S142</f>
        <v>168890.02000000002</v>
      </c>
      <c r="S13" s="67">
        <f>+'CESCOM Format-A1(W.S)RLB'!T142</f>
        <v>332768</v>
      </c>
      <c r="T13" s="67">
        <f>+'CESCOM Format-A1(W.S)RLB'!U142</f>
        <v>3856769.3600000003</v>
      </c>
      <c r="U13" s="67">
        <f>+'CESCOM Format-A1(W.S)RLB'!V142</f>
        <v>280516.64</v>
      </c>
      <c r="V13" s="67">
        <f>+'CESCOM Format-A1(W.S)RLB'!W142</f>
        <v>4137286</v>
      </c>
      <c r="W13" s="70"/>
    </row>
    <row r="14" spans="1:23" s="69" customFormat="1" ht="15.75" x14ac:dyDescent="0.25">
      <c r="A14" s="194"/>
      <c r="B14" s="194"/>
      <c r="C14" s="195"/>
      <c r="D14" s="197"/>
      <c r="E14" s="199"/>
      <c r="F14" s="66" t="s">
        <v>715</v>
      </c>
      <c r="G14" s="67">
        <f>+'CESCOM Format-B(SL)RLB'!A132</f>
        <v>14</v>
      </c>
      <c r="H14" s="67">
        <f>+'CESCOM Format-B(SL)RLB'!I133</f>
        <v>701874.09999999974</v>
      </c>
      <c r="I14" s="67">
        <f>+'CESCOM Format-B(SL)RLB'!J133</f>
        <v>67902.899999999994</v>
      </c>
      <c r="J14" s="67">
        <f>+'CESCOM Format-B(SL)RLB'!K133</f>
        <v>769777</v>
      </c>
      <c r="K14" s="67">
        <f>+'CESCOM Format-B(SL)RLB'!L133</f>
        <v>40759.37999999999</v>
      </c>
      <c r="L14" s="67">
        <f>+'CESCOM Format-B(SL)RLB'!M133</f>
        <v>10081.619999999999</v>
      </c>
      <c r="M14" s="67">
        <f>+'CESCOM Format-B(SL)RLB'!N133</f>
        <v>50841</v>
      </c>
      <c r="N14" s="67">
        <f>+'CESCOM Format-B(SL)RLB'!O133</f>
        <v>742633.4800000001</v>
      </c>
      <c r="O14" s="67">
        <f>+'CESCOM Format-B(SL)RLB'!P133</f>
        <v>77984.51999999999</v>
      </c>
      <c r="P14" s="67">
        <f>+'CESCOM Format-B(SL)RLB'!Q133</f>
        <v>820618</v>
      </c>
      <c r="Q14" s="67">
        <f>+'CESCOM Format-B(SL)RLB'!R133</f>
        <v>164907.66</v>
      </c>
      <c r="R14" s="67">
        <f>+'CESCOM Format-B(SL)RLB'!S133</f>
        <v>15984.34</v>
      </c>
      <c r="S14" s="67">
        <f>+'CESCOM Format-B(SL)RLB'!T133</f>
        <v>180892</v>
      </c>
      <c r="T14" s="67">
        <f>+'CESCOM Format-B(SL)RLB'!U133</f>
        <v>577725.82000000007</v>
      </c>
      <c r="U14" s="67">
        <f>+'CESCOM Format-B(SL)RLB'!V133</f>
        <v>62000.18</v>
      </c>
      <c r="V14" s="67">
        <f>+'CESCOM Format-B(SL)RLB'!W133</f>
        <v>639726</v>
      </c>
      <c r="W14" s="70"/>
    </row>
    <row r="15" spans="1:23" s="69" customFormat="1" ht="15.75" x14ac:dyDescent="0.25">
      <c r="A15" s="194">
        <v>5</v>
      </c>
      <c r="B15" s="194" t="s">
        <v>713</v>
      </c>
      <c r="C15" s="195" t="s">
        <v>40</v>
      </c>
      <c r="D15" s="196" t="str">
        <f>'[1]CESCOM Format-A1(W.S)RLB'!E168</f>
        <v>CHIKKABEECHANAHALLI GP</v>
      </c>
      <c r="E15" s="198" t="s">
        <v>691</v>
      </c>
      <c r="F15" s="66" t="s">
        <v>714</v>
      </c>
      <c r="G15" s="67">
        <f>+'CESCOM Format-A1(W.S)RLB'!A173</f>
        <v>18</v>
      </c>
      <c r="H15" s="67">
        <f>+'CESCOM Format-A1(W.S)RLB'!I174</f>
        <v>791864.1100000001</v>
      </c>
      <c r="I15" s="67">
        <f>+'CESCOM Format-A1(W.S)RLB'!J174</f>
        <v>61275.89</v>
      </c>
      <c r="J15" s="67">
        <f>+'CESCOM Format-A1(W.S)RLB'!K174</f>
        <v>853140</v>
      </c>
      <c r="K15" s="67">
        <f>+'CESCOM Format-A1(W.S)RLB'!L174</f>
        <v>89082.749999999971</v>
      </c>
      <c r="L15" s="67">
        <f>+'CESCOM Format-A1(W.S)RLB'!M174</f>
        <v>12203.249999999996</v>
      </c>
      <c r="M15" s="67">
        <f>+'CESCOM Format-A1(W.S)RLB'!N174</f>
        <v>101286</v>
      </c>
      <c r="N15" s="67">
        <f>+'CESCOM Format-A1(W.S)RLB'!O174</f>
        <v>880946.86</v>
      </c>
      <c r="O15" s="67">
        <f>+'CESCOM Format-A1(W.S)RLB'!P174</f>
        <v>73479.139999999985</v>
      </c>
      <c r="P15" s="67">
        <f>+'CESCOM Format-A1(W.S)RLB'!Q174</f>
        <v>954426</v>
      </c>
      <c r="Q15" s="67">
        <f>+'CESCOM Format-A1(W.S)RLB'!R174</f>
        <v>60914.420000000006</v>
      </c>
      <c r="R15" s="67">
        <f>+'CESCOM Format-A1(W.S)RLB'!S174</f>
        <v>12391.579999999998</v>
      </c>
      <c r="S15" s="67">
        <f>+'CESCOM Format-A1(W.S)RLB'!T174</f>
        <v>73306</v>
      </c>
      <c r="T15" s="67">
        <f>+'CESCOM Format-A1(W.S)RLB'!U174</f>
        <v>820032.44000000006</v>
      </c>
      <c r="U15" s="67">
        <f>+'CESCOM Format-A1(W.S)RLB'!V174</f>
        <v>61087.560000000005</v>
      </c>
      <c r="V15" s="67">
        <f>+'CESCOM Format-A1(W.S)RLB'!W174</f>
        <v>881120</v>
      </c>
      <c r="W15" s="70"/>
    </row>
    <row r="16" spans="1:23" s="69" customFormat="1" ht="15.75" x14ac:dyDescent="0.25">
      <c r="A16" s="194"/>
      <c r="B16" s="194"/>
      <c r="C16" s="195"/>
      <c r="D16" s="197"/>
      <c r="E16" s="199"/>
      <c r="F16" s="66" t="s">
        <v>715</v>
      </c>
      <c r="G16" s="67">
        <f>+'CESCOM Format-B(SL)RLB'!A156</f>
        <v>13</v>
      </c>
      <c r="H16" s="67">
        <f>+'CESCOM Format-B(SL)RLB'!I157</f>
        <v>724732.42</v>
      </c>
      <c r="I16" s="67">
        <f>+'CESCOM Format-B(SL)RLB'!J157</f>
        <v>95670.58</v>
      </c>
      <c r="J16" s="67">
        <f>+'CESCOM Format-B(SL)RLB'!K157</f>
        <v>820403</v>
      </c>
      <c r="K16" s="67">
        <f>+'CESCOM Format-B(SL)RLB'!L157</f>
        <v>42997.80999999999</v>
      </c>
      <c r="L16" s="67">
        <f>+'CESCOM Format-B(SL)RLB'!M157</f>
        <v>10610.189999999999</v>
      </c>
      <c r="M16" s="67">
        <f>+'CESCOM Format-B(SL)RLB'!N157</f>
        <v>53608</v>
      </c>
      <c r="N16" s="67">
        <f>+'CESCOM Format-B(SL)RLB'!O157</f>
        <v>767730.23</v>
      </c>
      <c r="O16" s="67">
        <f>+'CESCOM Format-B(SL)RLB'!P157</f>
        <v>106280.77</v>
      </c>
      <c r="P16" s="67">
        <f>+'CESCOM Format-B(SL)RLB'!Q157</f>
        <v>874011</v>
      </c>
      <c r="Q16" s="67">
        <f>+'CESCOM Format-B(SL)RLB'!R157</f>
        <v>117619.45</v>
      </c>
      <c r="R16" s="67">
        <f>+'CESCOM Format-B(SL)RLB'!S157</f>
        <v>15206.55</v>
      </c>
      <c r="S16" s="67">
        <f>+'CESCOM Format-B(SL)RLB'!T157</f>
        <v>132826</v>
      </c>
      <c r="T16" s="67">
        <f>+'CESCOM Format-B(SL)RLB'!U157</f>
        <v>650110.78</v>
      </c>
      <c r="U16" s="67">
        <f>+'CESCOM Format-B(SL)RLB'!V157</f>
        <v>91074.22</v>
      </c>
      <c r="V16" s="67">
        <f>+'CESCOM Format-B(SL)RLB'!W157</f>
        <v>741185</v>
      </c>
      <c r="W16" s="70"/>
    </row>
    <row r="17" spans="1:23" s="69" customFormat="1" ht="15.75" x14ac:dyDescent="0.25">
      <c r="A17" s="194">
        <v>6</v>
      </c>
      <c r="B17" s="194" t="s">
        <v>713</v>
      </c>
      <c r="C17" s="195" t="s">
        <v>40</v>
      </c>
      <c r="D17" s="196" t="str">
        <f>'[1]CESCOM Format-A1(W.S)RLB'!E201</f>
        <v>DHARMAPURA GP</v>
      </c>
      <c r="E17" s="198" t="s">
        <v>691</v>
      </c>
      <c r="F17" s="66" t="s">
        <v>714</v>
      </c>
      <c r="G17" s="67">
        <f>+'CESCOM Format-A1(W.S)RLB'!A204</f>
        <v>17</v>
      </c>
      <c r="H17" s="67">
        <f>+'CESCOM Format-A1(W.S)RLB'!I205</f>
        <v>3238445.1800000006</v>
      </c>
      <c r="I17" s="67">
        <f>+'CESCOM Format-A1(W.S)RLB'!J205</f>
        <v>400399.82000000007</v>
      </c>
      <c r="J17" s="67">
        <f>+'CESCOM Format-A1(W.S)RLB'!K205</f>
        <v>3638845</v>
      </c>
      <c r="K17" s="67">
        <f>+'CESCOM Format-A1(W.S)RLB'!L205</f>
        <v>282602.78000000003</v>
      </c>
      <c r="L17" s="67">
        <f>+'CESCOM Format-A1(W.S)RLB'!M205</f>
        <v>49639.22</v>
      </c>
      <c r="M17" s="67">
        <f>+'CESCOM Format-A1(W.S)RLB'!N205</f>
        <v>332242</v>
      </c>
      <c r="N17" s="67">
        <f>+'CESCOM Format-A1(W.S)RLB'!O205</f>
        <v>3521047.96</v>
      </c>
      <c r="O17" s="67">
        <f>+'CESCOM Format-A1(W.S)RLB'!P205</f>
        <v>450039.03999999998</v>
      </c>
      <c r="P17" s="67">
        <f>+'CESCOM Format-A1(W.S)RLB'!Q205</f>
        <v>3971087</v>
      </c>
      <c r="Q17" s="67">
        <f>+'CESCOM Format-A1(W.S)RLB'!R205</f>
        <v>48905.06</v>
      </c>
      <c r="R17" s="67">
        <f>+'CESCOM Format-A1(W.S)RLB'!S205</f>
        <v>54782.94</v>
      </c>
      <c r="S17" s="67">
        <f>+'CESCOM Format-A1(W.S)RLB'!T205</f>
        <v>103688</v>
      </c>
      <c r="T17" s="67">
        <f>+'CESCOM Format-A1(W.S)RLB'!U205</f>
        <v>3472142.9000000004</v>
      </c>
      <c r="U17" s="67">
        <f>+'CESCOM Format-A1(W.S)RLB'!V205</f>
        <v>395256.1</v>
      </c>
      <c r="V17" s="67">
        <f>+'CESCOM Format-A1(W.S)RLB'!W205</f>
        <v>3867399</v>
      </c>
      <c r="W17" s="70"/>
    </row>
    <row r="18" spans="1:23" s="69" customFormat="1" ht="15.75" x14ac:dyDescent="0.25">
      <c r="A18" s="194"/>
      <c r="B18" s="194"/>
      <c r="C18" s="195"/>
      <c r="D18" s="197"/>
      <c r="E18" s="199"/>
      <c r="F18" s="66" t="s">
        <v>715</v>
      </c>
      <c r="G18" s="67">
        <f>+'CESCOM Format-B(SL)RLB'!A185</f>
        <v>18</v>
      </c>
      <c r="H18" s="67">
        <f>+'CESCOM Format-B(SL)RLB'!I186</f>
        <v>1456684.17</v>
      </c>
      <c r="I18" s="67">
        <f>+'CESCOM Format-B(SL)RLB'!J186</f>
        <v>183223.83</v>
      </c>
      <c r="J18" s="67">
        <f>+'CESCOM Format-B(SL)RLB'!K186</f>
        <v>1639908</v>
      </c>
      <c r="K18" s="67">
        <f>+'CESCOM Format-B(SL)RLB'!L186</f>
        <v>73842.290000000023</v>
      </c>
      <c r="L18" s="67">
        <f>+'CESCOM Format-B(SL)RLB'!M186</f>
        <v>19523.710000000003</v>
      </c>
      <c r="M18" s="67">
        <f>+'CESCOM Format-B(SL)RLB'!N186</f>
        <v>93366</v>
      </c>
      <c r="N18" s="67">
        <f>+'CESCOM Format-B(SL)RLB'!O186</f>
        <v>1530526.4600000002</v>
      </c>
      <c r="O18" s="67">
        <f>+'CESCOM Format-B(SL)RLB'!P186</f>
        <v>202747.54</v>
      </c>
      <c r="P18" s="67">
        <f>+'CESCOM Format-B(SL)RLB'!Q186</f>
        <v>1733274</v>
      </c>
      <c r="Q18" s="67">
        <f>+'CESCOM Format-B(SL)RLB'!R186</f>
        <v>13165.220000000001</v>
      </c>
      <c r="R18" s="67">
        <f>+'CESCOM Format-B(SL)RLB'!S186</f>
        <v>58808.78</v>
      </c>
      <c r="S18" s="67">
        <f>+'CESCOM Format-B(SL)RLB'!T186</f>
        <v>71974</v>
      </c>
      <c r="T18" s="67">
        <f>+'CESCOM Format-B(SL)RLB'!U186</f>
        <v>1517361.2400000002</v>
      </c>
      <c r="U18" s="67">
        <f>+'CESCOM Format-B(SL)RLB'!V186</f>
        <v>143938.76000000004</v>
      </c>
      <c r="V18" s="67">
        <f>+'CESCOM Format-B(SL)RLB'!W186</f>
        <v>1661300</v>
      </c>
      <c r="W18" s="70"/>
    </row>
    <row r="19" spans="1:23" s="69" customFormat="1" ht="15.75" x14ac:dyDescent="0.25">
      <c r="A19" s="194">
        <v>7</v>
      </c>
      <c r="B19" s="194" t="s">
        <v>713</v>
      </c>
      <c r="C19" s="195" t="s">
        <v>40</v>
      </c>
      <c r="D19" s="196" t="str">
        <f>'[1]CESCOM Format-A1(W.S)RLB'!E236</f>
        <v>GAGENAHALLI GP</v>
      </c>
      <c r="E19" s="198" t="s">
        <v>691</v>
      </c>
      <c r="F19" s="66" t="s">
        <v>714</v>
      </c>
      <c r="G19" s="67">
        <f>+'CESCOM Format-A1(W.S)RLB'!A236</f>
        <v>18</v>
      </c>
      <c r="H19" s="67">
        <f>+'CESCOM Format-A1(W.S)RLB'!I237</f>
        <v>2092491.9700000004</v>
      </c>
      <c r="I19" s="67">
        <f>+'CESCOM Format-A1(W.S)RLB'!J237</f>
        <v>131248.03</v>
      </c>
      <c r="J19" s="67">
        <f>+'CESCOM Format-A1(W.S)RLB'!K237</f>
        <v>2223740</v>
      </c>
      <c r="K19" s="67">
        <f>+'CESCOM Format-A1(W.S)RLB'!L237</f>
        <v>77392.389999999985</v>
      </c>
      <c r="L19" s="67">
        <f>+'CESCOM Format-A1(W.S)RLB'!M237</f>
        <v>24595.609999999993</v>
      </c>
      <c r="M19" s="67">
        <f>+'CESCOM Format-A1(W.S)RLB'!N237</f>
        <v>101988</v>
      </c>
      <c r="N19" s="67">
        <f>+'CESCOM Format-A1(W.S)RLB'!O237</f>
        <v>2169884.3600000003</v>
      </c>
      <c r="O19" s="67">
        <f>+'CESCOM Format-A1(W.S)RLB'!P237</f>
        <v>155843.63999999998</v>
      </c>
      <c r="P19" s="67">
        <f>+'CESCOM Format-A1(W.S)RLB'!Q237</f>
        <v>2325728</v>
      </c>
      <c r="Q19" s="67">
        <f>+'CESCOM Format-A1(W.S)RLB'!R237</f>
        <v>24332.03</v>
      </c>
      <c r="R19" s="67">
        <f>+'CESCOM Format-A1(W.S)RLB'!S237</f>
        <v>5667.9699999999993</v>
      </c>
      <c r="S19" s="67">
        <f>+'CESCOM Format-A1(W.S)RLB'!T237</f>
        <v>30000</v>
      </c>
      <c r="T19" s="67">
        <f>+'CESCOM Format-A1(W.S)RLB'!U237</f>
        <v>2145552.33</v>
      </c>
      <c r="U19" s="67">
        <f>+'CESCOM Format-A1(W.S)RLB'!V237</f>
        <v>150175.66999999998</v>
      </c>
      <c r="V19" s="67">
        <f>+'CESCOM Format-A1(W.S)RLB'!W237</f>
        <v>2295728</v>
      </c>
      <c r="W19" s="70"/>
    </row>
    <row r="20" spans="1:23" s="69" customFormat="1" ht="15.75" x14ac:dyDescent="0.25">
      <c r="A20" s="194"/>
      <c r="B20" s="194"/>
      <c r="C20" s="195"/>
      <c r="D20" s="197"/>
      <c r="E20" s="199"/>
      <c r="F20" s="66" t="s">
        <v>715</v>
      </c>
      <c r="G20" s="67">
        <f>+'CESCOM Format-B(SL)RLB'!A209</f>
        <v>13</v>
      </c>
      <c r="H20" s="67">
        <f>+'CESCOM Format-B(SL)RLB'!I210</f>
        <v>1114262.6700000002</v>
      </c>
      <c r="I20" s="67">
        <f>+'CESCOM Format-B(SL)RLB'!J210</f>
        <v>101754.33000000002</v>
      </c>
      <c r="J20" s="67">
        <f>+'CESCOM Format-B(SL)RLB'!K210</f>
        <v>1216017</v>
      </c>
      <c r="K20" s="67">
        <f>+'CESCOM Format-B(SL)RLB'!L210</f>
        <v>31909.45</v>
      </c>
      <c r="L20" s="67">
        <f>+'CESCOM Format-B(SL)RLB'!M210</f>
        <v>13334.550000000001</v>
      </c>
      <c r="M20" s="67">
        <f>+'CESCOM Format-B(SL)RLB'!N210</f>
        <v>45244</v>
      </c>
      <c r="N20" s="67">
        <f>+'CESCOM Format-B(SL)RLB'!O210</f>
        <v>1146172.1200000001</v>
      </c>
      <c r="O20" s="67">
        <f>+'CESCOM Format-B(SL)RLB'!P210</f>
        <v>115088.88000000002</v>
      </c>
      <c r="P20" s="67">
        <f>+'CESCOM Format-B(SL)RLB'!Q210</f>
        <v>1261261</v>
      </c>
      <c r="Q20" s="67">
        <f>+'CESCOM Format-B(SL)RLB'!R210</f>
        <v>70812.990000000005</v>
      </c>
      <c r="R20" s="67">
        <f>+'CESCOM Format-B(SL)RLB'!S210</f>
        <v>66233.009999999995</v>
      </c>
      <c r="S20" s="67">
        <f>+'CESCOM Format-B(SL)RLB'!T210</f>
        <v>137046</v>
      </c>
      <c r="T20" s="67">
        <f>+'CESCOM Format-B(SL)RLB'!U210</f>
        <v>1075359.1300000001</v>
      </c>
      <c r="U20" s="67">
        <f>+'CESCOM Format-B(SL)RLB'!V210</f>
        <v>48855.869999999995</v>
      </c>
      <c r="V20" s="67">
        <f>+'CESCOM Format-B(SL)RLB'!W210</f>
        <v>1124215</v>
      </c>
      <c r="W20" s="70"/>
    </row>
    <row r="21" spans="1:23" s="69" customFormat="1" ht="15.75" x14ac:dyDescent="0.25">
      <c r="A21" s="194">
        <v>8</v>
      </c>
      <c r="B21" s="194" t="s">
        <v>713</v>
      </c>
      <c r="C21" s="195" t="s">
        <v>40</v>
      </c>
      <c r="D21" s="196" t="str">
        <f>'[1]CESCOM Format-A1(W.S)RLB'!E264</f>
        <v>GAVADAGERE GP</v>
      </c>
      <c r="E21" s="198" t="s">
        <v>691</v>
      </c>
      <c r="F21" s="66" t="s">
        <v>714</v>
      </c>
      <c r="G21" s="67">
        <f>+'CESCOM Format-A1(W.S)RLB'!A256</f>
        <v>6</v>
      </c>
      <c r="H21" s="67">
        <f>+'CESCOM Format-A1(W.S)RLB'!I257</f>
        <v>278622.92</v>
      </c>
      <c r="I21" s="67">
        <f>+'CESCOM Format-A1(W.S)RLB'!J257</f>
        <v>11147.08</v>
      </c>
      <c r="J21" s="67">
        <f>+'CESCOM Format-A1(W.S)RLB'!K257</f>
        <v>289770</v>
      </c>
      <c r="K21" s="67">
        <f>+'CESCOM Format-A1(W.S)RLB'!L257</f>
        <v>24124.769999999997</v>
      </c>
      <c r="L21" s="67">
        <f>+'CESCOM Format-A1(W.S)RLB'!M257</f>
        <v>3938.2300000000005</v>
      </c>
      <c r="M21" s="67">
        <f>+'CESCOM Format-A1(W.S)RLB'!N257</f>
        <v>28063</v>
      </c>
      <c r="N21" s="67">
        <f>+'CESCOM Format-A1(W.S)RLB'!O257</f>
        <v>302747.68999999994</v>
      </c>
      <c r="O21" s="67">
        <f>+'CESCOM Format-A1(W.S)RLB'!P257</f>
        <v>15085.310000000001</v>
      </c>
      <c r="P21" s="67">
        <f>+'CESCOM Format-A1(W.S)RLB'!Q257</f>
        <v>317833</v>
      </c>
      <c r="Q21" s="67">
        <f>+'CESCOM Format-A1(W.S)RLB'!R257</f>
        <v>37790.589999999997</v>
      </c>
      <c r="R21" s="67">
        <f>+'CESCOM Format-A1(W.S)RLB'!S257</f>
        <v>2209.41</v>
      </c>
      <c r="S21" s="67">
        <f>+'CESCOM Format-A1(W.S)RLB'!T257</f>
        <v>40000</v>
      </c>
      <c r="T21" s="67">
        <f>+'CESCOM Format-A1(W.S)RLB'!U257</f>
        <v>264957.09999999998</v>
      </c>
      <c r="U21" s="67">
        <f>+'CESCOM Format-A1(W.S)RLB'!V257</f>
        <v>12875.9</v>
      </c>
      <c r="V21" s="67">
        <f>+'CESCOM Format-A1(W.S)RLB'!W257</f>
        <v>277833</v>
      </c>
      <c r="W21" s="70"/>
    </row>
    <row r="22" spans="1:23" s="69" customFormat="1" ht="15.75" x14ac:dyDescent="0.25">
      <c r="A22" s="194"/>
      <c r="B22" s="194"/>
      <c r="C22" s="195"/>
      <c r="D22" s="197"/>
      <c r="E22" s="199"/>
      <c r="F22" s="66" t="s">
        <v>715</v>
      </c>
      <c r="G22" s="67">
        <f>+'CESCOM Format-B(SL)RLB'!A222</f>
        <v>3</v>
      </c>
      <c r="H22" s="67">
        <f>+'CESCOM Format-B(SL)RLB'!I223</f>
        <v>117804.22</v>
      </c>
      <c r="I22" s="67">
        <f>+'CESCOM Format-B(SL)RLB'!J223</f>
        <v>19841.78</v>
      </c>
      <c r="J22" s="67">
        <f>+'CESCOM Format-B(SL)RLB'!K223</f>
        <v>137646</v>
      </c>
      <c r="K22" s="67">
        <f>+'CESCOM Format-B(SL)RLB'!L223</f>
        <v>13147.17</v>
      </c>
      <c r="L22" s="67">
        <f>+'CESCOM Format-B(SL)RLB'!M223</f>
        <v>2230.83</v>
      </c>
      <c r="M22" s="67">
        <f>+'CESCOM Format-B(SL)RLB'!N223</f>
        <v>15378</v>
      </c>
      <c r="N22" s="67">
        <f>+'CESCOM Format-B(SL)RLB'!O223</f>
        <v>130951.39000000001</v>
      </c>
      <c r="O22" s="67">
        <f>+'CESCOM Format-B(SL)RLB'!P223</f>
        <v>22072.61</v>
      </c>
      <c r="P22" s="67">
        <f>+'CESCOM Format-B(SL)RLB'!Q223</f>
        <v>153024</v>
      </c>
      <c r="Q22" s="67">
        <f>+'CESCOM Format-B(SL)RLB'!R223</f>
        <v>0</v>
      </c>
      <c r="R22" s="67">
        <f>+'CESCOM Format-B(SL)RLB'!S223</f>
        <v>0</v>
      </c>
      <c r="S22" s="67">
        <f>+'CESCOM Format-B(SL)RLB'!T223</f>
        <v>0</v>
      </c>
      <c r="T22" s="67">
        <f>+'CESCOM Format-B(SL)RLB'!U223</f>
        <v>130951.38999999998</v>
      </c>
      <c r="U22" s="67">
        <f>+'CESCOM Format-B(SL)RLB'!V223</f>
        <v>22072.61</v>
      </c>
      <c r="V22" s="67">
        <f>+'CESCOM Format-B(SL)RLB'!W223</f>
        <v>153024</v>
      </c>
      <c r="W22" s="70"/>
    </row>
    <row r="23" spans="1:23" s="69" customFormat="1" ht="15.75" x14ac:dyDescent="0.25">
      <c r="A23" s="194">
        <v>9</v>
      </c>
      <c r="B23" s="194" t="s">
        <v>713</v>
      </c>
      <c r="C23" s="195" t="s">
        <v>40</v>
      </c>
      <c r="D23" s="196" t="str">
        <f>'[1]CESCOM Format-A1(W.S)RLB'!E285</f>
        <v>HALEBEEDU GP</v>
      </c>
      <c r="E23" s="198" t="s">
        <v>691</v>
      </c>
      <c r="F23" s="66" t="s">
        <v>714</v>
      </c>
      <c r="G23" s="67">
        <f>+'CESCOM Format-A1(W.S)RLB'!A288</f>
        <v>18</v>
      </c>
      <c r="H23" s="67">
        <f>+'CESCOM Format-A1(W.S)RLB'!I289</f>
        <v>2415665.73</v>
      </c>
      <c r="I23" s="67">
        <f>+'CESCOM Format-A1(W.S)RLB'!J289</f>
        <v>185646.27000000002</v>
      </c>
      <c r="J23" s="67">
        <f>+'CESCOM Format-A1(W.S)RLB'!K289</f>
        <v>2601312</v>
      </c>
      <c r="K23" s="67">
        <f>+'CESCOM Format-A1(W.S)RLB'!L289</f>
        <v>161068.85</v>
      </c>
      <c r="L23" s="67">
        <f>+'CESCOM Format-A1(W.S)RLB'!M289</f>
        <v>39400.15</v>
      </c>
      <c r="M23" s="67">
        <f>+'CESCOM Format-A1(W.S)RLB'!N289</f>
        <v>200469</v>
      </c>
      <c r="N23" s="67">
        <f>+'CESCOM Format-A1(W.S)RLB'!O289</f>
        <v>2576734.58</v>
      </c>
      <c r="O23" s="67">
        <f>+'CESCOM Format-A1(W.S)RLB'!P289</f>
        <v>225046.42</v>
      </c>
      <c r="P23" s="67">
        <f>+'CESCOM Format-A1(W.S)RLB'!Q289</f>
        <v>2801781</v>
      </c>
      <c r="Q23" s="67">
        <f>+'CESCOM Format-A1(W.S)RLB'!R289</f>
        <v>95949.97</v>
      </c>
      <c r="R23" s="67">
        <f>+'CESCOM Format-A1(W.S)RLB'!S289</f>
        <v>24670.03</v>
      </c>
      <c r="S23" s="67">
        <f>+'CESCOM Format-A1(W.S)RLB'!T289</f>
        <v>120620</v>
      </c>
      <c r="T23" s="67">
        <f>+'CESCOM Format-A1(W.S)RLB'!U289</f>
        <v>2480784.6100000003</v>
      </c>
      <c r="U23" s="67">
        <f>+'CESCOM Format-A1(W.S)RLB'!V289</f>
        <v>200376.38999999998</v>
      </c>
      <c r="V23" s="67">
        <f>+'CESCOM Format-A1(W.S)RLB'!W289</f>
        <v>2681161</v>
      </c>
      <c r="W23" s="70"/>
    </row>
    <row r="24" spans="1:23" s="69" customFormat="1" ht="15.75" x14ac:dyDescent="0.25">
      <c r="A24" s="194"/>
      <c r="B24" s="194"/>
      <c r="C24" s="195"/>
      <c r="D24" s="197"/>
      <c r="E24" s="199"/>
      <c r="F24" s="66" t="s">
        <v>715</v>
      </c>
      <c r="G24" s="67">
        <f>+'CESCOM Format-B(SL)RLB'!A259</f>
        <v>26</v>
      </c>
      <c r="H24" s="67">
        <f>+'CESCOM Format-B(SL)RLB'!I260</f>
        <v>1713030.3800000001</v>
      </c>
      <c r="I24" s="67">
        <f>+'CESCOM Format-B(SL)RLB'!J260</f>
        <v>246988.62</v>
      </c>
      <c r="J24" s="67">
        <f>+'CESCOM Format-B(SL)RLB'!K260</f>
        <v>1960019</v>
      </c>
      <c r="K24" s="67">
        <f>+'CESCOM Format-B(SL)RLB'!L260</f>
        <v>61846.010000000009</v>
      </c>
      <c r="L24" s="67">
        <f>+'CESCOM Format-B(SL)RLB'!M260</f>
        <v>26320.99</v>
      </c>
      <c r="M24" s="67">
        <f>+'CESCOM Format-B(SL)RLB'!N260</f>
        <v>88167</v>
      </c>
      <c r="N24" s="67">
        <f>+'CESCOM Format-B(SL)RLB'!O260</f>
        <v>1774876.3900000001</v>
      </c>
      <c r="O24" s="67">
        <f>+'CESCOM Format-B(SL)RLB'!P260</f>
        <v>273309.61</v>
      </c>
      <c r="P24" s="67">
        <f>+'CESCOM Format-B(SL)RLB'!Q260</f>
        <v>2048186</v>
      </c>
      <c r="Q24" s="67">
        <f>+'CESCOM Format-B(SL)RLB'!R260</f>
        <v>0</v>
      </c>
      <c r="R24" s="67">
        <f>+'CESCOM Format-B(SL)RLB'!S260</f>
        <v>0</v>
      </c>
      <c r="S24" s="67">
        <f>+'CESCOM Format-B(SL)RLB'!T260</f>
        <v>0</v>
      </c>
      <c r="T24" s="67">
        <f>+'CESCOM Format-B(SL)RLB'!U260</f>
        <v>1774876.3900000001</v>
      </c>
      <c r="U24" s="67">
        <f>+'CESCOM Format-B(SL)RLB'!V260</f>
        <v>273309.61</v>
      </c>
      <c r="V24" s="67">
        <f>+'CESCOM Format-B(SL)RLB'!W260</f>
        <v>2048186</v>
      </c>
      <c r="W24" s="70"/>
    </row>
    <row r="25" spans="1:23" s="69" customFormat="1" ht="15.75" x14ac:dyDescent="0.25">
      <c r="A25" s="194">
        <v>10</v>
      </c>
      <c r="B25" s="194" t="s">
        <v>713</v>
      </c>
      <c r="C25" s="195" t="s">
        <v>40</v>
      </c>
      <c r="D25" s="196" t="str">
        <f>'[1]CESCOM Format-A1(W.S)RLB'!E313</f>
        <v>HUSENPURA GP</v>
      </c>
      <c r="E25" s="198" t="s">
        <v>691</v>
      </c>
      <c r="F25" s="66" t="s">
        <v>714</v>
      </c>
      <c r="G25" s="67">
        <f>+'CESCOM Format-A1(W.S)RLB'!A327</f>
        <v>25</v>
      </c>
      <c r="H25" s="67">
        <f>+'CESCOM Format-A1(W.S)RLB'!I328</f>
        <v>6785053.0199999996</v>
      </c>
      <c r="I25" s="67">
        <f>+'CESCOM Format-A1(W.S)RLB'!J328</f>
        <v>637286.98</v>
      </c>
      <c r="J25" s="67">
        <f>+'CESCOM Format-A1(W.S)RLB'!K328</f>
        <v>7422340</v>
      </c>
      <c r="K25" s="67">
        <f>+'CESCOM Format-A1(W.S)RLB'!L328</f>
        <v>298767.65999999997</v>
      </c>
      <c r="L25" s="67">
        <f>+'CESCOM Format-A1(W.S)RLB'!M328</f>
        <v>96145.340000000026</v>
      </c>
      <c r="M25" s="67">
        <f>+'CESCOM Format-A1(W.S)RLB'!N328</f>
        <v>394913</v>
      </c>
      <c r="N25" s="67">
        <f>+'CESCOM Format-A1(W.S)RLB'!O328</f>
        <v>7083820.6800000006</v>
      </c>
      <c r="O25" s="67">
        <f>+'CESCOM Format-A1(W.S)RLB'!P328</f>
        <v>733432.32000000018</v>
      </c>
      <c r="P25" s="67">
        <f>+'CESCOM Format-A1(W.S)RLB'!Q328</f>
        <v>7817253</v>
      </c>
      <c r="Q25" s="67">
        <f>+'CESCOM Format-A1(W.S)RLB'!R328</f>
        <v>38807.599999999991</v>
      </c>
      <c r="R25" s="67">
        <f>+'CESCOM Format-A1(W.S)RLB'!S328</f>
        <v>95279.4</v>
      </c>
      <c r="S25" s="67">
        <f>+'CESCOM Format-A1(W.S)RLB'!T328</f>
        <v>134087</v>
      </c>
      <c r="T25" s="67">
        <f>+'CESCOM Format-A1(W.S)RLB'!U328</f>
        <v>7045013.080000001</v>
      </c>
      <c r="U25" s="67">
        <f>+'CESCOM Format-A1(W.S)RLB'!V328</f>
        <v>638152.92000000004</v>
      </c>
      <c r="V25" s="67">
        <f>+'CESCOM Format-A1(W.S)RLB'!W328</f>
        <v>7683166</v>
      </c>
      <c r="W25" s="68"/>
    </row>
    <row r="26" spans="1:23" s="69" customFormat="1" ht="15.75" x14ac:dyDescent="0.25">
      <c r="A26" s="194"/>
      <c r="B26" s="194"/>
      <c r="C26" s="195"/>
      <c r="D26" s="197"/>
      <c r="E26" s="199"/>
      <c r="F26" s="66" t="s">
        <v>715</v>
      </c>
      <c r="G26" s="67">
        <f>+'CESCOM Format-B(SL)RLB'!A288</f>
        <v>17</v>
      </c>
      <c r="H26" s="67">
        <f>+'CESCOM Format-B(SL)RLB'!I289</f>
        <v>1035886.59</v>
      </c>
      <c r="I26" s="67">
        <f>+'CESCOM Format-B(SL)RLB'!J289</f>
        <v>224040.40999999997</v>
      </c>
      <c r="J26" s="67">
        <f>+'CESCOM Format-B(SL)RLB'!K289</f>
        <v>1259927</v>
      </c>
      <c r="K26" s="67">
        <f>+'CESCOM Format-B(SL)RLB'!L289</f>
        <v>30522.230000000003</v>
      </c>
      <c r="L26" s="67">
        <f>+'CESCOM Format-B(SL)RLB'!M289</f>
        <v>13671.769999999999</v>
      </c>
      <c r="M26" s="67">
        <f>+'CESCOM Format-B(SL)RLB'!N289</f>
        <v>44194</v>
      </c>
      <c r="N26" s="67">
        <f>+'CESCOM Format-B(SL)RLB'!O289</f>
        <v>1066408.82</v>
      </c>
      <c r="O26" s="67">
        <f>+'CESCOM Format-B(SL)RLB'!P289</f>
        <v>237712.17999999996</v>
      </c>
      <c r="P26" s="67">
        <f>+'CESCOM Format-B(SL)RLB'!Q289</f>
        <v>1304121</v>
      </c>
      <c r="Q26" s="67">
        <f>+'CESCOM Format-B(SL)RLB'!R289</f>
        <v>1229.55</v>
      </c>
      <c r="R26" s="67">
        <f>+'CESCOM Format-B(SL)RLB'!S289</f>
        <v>480.45000000000005</v>
      </c>
      <c r="S26" s="67">
        <f>+'CESCOM Format-B(SL)RLB'!T289</f>
        <v>1710</v>
      </c>
      <c r="T26" s="67">
        <f>+'CESCOM Format-B(SL)RLB'!U289</f>
        <v>1065179.27</v>
      </c>
      <c r="U26" s="67">
        <f>+'CESCOM Format-B(SL)RLB'!V289</f>
        <v>237231.72999999995</v>
      </c>
      <c r="V26" s="67">
        <f>+'CESCOM Format-B(SL)RLB'!W289</f>
        <v>1302411</v>
      </c>
      <c r="W26" s="70"/>
    </row>
    <row r="27" spans="1:23" s="69" customFormat="1" ht="15.75" x14ac:dyDescent="0.25">
      <c r="A27" s="194">
        <v>11</v>
      </c>
      <c r="B27" s="194" t="s">
        <v>713</v>
      </c>
      <c r="C27" s="195" t="s">
        <v>40</v>
      </c>
      <c r="D27" s="196" t="str">
        <f>'[1]CESCOM Format-A1(W.S)RLB'!E355</f>
        <v>KARIMUDDANAHALLI GP</v>
      </c>
      <c r="E27" s="198" t="s">
        <v>691</v>
      </c>
      <c r="F27" s="66" t="s">
        <v>714</v>
      </c>
      <c r="G27" s="67">
        <f>+'CESCOM Format-A1(W.S)RLB'!A365</f>
        <v>24</v>
      </c>
      <c r="H27" s="67">
        <f>+'CESCOM Format-A1(W.S)RLB'!I366</f>
        <v>4024227.7899999996</v>
      </c>
      <c r="I27" s="67">
        <f>+'CESCOM Format-A1(W.S)RLB'!J366</f>
        <v>433645.21</v>
      </c>
      <c r="J27" s="67">
        <f>+'CESCOM Format-A1(W.S)RLB'!K366</f>
        <v>4457873</v>
      </c>
      <c r="K27" s="67">
        <f>+'CESCOM Format-A1(W.S)RLB'!L366</f>
        <v>178920.56999999998</v>
      </c>
      <c r="L27" s="67">
        <f>+'CESCOM Format-A1(W.S)RLB'!M366</f>
        <v>39264.43</v>
      </c>
      <c r="M27" s="67">
        <f>+'CESCOM Format-A1(W.S)RLB'!N366</f>
        <v>218185</v>
      </c>
      <c r="N27" s="67">
        <f>+'CESCOM Format-A1(W.S)RLB'!O366</f>
        <v>4203148.3600000003</v>
      </c>
      <c r="O27" s="67">
        <f>+'CESCOM Format-A1(W.S)RLB'!P366</f>
        <v>472909.63999999996</v>
      </c>
      <c r="P27" s="67">
        <f>+'CESCOM Format-A1(W.S)RLB'!Q366</f>
        <v>4676058</v>
      </c>
      <c r="Q27" s="67">
        <f>+'CESCOM Format-A1(W.S)RLB'!R366</f>
        <v>152181.69</v>
      </c>
      <c r="R27" s="67">
        <f>+'CESCOM Format-A1(W.S)RLB'!S366</f>
        <v>60952.310000000005</v>
      </c>
      <c r="S27" s="67">
        <f>+'CESCOM Format-A1(W.S)RLB'!T366</f>
        <v>213134</v>
      </c>
      <c r="T27" s="67">
        <f>+'CESCOM Format-A1(W.S)RLB'!U366</f>
        <v>4050966.67</v>
      </c>
      <c r="U27" s="67">
        <f>+'CESCOM Format-A1(W.S)RLB'!V366</f>
        <v>411957.3299999999</v>
      </c>
      <c r="V27" s="67">
        <f>+'CESCOM Format-A1(W.S)RLB'!W366</f>
        <v>4462924</v>
      </c>
      <c r="W27" s="70"/>
    </row>
    <row r="28" spans="1:23" s="69" customFormat="1" ht="15.75" x14ac:dyDescent="0.25">
      <c r="A28" s="194"/>
      <c r="B28" s="194"/>
      <c r="C28" s="195"/>
      <c r="D28" s="197"/>
      <c r="E28" s="199"/>
      <c r="F28" s="66" t="s">
        <v>715</v>
      </c>
      <c r="G28" s="67">
        <f>+'CESCOM Format-B(SL)RLB'!A325</f>
        <v>26</v>
      </c>
      <c r="H28" s="67">
        <f>+'CESCOM Format-B(SL)RLB'!I326</f>
        <v>1925283.85</v>
      </c>
      <c r="I28" s="67">
        <f>+'CESCOM Format-B(SL)RLB'!J326</f>
        <v>273496.15000000002</v>
      </c>
      <c r="J28" s="67">
        <f>+'CESCOM Format-B(SL)RLB'!K326</f>
        <v>2198780</v>
      </c>
      <c r="K28" s="67">
        <f>+'CESCOM Format-B(SL)RLB'!L326</f>
        <v>246693.89999999997</v>
      </c>
      <c r="L28" s="67">
        <f>+'CESCOM Format-B(SL)RLB'!M326</f>
        <v>21195.1</v>
      </c>
      <c r="M28" s="67">
        <f>+'CESCOM Format-B(SL)RLB'!N326</f>
        <v>267889</v>
      </c>
      <c r="N28" s="67">
        <f>+'CESCOM Format-B(SL)RLB'!O326</f>
        <v>2171977.75</v>
      </c>
      <c r="O28" s="67">
        <f>+'CESCOM Format-B(SL)RLB'!P326</f>
        <v>294691.25</v>
      </c>
      <c r="P28" s="67">
        <f>+'CESCOM Format-B(SL)RLB'!Q326</f>
        <v>2466669</v>
      </c>
      <c r="Q28" s="67">
        <f>+'CESCOM Format-B(SL)RLB'!R326</f>
        <v>181244.98</v>
      </c>
      <c r="R28" s="67">
        <f>+'CESCOM Format-B(SL)RLB'!S326</f>
        <v>36121.020000000004</v>
      </c>
      <c r="S28" s="67">
        <f>+'CESCOM Format-B(SL)RLB'!T326</f>
        <v>217366</v>
      </c>
      <c r="T28" s="67">
        <f>+'CESCOM Format-B(SL)RLB'!U326</f>
        <v>1991626.77</v>
      </c>
      <c r="U28" s="67">
        <f>+'CESCOM Format-B(SL)RLB'!V326</f>
        <v>258570.22999999998</v>
      </c>
      <c r="V28" s="67">
        <f>+'CESCOM Format-B(SL)RLB'!W326</f>
        <v>2250197</v>
      </c>
      <c r="W28" s="70"/>
    </row>
    <row r="29" spans="1:23" s="69" customFormat="1" ht="15.75" x14ac:dyDescent="0.25">
      <c r="A29" s="194">
        <v>12</v>
      </c>
      <c r="B29" s="194" t="s">
        <v>713</v>
      </c>
      <c r="C29" s="195" t="s">
        <v>40</v>
      </c>
      <c r="D29" s="196" t="s">
        <v>716</v>
      </c>
      <c r="E29" s="198" t="s">
        <v>691</v>
      </c>
      <c r="F29" s="66" t="s">
        <v>714</v>
      </c>
      <c r="G29" s="67">
        <f>+'CESCOM Format-A1(W.S)RLB'!A409</f>
        <v>30</v>
      </c>
      <c r="H29" s="67">
        <f>+'CESCOM Format-A1(W.S)RLB'!I410</f>
        <v>2899730.9400000004</v>
      </c>
      <c r="I29" s="67">
        <f>+'CESCOM Format-A1(W.S)RLB'!J410</f>
        <v>494320.06000000011</v>
      </c>
      <c r="J29" s="67">
        <f>+'CESCOM Format-A1(W.S)RLB'!K410</f>
        <v>3394051</v>
      </c>
      <c r="K29" s="67">
        <f>+'CESCOM Format-A1(W.S)RLB'!L410</f>
        <v>212898.90999999997</v>
      </c>
      <c r="L29" s="67">
        <f>+'CESCOM Format-A1(W.S)RLB'!M410</f>
        <v>42526.089999999989</v>
      </c>
      <c r="M29" s="67">
        <f>+'CESCOM Format-A1(W.S)RLB'!N410</f>
        <v>255425</v>
      </c>
      <c r="N29" s="67">
        <f>+'CESCOM Format-A1(W.S)RLB'!O410</f>
        <v>3112629.85</v>
      </c>
      <c r="O29" s="67">
        <f>+'CESCOM Format-A1(W.S)RLB'!P410</f>
        <v>536846.14999999991</v>
      </c>
      <c r="P29" s="67">
        <f>+'CESCOM Format-A1(W.S)RLB'!Q410</f>
        <v>3649476</v>
      </c>
      <c r="Q29" s="67">
        <f>+'CESCOM Format-A1(W.S)RLB'!R410</f>
        <v>150613.78</v>
      </c>
      <c r="R29" s="67">
        <f>+'CESCOM Format-A1(W.S)RLB'!S410</f>
        <v>212134.22</v>
      </c>
      <c r="S29" s="67">
        <f>+'CESCOM Format-A1(W.S)RLB'!T410</f>
        <v>362748</v>
      </c>
      <c r="T29" s="67">
        <f>+'CESCOM Format-A1(W.S)RLB'!U410</f>
        <v>2962016.0699999994</v>
      </c>
      <c r="U29" s="67">
        <f>+'CESCOM Format-A1(W.S)RLB'!V410</f>
        <v>324711.93000000005</v>
      </c>
      <c r="V29" s="67">
        <f>+'CESCOM Format-A1(W.S)RLB'!W410</f>
        <v>3286728</v>
      </c>
      <c r="W29" s="70"/>
    </row>
    <row r="30" spans="1:23" s="69" customFormat="1" ht="15.75" x14ac:dyDescent="0.25">
      <c r="A30" s="194"/>
      <c r="B30" s="194"/>
      <c r="C30" s="195"/>
      <c r="D30" s="197"/>
      <c r="E30" s="199"/>
      <c r="F30" s="66" t="s">
        <v>715</v>
      </c>
      <c r="G30" s="67">
        <f>+'CESCOM Format-B(SL)RLB'!A431</f>
        <v>95</v>
      </c>
      <c r="H30" s="67">
        <f>+'CESCOM Format-B(SL)RLB'!I432</f>
        <v>2327132.91</v>
      </c>
      <c r="I30" s="67">
        <f>+'CESCOM Format-B(SL)RLB'!J432</f>
        <v>448978.08999999997</v>
      </c>
      <c r="J30" s="67">
        <f>+'CESCOM Format-B(SL)RLB'!K432</f>
        <v>2776111</v>
      </c>
      <c r="K30" s="67">
        <f>+'CESCOM Format-B(SL)RLB'!L432</f>
        <v>152988.53</v>
      </c>
      <c r="L30" s="67">
        <f>+'CESCOM Format-B(SL)RLB'!M432</f>
        <v>31343.469999999987</v>
      </c>
      <c r="M30" s="67">
        <f>+'CESCOM Format-B(SL)RLB'!N432</f>
        <v>184332</v>
      </c>
      <c r="N30" s="67">
        <f>+'CESCOM Format-B(SL)RLB'!O432</f>
        <v>2480121.4400000009</v>
      </c>
      <c r="O30" s="67">
        <f>+'CESCOM Format-B(SL)RLB'!P432</f>
        <v>480321.55999999994</v>
      </c>
      <c r="P30" s="67">
        <f>+'CESCOM Format-B(SL)RLB'!Q432</f>
        <v>2960443</v>
      </c>
      <c r="Q30" s="67">
        <f>+'CESCOM Format-B(SL)RLB'!R432</f>
        <v>215868.79999999999</v>
      </c>
      <c r="R30" s="67">
        <f>+'CESCOM Format-B(SL)RLB'!S432</f>
        <v>131002.2</v>
      </c>
      <c r="S30" s="67">
        <f>+'CESCOM Format-B(SL)RLB'!T432</f>
        <v>346871</v>
      </c>
      <c r="T30" s="67">
        <f>+'CESCOM Format-B(SL)RLB'!U432</f>
        <v>2264252.64</v>
      </c>
      <c r="U30" s="67">
        <f>+'CESCOM Format-B(SL)RLB'!V432</f>
        <v>349319.36000000004</v>
      </c>
      <c r="V30" s="67">
        <f>+'CESCOM Format-B(SL)RLB'!W432</f>
        <v>2613572</v>
      </c>
      <c r="W30" s="70"/>
    </row>
    <row r="31" spans="1:23" s="69" customFormat="1" ht="15.75" x14ac:dyDescent="0.25">
      <c r="A31" s="194">
        <v>13</v>
      </c>
      <c r="B31" s="194" t="s">
        <v>713</v>
      </c>
      <c r="C31" s="195" t="s">
        <v>40</v>
      </c>
      <c r="D31" s="196" t="str">
        <f>'[1]CESCOM Format-A1(W.S)RLB'!E425</f>
        <v>MARDUR GP</v>
      </c>
      <c r="E31" s="198" t="s">
        <v>691</v>
      </c>
      <c r="F31" s="66" t="s">
        <v>714</v>
      </c>
      <c r="G31" s="67">
        <f>+'CESCOM Format-A1(W.S)RLB'!A448</f>
        <v>25</v>
      </c>
      <c r="H31" s="67">
        <f>+'CESCOM Format-A1(W.S)RLB'!I449</f>
        <v>7319737.1900000004</v>
      </c>
      <c r="I31" s="67">
        <f>+'CESCOM Format-A1(W.S)RLB'!J449</f>
        <v>1432229.8099999998</v>
      </c>
      <c r="J31" s="67">
        <f>+'CESCOM Format-A1(W.S)RLB'!K449</f>
        <v>8751967</v>
      </c>
      <c r="K31" s="67">
        <f>+'CESCOM Format-A1(W.S)RLB'!L449</f>
        <v>280092.63</v>
      </c>
      <c r="L31" s="67">
        <f>+'CESCOM Format-A1(W.S)RLB'!M449</f>
        <v>86692.37</v>
      </c>
      <c r="M31" s="67">
        <f>+'CESCOM Format-A1(W.S)RLB'!N449</f>
        <v>366785</v>
      </c>
      <c r="N31" s="67">
        <f>+'CESCOM Format-A1(W.S)RLB'!O449</f>
        <v>7599829.8200000003</v>
      </c>
      <c r="O31" s="67">
        <f>+'CESCOM Format-A1(W.S)RLB'!P449</f>
        <v>1518922.1800000002</v>
      </c>
      <c r="P31" s="67">
        <f>+'CESCOM Format-A1(W.S)RLB'!Q449</f>
        <v>9118752</v>
      </c>
      <c r="Q31" s="67">
        <f>+'CESCOM Format-A1(W.S)RLB'!R449</f>
        <v>0</v>
      </c>
      <c r="R31" s="67">
        <f>+'CESCOM Format-A1(W.S)RLB'!S449</f>
        <v>28067</v>
      </c>
      <c r="S31" s="67">
        <f>+'CESCOM Format-A1(W.S)RLB'!T449</f>
        <v>28067</v>
      </c>
      <c r="T31" s="67">
        <f>+'CESCOM Format-A1(W.S)RLB'!U449</f>
        <v>7599829.8200000003</v>
      </c>
      <c r="U31" s="67">
        <f>+'CESCOM Format-A1(W.S)RLB'!V449</f>
        <v>1490855.1800000002</v>
      </c>
      <c r="V31" s="67">
        <f>+'CESCOM Format-A1(W.S)RLB'!W449</f>
        <v>9090685</v>
      </c>
      <c r="W31" s="70"/>
    </row>
    <row r="32" spans="1:23" s="69" customFormat="1" ht="15.75" x14ac:dyDescent="0.25">
      <c r="A32" s="194"/>
      <c r="B32" s="194"/>
      <c r="C32" s="195"/>
      <c r="D32" s="197"/>
      <c r="E32" s="199"/>
      <c r="F32" s="66" t="s">
        <v>715</v>
      </c>
      <c r="G32" s="67">
        <f>+'CESCOM Format-B(SL)RLB'!A457</f>
        <v>15</v>
      </c>
      <c r="H32" s="67">
        <f>+'CESCOM Format-B(SL)RLB'!I458</f>
        <v>1001703.5700000001</v>
      </c>
      <c r="I32" s="67">
        <f>+'CESCOM Format-B(SL)RLB'!J458</f>
        <v>126733.43000000001</v>
      </c>
      <c r="J32" s="67">
        <f>+'CESCOM Format-B(SL)RLB'!K458</f>
        <v>1128437</v>
      </c>
      <c r="K32" s="67">
        <f>+'CESCOM Format-B(SL)RLB'!L458</f>
        <v>113958.06</v>
      </c>
      <c r="L32" s="67">
        <f>+'CESCOM Format-B(SL)RLB'!M458</f>
        <v>14258.939999999999</v>
      </c>
      <c r="M32" s="67">
        <f>+'CESCOM Format-B(SL)RLB'!N458</f>
        <v>128217</v>
      </c>
      <c r="N32" s="67">
        <f>+'CESCOM Format-B(SL)RLB'!O458</f>
        <v>1115661.6299999999</v>
      </c>
      <c r="O32" s="67">
        <f>+'CESCOM Format-B(SL)RLB'!P458</f>
        <v>140992.37</v>
      </c>
      <c r="P32" s="67">
        <f>+'CESCOM Format-B(SL)RLB'!Q458</f>
        <v>1256654</v>
      </c>
      <c r="Q32" s="67">
        <f>+'CESCOM Format-B(SL)RLB'!R458</f>
        <v>4992.3599999999997</v>
      </c>
      <c r="R32" s="67">
        <f>+'CESCOM Format-B(SL)RLB'!S458</f>
        <v>8106.64</v>
      </c>
      <c r="S32" s="67">
        <f>+'CESCOM Format-B(SL)RLB'!T458</f>
        <v>13099</v>
      </c>
      <c r="T32" s="67">
        <f>+'CESCOM Format-B(SL)RLB'!U458</f>
        <v>1110669.27</v>
      </c>
      <c r="U32" s="67">
        <f>+'CESCOM Format-B(SL)RLB'!V458</f>
        <v>132885.73000000001</v>
      </c>
      <c r="V32" s="67">
        <f>+'CESCOM Format-B(SL)RLB'!W458</f>
        <v>1243555</v>
      </c>
      <c r="W32" s="70"/>
    </row>
    <row r="33" spans="1:23" s="69" customFormat="1" ht="15.75" x14ac:dyDescent="0.25">
      <c r="A33" s="194">
        <v>14</v>
      </c>
      <c r="B33" s="194" t="s">
        <v>713</v>
      </c>
      <c r="C33" s="195" t="s">
        <v>40</v>
      </c>
      <c r="D33" s="196" t="str">
        <f>'[1]CESCOM Format-A1(W.S)RLB'!E463</f>
        <v>MUKANAHALLY GP</v>
      </c>
      <c r="E33" s="198" t="s">
        <v>691</v>
      </c>
      <c r="F33" s="66" t="s">
        <v>714</v>
      </c>
      <c r="G33" s="67">
        <f>+'CESCOM Format-A1(W.S)RLB'!A463</f>
        <v>1</v>
      </c>
      <c r="H33" s="137">
        <f>+'CESCOM Format-A1(W.S)RLB'!I464</f>
        <v>74612.570000000007</v>
      </c>
      <c r="I33" s="137">
        <f>+'CESCOM Format-A1(W.S)RLB'!J464</f>
        <v>3315.43</v>
      </c>
      <c r="J33" s="137">
        <f>+'CESCOM Format-A1(W.S)RLB'!K464</f>
        <v>77928</v>
      </c>
      <c r="K33" s="137">
        <f>+'CESCOM Format-A1(W.S)RLB'!L464</f>
        <v>15325.17</v>
      </c>
      <c r="L33" s="137">
        <f>+'CESCOM Format-A1(W.S)RLB'!M464</f>
        <v>1624.83</v>
      </c>
      <c r="M33" s="137">
        <f>+'CESCOM Format-A1(W.S)RLB'!N464</f>
        <v>16950</v>
      </c>
      <c r="N33" s="137">
        <f>+'CESCOM Format-A1(W.S)RLB'!O464</f>
        <v>89937.74</v>
      </c>
      <c r="O33" s="137">
        <f>+'CESCOM Format-A1(W.S)RLB'!P464</f>
        <v>4940.26</v>
      </c>
      <c r="P33" s="137">
        <f>+'CESCOM Format-A1(W.S)RLB'!Q464</f>
        <v>94878</v>
      </c>
      <c r="Q33" s="137">
        <f>+'CESCOM Format-A1(W.S)RLB'!R464</f>
        <v>53918.57</v>
      </c>
      <c r="R33" s="137">
        <f>+'CESCOM Format-A1(W.S)RLB'!S464</f>
        <v>3315.43</v>
      </c>
      <c r="S33" s="137">
        <f>+'CESCOM Format-A1(W.S)RLB'!T464</f>
        <v>57234</v>
      </c>
      <c r="T33" s="137">
        <f>+'CESCOM Format-A1(W.S)RLB'!U464</f>
        <v>36019.17</v>
      </c>
      <c r="U33" s="137">
        <f>+'CESCOM Format-A1(W.S)RLB'!V464</f>
        <v>1624.83</v>
      </c>
      <c r="V33" s="137">
        <f>+'CESCOM Format-A1(W.S)RLB'!W464</f>
        <v>37644</v>
      </c>
      <c r="W33" s="70"/>
    </row>
    <row r="34" spans="1:23" s="69" customFormat="1" ht="15.75" x14ac:dyDescent="0.25">
      <c r="A34" s="194"/>
      <c r="B34" s="194"/>
      <c r="C34" s="195"/>
      <c r="D34" s="197"/>
      <c r="E34" s="199"/>
      <c r="F34" s="66" t="s">
        <v>715</v>
      </c>
      <c r="G34" s="67">
        <f>+'CESCOM Format-B(SL)RLB'!A469</f>
        <v>1</v>
      </c>
      <c r="H34" s="67">
        <f>+'CESCOM Format-B(SL)RLB'!I470</f>
        <v>1247.92</v>
      </c>
      <c r="I34" s="67">
        <f>+'CESCOM Format-B(SL)RLB'!J470</f>
        <v>37.08</v>
      </c>
      <c r="J34" s="67">
        <f>+'CESCOM Format-B(SL)RLB'!K470</f>
        <v>1285</v>
      </c>
      <c r="K34" s="67">
        <f>+'CESCOM Format-B(SL)RLB'!L470</f>
        <v>532.96</v>
      </c>
      <c r="L34" s="67">
        <f>+'CESCOM Format-B(SL)RLB'!M470</f>
        <v>11.040000000000001</v>
      </c>
      <c r="M34" s="67">
        <f>+'CESCOM Format-B(SL)RLB'!N470</f>
        <v>544</v>
      </c>
      <c r="N34" s="67">
        <f>+'CESCOM Format-B(SL)RLB'!O470</f>
        <v>1780.88</v>
      </c>
      <c r="O34" s="67">
        <f>+'CESCOM Format-B(SL)RLB'!P470</f>
        <v>48.12</v>
      </c>
      <c r="P34" s="67">
        <f>+'CESCOM Format-B(SL)RLB'!Q470</f>
        <v>1829</v>
      </c>
      <c r="Q34" s="67">
        <f>+'CESCOM Format-B(SL)RLB'!R470</f>
        <v>1780.88</v>
      </c>
      <c r="R34" s="67">
        <f>+'CESCOM Format-B(SL)RLB'!S470</f>
        <v>48.12</v>
      </c>
      <c r="S34" s="67">
        <f>+'CESCOM Format-B(SL)RLB'!T470</f>
        <v>1829</v>
      </c>
      <c r="T34" s="67">
        <f>+'CESCOM Format-B(SL)RLB'!U470</f>
        <v>0</v>
      </c>
      <c r="U34" s="67">
        <f>+'CESCOM Format-B(SL)RLB'!V470</f>
        <v>0</v>
      </c>
      <c r="V34" s="67">
        <f>+'CESCOM Format-B(SL)RLB'!W470</f>
        <v>0</v>
      </c>
      <c r="W34" s="70"/>
    </row>
    <row r="35" spans="1:23" s="69" customFormat="1" ht="15.75" x14ac:dyDescent="0.25">
      <c r="A35" s="194">
        <v>15</v>
      </c>
      <c r="B35" s="194" t="s">
        <v>713</v>
      </c>
      <c r="C35" s="195" t="s">
        <v>40</v>
      </c>
      <c r="D35" s="196" t="str">
        <f>'[1]CESCOM Format-A1(W.S)RLB'!E480</f>
        <v>MULLURU GP</v>
      </c>
      <c r="E35" s="198" t="s">
        <v>691</v>
      </c>
      <c r="F35" s="66" t="s">
        <v>714</v>
      </c>
      <c r="G35" s="67">
        <f>+'CESCOM Format-A1(W.S)RLB'!A502</f>
        <v>25</v>
      </c>
      <c r="H35" s="67">
        <f>+'CESCOM Format-A1(W.S)RLB'!I503</f>
        <v>5171613.0900000008</v>
      </c>
      <c r="I35" s="67">
        <f>+'CESCOM Format-A1(W.S)RLB'!J503</f>
        <v>991387.16999999993</v>
      </c>
      <c r="J35" s="67">
        <f>+'CESCOM Format-A1(W.S)RLB'!K503</f>
        <v>6163000.2599999998</v>
      </c>
      <c r="K35" s="67">
        <f>+'CESCOM Format-A1(W.S)RLB'!L503</f>
        <v>346743.11</v>
      </c>
      <c r="L35" s="67">
        <f>+'CESCOM Format-A1(W.S)RLB'!M503</f>
        <v>65255.63</v>
      </c>
      <c r="M35" s="67">
        <f>+'CESCOM Format-A1(W.S)RLB'!N503</f>
        <v>411998.74</v>
      </c>
      <c r="N35" s="67">
        <f>+'CESCOM Format-A1(W.S)RLB'!O503</f>
        <v>5518356.2000000011</v>
      </c>
      <c r="O35" s="67">
        <f>+'CESCOM Format-A1(W.S)RLB'!P503</f>
        <v>1056642.7999999998</v>
      </c>
      <c r="P35" s="67">
        <f>+'CESCOM Format-A1(W.S)RLB'!Q503</f>
        <v>6574999</v>
      </c>
      <c r="Q35" s="67">
        <f>+'CESCOM Format-A1(W.S)RLB'!R503</f>
        <v>58912.24</v>
      </c>
      <c r="R35" s="67">
        <f>+'CESCOM Format-A1(W.S)RLB'!S503</f>
        <v>56803.76</v>
      </c>
      <c r="S35" s="67">
        <f>+'CESCOM Format-A1(W.S)RLB'!T503</f>
        <v>115716</v>
      </c>
      <c r="T35" s="67">
        <f>+'CESCOM Format-A1(W.S)RLB'!U503</f>
        <v>5459443.9600000009</v>
      </c>
      <c r="U35" s="67">
        <f>+'CESCOM Format-A1(W.S)RLB'!V503</f>
        <v>999839.03999999992</v>
      </c>
      <c r="V35" s="67">
        <f>+'CESCOM Format-A1(W.S)RLB'!W503</f>
        <v>6459283</v>
      </c>
      <c r="W35" s="70"/>
    </row>
    <row r="36" spans="1:23" s="69" customFormat="1" ht="15.75" x14ac:dyDescent="0.25">
      <c r="A36" s="194"/>
      <c r="B36" s="194"/>
      <c r="C36" s="195"/>
      <c r="D36" s="197"/>
      <c r="E36" s="199"/>
      <c r="F36" s="66" t="s">
        <v>715</v>
      </c>
      <c r="G36" s="67">
        <f>+'CESCOM Format-B(SL)RLB'!A496</f>
        <v>16</v>
      </c>
      <c r="H36" s="67">
        <f>+'CESCOM Format-B(SL)RLB'!I497</f>
        <v>1585660.79</v>
      </c>
      <c r="I36" s="67">
        <f>+'CESCOM Format-B(SL)RLB'!J497</f>
        <v>287832.21000000002</v>
      </c>
      <c r="J36" s="67">
        <f>+'CESCOM Format-B(SL)RLB'!K497</f>
        <v>1873493</v>
      </c>
      <c r="K36" s="67">
        <f>+'CESCOM Format-B(SL)RLB'!L497</f>
        <v>37785.93</v>
      </c>
      <c r="L36" s="67">
        <f>+'CESCOM Format-B(SL)RLB'!M497</f>
        <v>18408.07</v>
      </c>
      <c r="M36" s="67">
        <f>+'CESCOM Format-B(SL)RLB'!N497</f>
        <v>56194</v>
      </c>
      <c r="N36" s="67">
        <f>+'CESCOM Format-B(SL)RLB'!O497</f>
        <v>1623446.72</v>
      </c>
      <c r="O36" s="67">
        <f>+'CESCOM Format-B(SL)RLB'!P497</f>
        <v>306240.28000000003</v>
      </c>
      <c r="P36" s="67">
        <f>+'CESCOM Format-B(SL)RLB'!Q497</f>
        <v>1929687</v>
      </c>
      <c r="Q36" s="67">
        <f>+'CESCOM Format-B(SL)RLB'!R497</f>
        <v>3846.81</v>
      </c>
      <c r="R36" s="67">
        <f>+'CESCOM Format-B(SL)RLB'!S497</f>
        <v>37.19</v>
      </c>
      <c r="S36" s="67">
        <f>+'CESCOM Format-B(SL)RLB'!T497</f>
        <v>3884</v>
      </c>
      <c r="T36" s="67">
        <f>+'CESCOM Format-B(SL)RLB'!U497</f>
        <v>1619599.9100000001</v>
      </c>
      <c r="U36" s="67">
        <f>+'CESCOM Format-B(SL)RLB'!V497</f>
        <v>306203.08999999997</v>
      </c>
      <c r="V36" s="67">
        <f>+'CESCOM Format-B(SL)RLB'!W497</f>
        <v>1925803</v>
      </c>
      <c r="W36" s="70"/>
    </row>
    <row r="37" spans="1:23" s="69" customFormat="1" ht="15.75" x14ac:dyDescent="0.25">
      <c r="A37" s="194">
        <v>16</v>
      </c>
      <c r="B37" s="194" t="s">
        <v>713</v>
      </c>
      <c r="C37" s="195" t="s">
        <v>40</v>
      </c>
      <c r="D37" s="196" t="str">
        <f>'[1]CESCOM Format-A1(W.S)RLB'!E521</f>
        <v>SINGAMARANAHALLI GP</v>
      </c>
      <c r="E37" s="198" t="s">
        <v>691</v>
      </c>
      <c r="F37" s="66" t="s">
        <v>714</v>
      </c>
      <c r="G37" s="67">
        <f>+'CESCOM Format-A1(W.S)RLB'!A543</f>
        <v>27</v>
      </c>
      <c r="H37" s="67">
        <f>+'CESCOM Format-A1(W.S)RLB'!I544</f>
        <v>8040046.4000000013</v>
      </c>
      <c r="I37" s="67">
        <f>+'CESCOM Format-A1(W.S)RLB'!J544</f>
        <v>1839683.6000000006</v>
      </c>
      <c r="J37" s="67">
        <f>+'CESCOM Format-A1(W.S)RLB'!K544</f>
        <v>9879730</v>
      </c>
      <c r="K37" s="67">
        <f>+'CESCOM Format-A1(W.S)RLB'!L544</f>
        <v>277454.31</v>
      </c>
      <c r="L37" s="67">
        <f>+'CESCOM Format-A1(W.S)RLB'!M544</f>
        <v>98196.690000000017</v>
      </c>
      <c r="M37" s="67">
        <f>+'CESCOM Format-A1(W.S)RLB'!N544</f>
        <v>375651</v>
      </c>
      <c r="N37" s="67">
        <f>+'CESCOM Format-A1(W.S)RLB'!O544</f>
        <v>8317500.71</v>
      </c>
      <c r="O37" s="67">
        <f>+'CESCOM Format-A1(W.S)RLB'!P544</f>
        <v>1937880.29</v>
      </c>
      <c r="P37" s="67">
        <f>+'CESCOM Format-A1(W.S)RLB'!Q544</f>
        <v>10255381</v>
      </c>
      <c r="Q37" s="67">
        <f>+'CESCOM Format-A1(W.S)RLB'!R544</f>
        <v>6168.59</v>
      </c>
      <c r="R37" s="67">
        <f>+'CESCOM Format-A1(W.S)RLB'!S544</f>
        <v>48593.41</v>
      </c>
      <c r="S37" s="67">
        <f>+'CESCOM Format-A1(W.S)RLB'!T544</f>
        <v>54762</v>
      </c>
      <c r="T37" s="67">
        <f>+'CESCOM Format-A1(W.S)RLB'!U544</f>
        <v>8311332.1199999992</v>
      </c>
      <c r="U37" s="67">
        <f>+'CESCOM Format-A1(W.S)RLB'!V544</f>
        <v>1889286.88</v>
      </c>
      <c r="V37" s="67">
        <f>+'CESCOM Format-A1(W.S)RLB'!W544</f>
        <v>10200619</v>
      </c>
      <c r="W37" s="70"/>
    </row>
    <row r="38" spans="1:23" s="69" customFormat="1" ht="15.75" x14ac:dyDescent="0.25">
      <c r="A38" s="194"/>
      <c r="B38" s="194"/>
      <c r="C38" s="195"/>
      <c r="D38" s="197"/>
      <c r="E38" s="199"/>
      <c r="F38" s="66" t="s">
        <v>715</v>
      </c>
      <c r="G38" s="67">
        <f>+'CESCOM Format-B(SL)RLB'!A526</f>
        <v>19</v>
      </c>
      <c r="H38" s="67">
        <f>+'CESCOM Format-B(SL)RLB'!I527</f>
        <v>1647050.51</v>
      </c>
      <c r="I38" s="67">
        <f>+'CESCOM Format-B(SL)RLB'!J527</f>
        <v>329318.49</v>
      </c>
      <c r="J38" s="67">
        <f>+'CESCOM Format-B(SL)RLB'!K527</f>
        <v>1976369</v>
      </c>
      <c r="K38" s="67">
        <f>+'CESCOM Format-B(SL)RLB'!L527</f>
        <v>28530.02</v>
      </c>
      <c r="L38" s="67">
        <f>+'CESCOM Format-B(SL)RLB'!M527</f>
        <v>18770.98</v>
      </c>
      <c r="M38" s="67">
        <f>+'CESCOM Format-B(SL)RLB'!N527</f>
        <v>47301</v>
      </c>
      <c r="N38" s="67">
        <f>+'CESCOM Format-B(SL)RLB'!O527</f>
        <v>1675580.53</v>
      </c>
      <c r="O38" s="67">
        <f>+'CESCOM Format-B(SL)RLB'!P527</f>
        <v>348089.47</v>
      </c>
      <c r="P38" s="67">
        <f>+'CESCOM Format-B(SL)RLB'!Q527</f>
        <v>2023670</v>
      </c>
      <c r="Q38" s="67">
        <f>+'CESCOM Format-B(SL)RLB'!R527</f>
        <v>99250.98000000001</v>
      </c>
      <c r="R38" s="67">
        <f>+'CESCOM Format-B(SL)RLB'!S527</f>
        <v>30044.02</v>
      </c>
      <c r="S38" s="67">
        <f>+'CESCOM Format-B(SL)RLB'!T527</f>
        <v>129295</v>
      </c>
      <c r="T38" s="67">
        <f>+'CESCOM Format-B(SL)RLB'!U527</f>
        <v>1576329.55</v>
      </c>
      <c r="U38" s="67">
        <f>+'CESCOM Format-B(SL)RLB'!V527</f>
        <v>318045.45</v>
      </c>
      <c r="V38" s="67">
        <f>+'CESCOM Format-B(SL)RLB'!W527</f>
        <v>1894375</v>
      </c>
      <c r="W38" s="70"/>
    </row>
    <row r="39" spans="1:23" s="69" customFormat="1" ht="15.75" x14ac:dyDescent="0.25">
      <c r="A39" s="194">
        <v>17</v>
      </c>
      <c r="B39" s="194" t="s">
        <v>713</v>
      </c>
      <c r="C39" s="195" t="s">
        <v>40</v>
      </c>
      <c r="D39" s="196" t="s">
        <v>717</v>
      </c>
      <c r="E39" s="198" t="s">
        <v>691</v>
      </c>
      <c r="F39" s="66" t="s">
        <v>714</v>
      </c>
      <c r="G39" s="67">
        <f>+'CESCOM Format-A1(W.S)RLB'!A559</f>
        <v>2</v>
      </c>
      <c r="H39" s="67">
        <f>+'CESCOM Format-A1(W.S)RLB'!I560</f>
        <v>76340.28</v>
      </c>
      <c r="I39" s="67">
        <f>+'CESCOM Format-A1(W.S)RLB'!J560</f>
        <v>3090.72</v>
      </c>
      <c r="J39" s="67">
        <f>+'CESCOM Format-A1(W.S)RLB'!K560</f>
        <v>79431</v>
      </c>
      <c r="K39" s="67">
        <f>+'CESCOM Format-A1(W.S)RLB'!L560</f>
        <v>18113.080000000002</v>
      </c>
      <c r="L39" s="67">
        <f>+'CESCOM Format-A1(W.S)RLB'!M560</f>
        <v>1632.92</v>
      </c>
      <c r="M39" s="67">
        <f>+'CESCOM Format-A1(W.S)RLB'!N560</f>
        <v>19746</v>
      </c>
      <c r="N39" s="67">
        <f>+'CESCOM Format-A1(W.S)RLB'!O560</f>
        <v>94453.36</v>
      </c>
      <c r="O39" s="67">
        <f>+'CESCOM Format-A1(W.S)RLB'!P560</f>
        <v>4723.6399999999994</v>
      </c>
      <c r="P39" s="67">
        <f>+'CESCOM Format-A1(W.S)RLB'!Q560</f>
        <v>99177</v>
      </c>
      <c r="Q39" s="67">
        <f>+'CESCOM Format-A1(W.S)RLB'!R560</f>
        <v>0</v>
      </c>
      <c r="R39" s="67">
        <f>+'CESCOM Format-A1(W.S)RLB'!S560</f>
        <v>0</v>
      </c>
      <c r="S39" s="67">
        <f>+'CESCOM Format-A1(W.S)RLB'!T560</f>
        <v>0</v>
      </c>
      <c r="T39" s="67">
        <f>+'CESCOM Format-A1(W.S)RLB'!U560</f>
        <v>94453.359999999986</v>
      </c>
      <c r="U39" s="67">
        <f>+'CESCOM Format-A1(W.S)RLB'!V560</f>
        <v>4723.6399999999994</v>
      </c>
      <c r="V39" s="67">
        <f>+'CESCOM Format-A1(W.S)RLB'!W560</f>
        <v>99177</v>
      </c>
      <c r="W39" s="70"/>
    </row>
    <row r="40" spans="1:23" s="69" customFormat="1" ht="15.75" x14ac:dyDescent="0.25">
      <c r="A40" s="194"/>
      <c r="B40" s="194"/>
      <c r="C40" s="195"/>
      <c r="D40" s="197"/>
      <c r="E40" s="199"/>
      <c r="F40" s="66" t="s">
        <v>715</v>
      </c>
      <c r="G40" s="67">
        <f>+'CESCOM Format-B(SL)RLB'!A538</f>
        <v>1</v>
      </c>
      <c r="H40" s="67">
        <f>+'CESCOM Format-B(SL)RLB'!I539</f>
        <v>19177.21</v>
      </c>
      <c r="I40" s="67">
        <f>+'CESCOM Format-B(SL)RLB'!J539</f>
        <v>1591.79</v>
      </c>
      <c r="J40" s="67">
        <f>+'CESCOM Format-B(SL)RLB'!K539</f>
        <v>20769</v>
      </c>
      <c r="K40" s="67">
        <f>+'CESCOM Format-B(SL)RLB'!L539</f>
        <v>6326.24</v>
      </c>
      <c r="L40" s="67">
        <f>+'CESCOM Format-B(SL)RLB'!M539</f>
        <v>585.76</v>
      </c>
      <c r="M40" s="67">
        <f>+'CESCOM Format-B(SL)RLB'!N539</f>
        <v>6912</v>
      </c>
      <c r="N40" s="67">
        <f>+'CESCOM Format-B(SL)RLB'!O539</f>
        <v>25503.449999999997</v>
      </c>
      <c r="O40" s="67">
        <f>+'CESCOM Format-B(SL)RLB'!P539</f>
        <v>2177.5500000000002</v>
      </c>
      <c r="P40" s="67">
        <f>+'CESCOM Format-B(SL)RLB'!Q539</f>
        <v>27681</v>
      </c>
      <c r="Q40" s="67">
        <f>+'CESCOM Format-B(SL)RLB'!R539</f>
        <v>0</v>
      </c>
      <c r="R40" s="67">
        <f>+'CESCOM Format-B(SL)RLB'!S539</f>
        <v>0</v>
      </c>
      <c r="S40" s="67">
        <f>+'CESCOM Format-B(SL)RLB'!T539</f>
        <v>0</v>
      </c>
      <c r="T40" s="67">
        <f>+'CESCOM Format-B(SL)RLB'!U539</f>
        <v>25503.45</v>
      </c>
      <c r="U40" s="67">
        <f>+'CESCOM Format-B(SL)RLB'!V539</f>
        <v>2177.5500000000002</v>
      </c>
      <c r="V40" s="67">
        <f>+'CESCOM Format-B(SL)RLB'!W539</f>
        <v>27681</v>
      </c>
      <c r="W40" s="70"/>
    </row>
    <row r="41" spans="1:23" ht="15.75" x14ac:dyDescent="0.25">
      <c r="A41" s="187" t="s">
        <v>78</v>
      </c>
      <c r="B41" s="188"/>
      <c r="C41" s="188"/>
      <c r="D41" s="188"/>
      <c r="E41" s="189"/>
      <c r="F41" s="63" t="s">
        <v>714</v>
      </c>
      <c r="G41" s="64">
        <f>G7+G9+G11+G13+G15+G17+G19+G21+G23+G25+G27+G29+G31+G33+G35+G37+G39</f>
        <v>324</v>
      </c>
      <c r="H41" s="64">
        <f t="shared" ref="H41:V41" si="0">H7+H9+H11+H13+H15+H17+H19+H21+H23+H25+H27+H29+H31+H33+H35+H37+H39</f>
        <v>66927475.769999996</v>
      </c>
      <c r="I41" s="64">
        <f t="shared" si="0"/>
        <v>10969260.49</v>
      </c>
      <c r="J41" s="64">
        <f t="shared" si="0"/>
        <v>77896736.260000005</v>
      </c>
      <c r="K41" s="64">
        <f t="shared" si="0"/>
        <v>3426537.5300000003</v>
      </c>
      <c r="L41" s="64">
        <f t="shared" si="0"/>
        <v>855889.21000000008</v>
      </c>
      <c r="M41" s="64">
        <f t="shared" si="0"/>
        <v>4282426.74</v>
      </c>
      <c r="N41" s="64">
        <f t="shared" si="0"/>
        <v>70354013.300000012</v>
      </c>
      <c r="O41" s="64">
        <f t="shared" si="0"/>
        <v>11825149.699999999</v>
      </c>
      <c r="P41" s="64">
        <f t="shared" si="0"/>
        <v>82179163</v>
      </c>
      <c r="Q41" s="64">
        <f t="shared" si="0"/>
        <v>1469111.59</v>
      </c>
      <c r="R41" s="64">
        <f t="shared" si="0"/>
        <v>1391682.41</v>
      </c>
      <c r="S41" s="64">
        <f t="shared" si="0"/>
        <v>2860794</v>
      </c>
      <c r="T41" s="64">
        <f t="shared" si="0"/>
        <v>68759510.710000008</v>
      </c>
      <c r="U41" s="64">
        <f t="shared" si="0"/>
        <v>10433467.289999999</v>
      </c>
      <c r="V41" s="64">
        <f t="shared" si="0"/>
        <v>79192978</v>
      </c>
      <c r="W41" s="64"/>
    </row>
    <row r="42" spans="1:23" ht="15.75" x14ac:dyDescent="0.25">
      <c r="A42" s="190"/>
      <c r="B42" s="191"/>
      <c r="C42" s="191"/>
      <c r="D42" s="191"/>
      <c r="E42" s="192"/>
      <c r="F42" s="63" t="s">
        <v>715</v>
      </c>
      <c r="G42" s="64">
        <f>G8+G10+G12+G14+G16+G18+G20+G22+G24+G26+G28+G30+G32+G34+G36+G38+G40</f>
        <v>348</v>
      </c>
      <c r="H42" s="64">
        <f t="shared" ref="H42:V42" si="1">H8+H10+H12+H14+H16+H18+H20+H22+H24+H26+H28+H30+H32+H34+H36+H38+H40</f>
        <v>24046634.160000008</v>
      </c>
      <c r="I42" s="64">
        <f t="shared" si="1"/>
        <v>4592948.8400000008</v>
      </c>
      <c r="J42" s="64">
        <f t="shared" si="1"/>
        <v>28639583</v>
      </c>
      <c r="K42" s="64">
        <f t="shared" si="1"/>
        <v>1134437.3</v>
      </c>
      <c r="L42" s="64">
        <f t="shared" si="1"/>
        <v>306659.6999999999</v>
      </c>
      <c r="M42" s="64">
        <f t="shared" si="1"/>
        <v>1441097</v>
      </c>
      <c r="N42" s="64">
        <f t="shared" si="1"/>
        <v>25181071.460000005</v>
      </c>
      <c r="O42" s="64">
        <f t="shared" si="1"/>
        <v>4899608.54</v>
      </c>
      <c r="P42" s="64">
        <f t="shared" si="1"/>
        <v>30080680</v>
      </c>
      <c r="Q42" s="64">
        <f t="shared" si="1"/>
        <v>1273398.68</v>
      </c>
      <c r="R42" s="64">
        <f t="shared" si="1"/>
        <v>529911.32000000007</v>
      </c>
      <c r="S42" s="64">
        <f t="shared" si="1"/>
        <v>1803310</v>
      </c>
      <c r="T42" s="64">
        <f t="shared" si="1"/>
        <v>23913223.180000003</v>
      </c>
      <c r="U42" s="64">
        <f t="shared" si="1"/>
        <v>4375393.82</v>
      </c>
      <c r="V42" s="64">
        <f t="shared" si="1"/>
        <v>28288617</v>
      </c>
      <c r="W42" s="71"/>
    </row>
    <row r="43" spans="1:23" ht="15.75" x14ac:dyDescent="0.25">
      <c r="A43" s="201" t="s">
        <v>788</v>
      </c>
      <c r="B43" s="201"/>
      <c r="C43" s="201"/>
      <c r="D43" s="201"/>
      <c r="E43" s="201"/>
      <c r="F43" s="122"/>
      <c r="G43" s="64">
        <f>+G41+G42</f>
        <v>672</v>
      </c>
      <c r="H43" s="64">
        <f t="shared" ref="H43:V43" si="2">+H41+H42</f>
        <v>90974109.930000007</v>
      </c>
      <c r="I43" s="64">
        <f t="shared" si="2"/>
        <v>15562209.330000002</v>
      </c>
      <c r="J43" s="64">
        <f t="shared" si="2"/>
        <v>106536319.26000001</v>
      </c>
      <c r="K43" s="64">
        <f t="shared" si="2"/>
        <v>4560974.83</v>
      </c>
      <c r="L43" s="64">
        <f t="shared" si="2"/>
        <v>1162548.9099999999</v>
      </c>
      <c r="M43" s="64">
        <f t="shared" si="2"/>
        <v>5723523.7400000002</v>
      </c>
      <c r="N43" s="64">
        <f t="shared" si="2"/>
        <v>95535084.76000002</v>
      </c>
      <c r="O43" s="64">
        <f t="shared" si="2"/>
        <v>16724758.239999998</v>
      </c>
      <c r="P43" s="64">
        <f t="shared" si="2"/>
        <v>112259843</v>
      </c>
      <c r="Q43" s="64">
        <f t="shared" si="2"/>
        <v>2742510.27</v>
      </c>
      <c r="R43" s="64">
        <f t="shared" si="2"/>
        <v>1921593.73</v>
      </c>
      <c r="S43" s="64">
        <f t="shared" si="2"/>
        <v>4664104</v>
      </c>
      <c r="T43" s="64">
        <f t="shared" si="2"/>
        <v>92672733.890000015</v>
      </c>
      <c r="U43" s="64">
        <f t="shared" si="2"/>
        <v>14808861.109999999</v>
      </c>
      <c r="V43" s="64">
        <f t="shared" si="2"/>
        <v>107481595</v>
      </c>
      <c r="W43" s="70"/>
    </row>
    <row r="44" spans="1:23" x14ac:dyDescent="0.25">
      <c r="A44" s="188"/>
      <c r="B44" s="188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</row>
    <row r="45" spans="1:23" x14ac:dyDescent="0.25">
      <c r="A45" s="202"/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</row>
    <row r="46" spans="1:23" x14ac:dyDescent="0.25">
      <c r="A46" s="202"/>
      <c r="B46" s="202"/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202"/>
    </row>
    <row r="47" spans="1:23" ht="15.75" x14ac:dyDescent="0.25">
      <c r="A47" s="19"/>
      <c r="B47" s="19"/>
      <c r="C47" s="19"/>
      <c r="D47" s="193" t="s">
        <v>79</v>
      </c>
      <c r="E47" s="193"/>
      <c r="F47" s="193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93" t="s">
        <v>80</v>
      </c>
      <c r="S47" s="193"/>
      <c r="T47" s="193"/>
      <c r="U47" s="193"/>
      <c r="V47" s="193"/>
      <c r="W47" s="73"/>
    </row>
    <row r="48" spans="1:23" ht="15.75" x14ac:dyDescent="0.25">
      <c r="A48" s="19"/>
      <c r="B48" s="19"/>
      <c r="C48" s="19"/>
      <c r="D48" s="193" t="s">
        <v>81</v>
      </c>
      <c r="E48" s="193"/>
      <c r="F48" s="193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93" t="s">
        <v>718</v>
      </c>
      <c r="S48" s="193"/>
      <c r="T48" s="193"/>
      <c r="U48" s="193"/>
      <c r="V48" s="193"/>
      <c r="W48" s="73"/>
    </row>
    <row r="49" spans="1:23" ht="15.75" x14ac:dyDescent="0.25">
      <c r="A49" s="19"/>
      <c r="B49" s="19"/>
      <c r="C49" s="19"/>
      <c r="D49" s="19"/>
      <c r="E49" s="19"/>
      <c r="F49" s="19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74"/>
    </row>
    <row r="50" spans="1:23" ht="15.75" x14ac:dyDescent="0.25">
      <c r="A50" s="19"/>
      <c r="B50" s="19"/>
      <c r="C50" s="19"/>
      <c r="D50" s="19"/>
      <c r="E50" s="19"/>
      <c r="F50" s="1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74"/>
    </row>
    <row r="51" spans="1:23" ht="15.75" x14ac:dyDescent="0.25">
      <c r="A51" s="19"/>
      <c r="B51" s="19"/>
      <c r="C51" s="19"/>
      <c r="D51" s="19"/>
      <c r="E51" s="19"/>
      <c r="F51" s="19"/>
      <c r="G51" s="17"/>
      <c r="H51" s="16"/>
      <c r="I51" s="16"/>
      <c r="J51" s="16"/>
      <c r="K51" s="16"/>
      <c r="L51" s="16"/>
      <c r="M51" s="16"/>
      <c r="N51" s="75"/>
      <c r="O51" s="75"/>
      <c r="P51" s="75"/>
      <c r="Q51" s="16"/>
      <c r="R51" s="16"/>
      <c r="S51" s="16"/>
      <c r="T51" s="16"/>
      <c r="U51" s="16"/>
      <c r="V51" s="16"/>
      <c r="W51" s="74"/>
    </row>
    <row r="52" spans="1:23" ht="15.75" x14ac:dyDescent="0.25">
      <c r="A52" s="19"/>
      <c r="B52" s="19"/>
      <c r="C52" s="19"/>
      <c r="D52" s="19"/>
      <c r="E52" s="19"/>
      <c r="F52" s="19"/>
      <c r="G52" s="16"/>
      <c r="H52" s="76"/>
      <c r="I52" s="77"/>
      <c r="J52" s="200" t="s">
        <v>719</v>
      </c>
      <c r="K52" s="200"/>
      <c r="L52" s="200"/>
      <c r="M52" s="78"/>
      <c r="N52" s="79"/>
      <c r="O52" s="79"/>
      <c r="P52" s="79"/>
      <c r="Q52" s="16"/>
      <c r="R52" s="16"/>
      <c r="S52" s="193"/>
      <c r="T52" s="193"/>
      <c r="U52" s="193"/>
      <c r="V52" s="17"/>
      <c r="W52" s="74"/>
    </row>
    <row r="53" spans="1:23" ht="15.75" x14ac:dyDescent="0.25">
      <c r="A53" s="19"/>
      <c r="B53" s="19"/>
      <c r="C53" s="19"/>
      <c r="D53" s="19"/>
      <c r="E53" s="19"/>
      <c r="F53" s="19"/>
      <c r="G53" s="17"/>
      <c r="H53" s="76"/>
      <c r="I53" s="76"/>
      <c r="J53" s="77"/>
      <c r="K53" s="76"/>
      <c r="L53" s="76"/>
      <c r="M53" s="78"/>
      <c r="N53" s="18"/>
      <c r="O53" s="18"/>
      <c r="P53" s="16"/>
      <c r="Q53" s="16"/>
      <c r="R53" s="186"/>
      <c r="S53" s="186"/>
      <c r="T53" s="186"/>
      <c r="U53" s="72"/>
      <c r="V53" s="72"/>
      <c r="W53" s="76"/>
    </row>
    <row r="54" spans="1:23" ht="15.75" x14ac:dyDescent="0.25">
      <c r="A54" s="19"/>
      <c r="B54" s="19"/>
      <c r="C54" s="19"/>
      <c r="D54" s="19"/>
      <c r="E54" s="19"/>
      <c r="F54" s="19"/>
      <c r="G54" s="16"/>
      <c r="H54" s="76"/>
      <c r="I54" s="77"/>
      <c r="J54" s="77" t="s">
        <v>720</v>
      </c>
      <c r="K54" s="77"/>
      <c r="L54" s="76"/>
      <c r="M54" s="78"/>
      <c r="N54" s="18"/>
      <c r="O54" s="18"/>
      <c r="P54" s="18"/>
      <c r="Q54" s="16"/>
      <c r="R54" s="186"/>
      <c r="S54" s="186"/>
      <c r="T54" s="186"/>
      <c r="U54" s="80"/>
      <c r="V54" s="81"/>
      <c r="W54" s="76"/>
    </row>
    <row r="55" spans="1:23" ht="15.75" x14ac:dyDescent="0.25">
      <c r="A55" s="19"/>
      <c r="B55" s="19"/>
      <c r="C55" s="19"/>
      <c r="D55" s="19"/>
      <c r="E55" s="19"/>
      <c r="F55" s="19"/>
      <c r="G55" s="16"/>
      <c r="H55" s="76"/>
      <c r="I55" s="82"/>
      <c r="J55" s="82" t="s">
        <v>721</v>
      </c>
      <c r="K55" s="82"/>
      <c r="L55" s="76"/>
      <c r="M55" s="76"/>
      <c r="N55" s="18"/>
      <c r="O55" s="18"/>
      <c r="P55" s="18"/>
      <c r="Q55" s="16"/>
      <c r="R55" s="17"/>
      <c r="S55" s="17"/>
      <c r="T55" s="17"/>
      <c r="U55" s="17"/>
      <c r="V55" s="17"/>
      <c r="W55" s="76"/>
    </row>
    <row r="56" spans="1:23" x14ac:dyDescent="0.25">
      <c r="R56" s="83"/>
    </row>
    <row r="80" spans="4:4" x14ac:dyDescent="0.25">
      <c r="D80" s="124"/>
    </row>
  </sheetData>
  <mergeCells count="117">
    <mergeCell ref="W4:W5"/>
    <mergeCell ref="H5:J5"/>
    <mergeCell ref="K5:M5"/>
    <mergeCell ref="N5:P5"/>
    <mergeCell ref="Q5:S5"/>
    <mergeCell ref="A1:W1"/>
    <mergeCell ref="A2:W2"/>
    <mergeCell ref="A4:A5"/>
    <mergeCell ref="B4:B5"/>
    <mergeCell ref="C4:C5"/>
    <mergeCell ref="D4:D5"/>
    <mergeCell ref="E4:E5"/>
    <mergeCell ref="F4:F5"/>
    <mergeCell ref="G4:G5"/>
    <mergeCell ref="T5:V5"/>
    <mergeCell ref="T4:V4"/>
    <mergeCell ref="A3:S3"/>
    <mergeCell ref="T3:W3"/>
    <mergeCell ref="A7:A8"/>
    <mergeCell ref="B7:B8"/>
    <mergeCell ref="C7:C8"/>
    <mergeCell ref="D7:D8"/>
    <mergeCell ref="E7:E8"/>
    <mergeCell ref="H4:J4"/>
    <mergeCell ref="K4:M4"/>
    <mergeCell ref="N4:P4"/>
    <mergeCell ref="Q4:S4"/>
    <mergeCell ref="A9:A10"/>
    <mergeCell ref="B9:B10"/>
    <mergeCell ref="C9:C10"/>
    <mergeCell ref="D9:D10"/>
    <mergeCell ref="E9:E10"/>
    <mergeCell ref="A11:A12"/>
    <mergeCell ref="B11:B12"/>
    <mergeCell ref="C11:C12"/>
    <mergeCell ref="D11:D12"/>
    <mergeCell ref="E11:E12"/>
    <mergeCell ref="A13:A14"/>
    <mergeCell ref="B13:B14"/>
    <mergeCell ref="C13:C14"/>
    <mergeCell ref="D13:D14"/>
    <mergeCell ref="E13:E14"/>
    <mergeCell ref="A15:A16"/>
    <mergeCell ref="B15:B16"/>
    <mergeCell ref="C15:C16"/>
    <mergeCell ref="D15:D16"/>
    <mergeCell ref="E15:E16"/>
    <mergeCell ref="A17:A18"/>
    <mergeCell ref="B17:B18"/>
    <mergeCell ref="C17:C18"/>
    <mergeCell ref="D17:D18"/>
    <mergeCell ref="E17:E18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23:A24"/>
    <mergeCell ref="B23:B24"/>
    <mergeCell ref="C23:C24"/>
    <mergeCell ref="D23:D24"/>
    <mergeCell ref="E23:E24"/>
    <mergeCell ref="A25:A26"/>
    <mergeCell ref="B25:B26"/>
    <mergeCell ref="C25:C26"/>
    <mergeCell ref="D25:D26"/>
    <mergeCell ref="E25:E26"/>
    <mergeCell ref="A27:A28"/>
    <mergeCell ref="B27:B28"/>
    <mergeCell ref="C27:C28"/>
    <mergeCell ref="D27:D28"/>
    <mergeCell ref="E27:E28"/>
    <mergeCell ref="A29:A30"/>
    <mergeCell ref="B29:B30"/>
    <mergeCell ref="C29:C30"/>
    <mergeCell ref="D29:D30"/>
    <mergeCell ref="E29:E30"/>
    <mergeCell ref="A31:A32"/>
    <mergeCell ref="B31:B32"/>
    <mergeCell ref="C31:C32"/>
    <mergeCell ref="D31:D32"/>
    <mergeCell ref="E31:E32"/>
    <mergeCell ref="A33:A34"/>
    <mergeCell ref="B33:B34"/>
    <mergeCell ref="C33:C34"/>
    <mergeCell ref="D33:D34"/>
    <mergeCell ref="E33:E34"/>
    <mergeCell ref="A35:A36"/>
    <mergeCell ref="B35:B36"/>
    <mergeCell ref="C35:C36"/>
    <mergeCell ref="D35:D36"/>
    <mergeCell ref="E35:E36"/>
    <mergeCell ref="R53:T54"/>
    <mergeCell ref="A41:E42"/>
    <mergeCell ref="D47:F47"/>
    <mergeCell ref="R47:V47"/>
    <mergeCell ref="D48:F48"/>
    <mergeCell ref="R48:V48"/>
    <mergeCell ref="S52:U52"/>
    <mergeCell ref="A37:A38"/>
    <mergeCell ref="B37:B38"/>
    <mergeCell ref="C37:C38"/>
    <mergeCell ref="D37:D38"/>
    <mergeCell ref="E37:E38"/>
    <mergeCell ref="A39:A40"/>
    <mergeCell ref="B39:B40"/>
    <mergeCell ref="C39:C40"/>
    <mergeCell ref="D39:D40"/>
    <mergeCell ref="E39:E40"/>
    <mergeCell ref="J52:L52"/>
    <mergeCell ref="A43:E43"/>
    <mergeCell ref="A44:W46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CESCOM Format-A1(W.S)RLB</vt:lpstr>
      <vt:lpstr>CESCOM Format-B(SL)RLB</vt:lpstr>
      <vt:lpstr>LT6 TOTAL</vt:lpstr>
      <vt:lpstr>WS</vt:lpstr>
      <vt:lpstr>SL</vt:lpstr>
      <vt:lpstr>FORMET(C)</vt:lpstr>
      <vt:lpstr>'CESCOM Format-A1(W.S)RLB'!Print_Area</vt:lpstr>
      <vt:lpstr>'CESCOM Format-B(SL)RLB'!Print_Area</vt:lpstr>
      <vt:lpstr>'FORMET(C)'!Print_Area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user</cp:lastModifiedBy>
  <cp:lastPrinted>2023-10-16T14:05:30Z</cp:lastPrinted>
  <dcterms:created xsi:type="dcterms:W3CDTF">2023-04-24T10:28:51Z</dcterms:created>
  <dcterms:modified xsi:type="dcterms:W3CDTF">2023-10-16T14:05:33Z</dcterms:modified>
</cp:coreProperties>
</file>