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800" windowWidth="14640" windowHeight="2100" tabRatio="419" firstSheet="1" activeTab="2"/>
  </bookViews>
  <sheets>
    <sheet name="Metering audit" sheetId="136" state="hidden" r:id="rId1"/>
    <sheet name="Jan2022" sheetId="133" r:id="rId2"/>
    <sheet name="Jan2022 (2)" sheetId="140" r:id="rId3"/>
    <sheet name="Sep" sheetId="134" state="hidden" r:id="rId4"/>
    <sheet name="Sheet1" sheetId="94" state="hidden" r:id="rId5"/>
    <sheet name="Sheet4" sheetId="138" state="hidden" r:id="rId6"/>
    <sheet name="Sheet5" sheetId="139" state="hidden" r:id="rId7"/>
  </sheets>
  <externalReferences>
    <externalReference r:id="rId8"/>
  </externalReferences>
  <definedNames>
    <definedName name="_xlnm._FilterDatabase" localSheetId="1" hidden="1">'Jan2022'!$A$3:$S$309</definedName>
    <definedName name="_xlnm._FilterDatabase" localSheetId="2" hidden="1">'Jan2022 (2)'!$A$3:$S$309</definedName>
    <definedName name="A" localSheetId="1">#REF!</definedName>
    <definedName name="A" localSheetId="2">#REF!</definedName>
    <definedName name="A" localSheetId="0">#REF!</definedName>
    <definedName name="A" localSheetId="3">#REF!</definedName>
    <definedName name="A">#REF!</definedName>
    <definedName name="aa" localSheetId="1">#REF!</definedName>
    <definedName name="aa" localSheetId="2">#REF!</definedName>
    <definedName name="aa" localSheetId="0">#REF!</definedName>
    <definedName name="aa" localSheetId="3">#REF!</definedName>
    <definedName name="aa">#REF!</definedName>
    <definedName name="aaa" localSheetId="1">#REF!</definedName>
    <definedName name="aaa" localSheetId="2">#REF!</definedName>
    <definedName name="aaa" localSheetId="0">#REF!</definedName>
    <definedName name="aaa" localSheetId="3">#REF!</definedName>
    <definedName name="aaa">#REF!</definedName>
    <definedName name="add.mandya" localSheetId="1">#REF!</definedName>
    <definedName name="add.mandya" localSheetId="2">#REF!</definedName>
    <definedName name="add.mandya" localSheetId="0">#REF!</definedName>
    <definedName name="add.mandya" localSheetId="3">#REF!</definedName>
    <definedName name="add.mandya">#REF!</definedName>
    <definedName name="AQWE" localSheetId="1">#REF!</definedName>
    <definedName name="AQWE" localSheetId="2">#REF!</definedName>
    <definedName name="AQWE" localSheetId="0">#REF!</definedName>
    <definedName name="AQWE" localSheetId="3">#REF!</definedName>
    <definedName name="AQWE">#REF!</definedName>
    <definedName name="ASSS" localSheetId="1">#REF!</definedName>
    <definedName name="ASSS" localSheetId="2">#REF!</definedName>
    <definedName name="ASSS" localSheetId="0">#REF!</definedName>
    <definedName name="ASSS" localSheetId="3">#REF!</definedName>
    <definedName name="ASSS">#REF!</definedName>
    <definedName name="FFF" localSheetId="1">#REF!</definedName>
    <definedName name="FFF" localSheetId="2">#REF!</definedName>
    <definedName name="FFF" localSheetId="0">#REF!</definedName>
    <definedName name="FFF" localSheetId="3">#REF!</definedName>
    <definedName name="FFF">#REF!</definedName>
    <definedName name="KVP" localSheetId="1">#REF!</definedName>
    <definedName name="KVP" localSheetId="2">#REF!</definedName>
    <definedName name="KVP" localSheetId="0">#REF!</definedName>
    <definedName name="KVP" localSheetId="3">#REF!</definedName>
    <definedName name="KVP">#REF!</definedName>
    <definedName name="LTUsage">[1]Validations!$H$34:$H$228</definedName>
    <definedName name="m" localSheetId="1">#REF!</definedName>
    <definedName name="m" localSheetId="2">#REF!</definedName>
    <definedName name="m" localSheetId="0">#REF!</definedName>
    <definedName name="m" localSheetId="3">#REF!</definedName>
    <definedName name="m">#REF!</definedName>
    <definedName name="M.R.r" localSheetId="1">#REF!</definedName>
    <definedName name="M.R.r" localSheetId="2">#REF!</definedName>
    <definedName name="M.R.r" localSheetId="0">#REF!</definedName>
    <definedName name="M.R.r" localSheetId="3">#REF!</definedName>
    <definedName name="M.R.r">#REF!</definedName>
    <definedName name="MAY" localSheetId="1">#REF!</definedName>
    <definedName name="MAY" localSheetId="2">#REF!</definedName>
    <definedName name="MAY" localSheetId="0">#REF!</definedName>
    <definedName name="MAY" localSheetId="3">#REF!</definedName>
    <definedName name="MAY">#REF!</definedName>
    <definedName name="MeterMake">[1]Validations!$E$34:$E$388</definedName>
    <definedName name="MPR" localSheetId="1">#REF!</definedName>
    <definedName name="MPR" localSheetId="2">#REF!</definedName>
    <definedName name="MPR" localSheetId="0">#REF!</definedName>
    <definedName name="MPR" localSheetId="3">#REF!</definedName>
    <definedName name="MPR">#REF!</definedName>
    <definedName name="MPRR" localSheetId="1">#REF!</definedName>
    <definedName name="MPRR" localSheetId="2">#REF!</definedName>
    <definedName name="MPRR" localSheetId="0">#REF!</definedName>
    <definedName name="MPRR" localSheetId="3">#REF!</definedName>
    <definedName name="MPRR">#REF!</definedName>
    <definedName name="Name" localSheetId="1">#REF!</definedName>
    <definedName name="Name" localSheetId="2">#REF!</definedName>
    <definedName name="Name" localSheetId="0">#REF!</definedName>
    <definedName name="Name" localSheetId="3">#REF!</definedName>
    <definedName name="Name">#REF!</definedName>
    <definedName name="nn" localSheetId="2">#REF!</definedName>
    <definedName name="nn" localSheetId="0">#REF!</definedName>
    <definedName name="nn" localSheetId="3">#REF!</definedName>
    <definedName name="nn">#REF!</definedName>
    <definedName name="_xlnm.Print_Area" localSheetId="1">'Jan2022'!$A$2:$R$309</definedName>
    <definedName name="_xlnm.Print_Area" localSheetId="2">'Jan2022 (2)'!$A$2:$R$309</definedName>
    <definedName name="_xlnm.Print_Area" localSheetId="0">'Metering audit'!$A$1:$L$12</definedName>
    <definedName name="_xlnm.Print_Area" localSheetId="3">Sep!$A$1:$AA$12</definedName>
    <definedName name="_xlnm.Print_Area">#REF!</definedName>
    <definedName name="_xlnm.Print_Titles" localSheetId="1">'Jan2022'!$2:$3</definedName>
    <definedName name="_xlnm.Print_Titles" localSheetId="2">'Jan2022 (2)'!$2:$3</definedName>
    <definedName name="_xlnm.Print_Titles">#REF!</definedName>
    <definedName name="SSSS" localSheetId="1">#REF!</definedName>
    <definedName name="SSSS" localSheetId="2">#REF!</definedName>
    <definedName name="SSSS" localSheetId="0">#REF!</definedName>
    <definedName name="SSSS" localSheetId="3">#REF!</definedName>
    <definedName name="SSSS">#REF!</definedName>
    <definedName name="WWW" localSheetId="1">#REF!</definedName>
    <definedName name="WWW" localSheetId="2">#REF!</definedName>
    <definedName name="WWW" localSheetId="0">#REF!</definedName>
    <definedName name="WWW" localSheetId="3">#REF!</definedName>
    <definedName name="WWW">#REF!</definedName>
    <definedName name="yes" localSheetId="1">#REF!</definedName>
    <definedName name="yes" localSheetId="2">#REF!</definedName>
    <definedName name="yes" localSheetId="0">#REF!</definedName>
    <definedName name="yes" localSheetId="3">#REF!</definedName>
    <definedName name="yes">#REF!</definedName>
    <definedName name="ZASD" localSheetId="1">#REF!</definedName>
    <definedName name="ZASD" localSheetId="2">#REF!</definedName>
    <definedName name="ZASD" localSheetId="0">#REF!</definedName>
    <definedName name="ZASD" localSheetId="3">#REF!</definedName>
    <definedName name="ZASD">#REF!</definedName>
  </definedNames>
  <calcPr calcId="145621"/>
</workbook>
</file>

<file path=xl/calcChain.xml><?xml version="1.0" encoding="utf-8"?>
<calcChain xmlns="http://schemas.openxmlformats.org/spreadsheetml/2006/main">
  <c r="N309" i="140" l="1"/>
  <c r="K309" i="140"/>
  <c r="M309" i="140" s="1"/>
  <c r="G309" i="140"/>
  <c r="N308" i="140"/>
  <c r="K308" i="140"/>
  <c r="M308" i="140" s="1"/>
  <c r="G308" i="140"/>
  <c r="N307" i="140"/>
  <c r="M307" i="140"/>
  <c r="Q307" i="140" s="1"/>
  <c r="K307" i="140"/>
  <c r="G307" i="140"/>
  <c r="N306" i="140"/>
  <c r="K306" i="140"/>
  <c r="M306" i="140" s="1"/>
  <c r="G306" i="140"/>
  <c r="N305" i="140"/>
  <c r="K305" i="140"/>
  <c r="M305" i="140" s="1"/>
  <c r="G305" i="140"/>
  <c r="N304" i="140"/>
  <c r="K304" i="140"/>
  <c r="M304" i="140" s="1"/>
  <c r="G304" i="140"/>
  <c r="N303" i="140"/>
  <c r="K303" i="140"/>
  <c r="M303" i="140" s="1"/>
  <c r="G303" i="140"/>
  <c r="N302" i="140"/>
  <c r="K302" i="140"/>
  <c r="M302" i="140" s="1"/>
  <c r="G302" i="140"/>
  <c r="N301" i="140"/>
  <c r="K301" i="140"/>
  <c r="M301" i="140" s="1"/>
  <c r="G301" i="140"/>
  <c r="N300" i="140"/>
  <c r="M300" i="140"/>
  <c r="Q300" i="140" s="1"/>
  <c r="K300" i="140"/>
  <c r="G300" i="140"/>
  <c r="N299" i="140"/>
  <c r="M299" i="140"/>
  <c r="P299" i="140" s="1"/>
  <c r="K299" i="140"/>
  <c r="G299" i="140"/>
  <c r="N298" i="140"/>
  <c r="K298" i="140"/>
  <c r="M298" i="140" s="1"/>
  <c r="N297" i="140"/>
  <c r="K297" i="140"/>
  <c r="M297" i="140" s="1"/>
  <c r="N296" i="140"/>
  <c r="K296" i="140"/>
  <c r="M296" i="140" s="1"/>
  <c r="D296" i="140"/>
  <c r="R295" i="140"/>
  <c r="N295" i="140"/>
  <c r="K295" i="140"/>
  <c r="M295" i="140" s="1"/>
  <c r="Q295" i="140" s="1"/>
  <c r="H295" i="140"/>
  <c r="D295" i="140"/>
  <c r="C295" i="140"/>
  <c r="K294" i="140"/>
  <c r="M294" i="140" s="1"/>
  <c r="M293" i="140"/>
  <c r="P293" i="140" s="1"/>
  <c r="K293" i="140"/>
  <c r="K292" i="140"/>
  <c r="M292" i="140" s="1"/>
  <c r="K291" i="140"/>
  <c r="M291" i="140" s="1"/>
  <c r="K290" i="140"/>
  <c r="M290" i="140" s="1"/>
  <c r="M289" i="140"/>
  <c r="P289" i="140" s="1"/>
  <c r="K289" i="140"/>
  <c r="K288" i="140"/>
  <c r="M288" i="140" s="1"/>
  <c r="K287" i="140"/>
  <c r="M287" i="140" s="1"/>
  <c r="K286" i="140"/>
  <c r="M286" i="140" s="1"/>
  <c r="K285" i="140"/>
  <c r="M285" i="140" s="1"/>
  <c r="K284" i="140"/>
  <c r="M284" i="140" s="1"/>
  <c r="K283" i="140"/>
  <c r="M283" i="140" s="1"/>
  <c r="K282" i="140"/>
  <c r="M282" i="140" s="1"/>
  <c r="K281" i="140"/>
  <c r="M281" i="140" s="1"/>
  <c r="K280" i="140"/>
  <c r="M280" i="140" s="1"/>
  <c r="K279" i="140"/>
  <c r="M279" i="140" s="1"/>
  <c r="K278" i="140"/>
  <c r="M278" i="140" s="1"/>
  <c r="Q278" i="140" s="1"/>
  <c r="K277" i="140"/>
  <c r="M277" i="140" s="1"/>
  <c r="K276" i="140"/>
  <c r="M276" i="140" s="1"/>
  <c r="Q276" i="140" s="1"/>
  <c r="K275" i="140"/>
  <c r="M275" i="140" s="1"/>
  <c r="K274" i="140"/>
  <c r="M274" i="140" s="1"/>
  <c r="Q274" i="140" s="1"/>
  <c r="K273" i="140"/>
  <c r="M273" i="140" s="1"/>
  <c r="K272" i="140"/>
  <c r="M272" i="140" s="1"/>
  <c r="Q272" i="140" s="1"/>
  <c r="K271" i="140"/>
  <c r="M271" i="140" s="1"/>
  <c r="K270" i="140"/>
  <c r="M270" i="140" s="1"/>
  <c r="K269" i="140"/>
  <c r="M269" i="140" s="1"/>
  <c r="K268" i="140"/>
  <c r="M268" i="140" s="1"/>
  <c r="Q268" i="140" s="1"/>
  <c r="K267" i="140"/>
  <c r="M267" i="140" s="1"/>
  <c r="K266" i="140"/>
  <c r="M266" i="140" s="1"/>
  <c r="Q266" i="140" s="1"/>
  <c r="K265" i="140"/>
  <c r="M265" i="140" s="1"/>
  <c r="K264" i="140"/>
  <c r="M264" i="140" s="1"/>
  <c r="Q264" i="140" s="1"/>
  <c r="K263" i="140"/>
  <c r="M263" i="140" s="1"/>
  <c r="K262" i="140"/>
  <c r="M262" i="140" s="1"/>
  <c r="Q262" i="140" s="1"/>
  <c r="K261" i="140"/>
  <c r="M261" i="140" s="1"/>
  <c r="K260" i="140"/>
  <c r="M260" i="140" s="1"/>
  <c r="Q260" i="140" s="1"/>
  <c r="K259" i="140"/>
  <c r="M259" i="140" s="1"/>
  <c r="K258" i="140"/>
  <c r="M258" i="140" s="1"/>
  <c r="Q258" i="140" s="1"/>
  <c r="K257" i="140"/>
  <c r="M257" i="140" s="1"/>
  <c r="P256" i="140"/>
  <c r="K256" i="140"/>
  <c r="M256" i="140" s="1"/>
  <c r="Q256" i="140" s="1"/>
  <c r="K255" i="140"/>
  <c r="M255" i="140" s="1"/>
  <c r="K254" i="140"/>
  <c r="M254" i="140" s="1"/>
  <c r="K253" i="140"/>
  <c r="M253" i="140" s="1"/>
  <c r="P253" i="140" s="1"/>
  <c r="K252" i="140"/>
  <c r="M252" i="140" s="1"/>
  <c r="Q252" i="140" s="1"/>
  <c r="Q251" i="140"/>
  <c r="K251" i="140"/>
  <c r="M251" i="140" s="1"/>
  <c r="P251" i="140" s="1"/>
  <c r="K250" i="140"/>
  <c r="M250" i="140" s="1"/>
  <c r="K249" i="140"/>
  <c r="M249" i="140" s="1"/>
  <c r="P249" i="140" s="1"/>
  <c r="K248" i="140"/>
  <c r="M248" i="140" s="1"/>
  <c r="Q248" i="140" s="1"/>
  <c r="K247" i="140"/>
  <c r="M247" i="140" s="1"/>
  <c r="P247" i="140" s="1"/>
  <c r="K246" i="140"/>
  <c r="M246" i="140" s="1"/>
  <c r="K245" i="140"/>
  <c r="M245" i="140" s="1"/>
  <c r="P245" i="140" s="1"/>
  <c r="K244" i="140"/>
  <c r="M244" i="140" s="1"/>
  <c r="Q244" i="140" s="1"/>
  <c r="K243" i="140"/>
  <c r="M243" i="140" s="1"/>
  <c r="P243" i="140" s="1"/>
  <c r="K242" i="140"/>
  <c r="M242" i="140" s="1"/>
  <c r="K241" i="140"/>
  <c r="M241" i="140" s="1"/>
  <c r="P241" i="140" s="1"/>
  <c r="K240" i="140"/>
  <c r="M240" i="140" s="1"/>
  <c r="Q240" i="140" s="1"/>
  <c r="K239" i="140"/>
  <c r="M239" i="140" s="1"/>
  <c r="P239" i="140" s="1"/>
  <c r="K238" i="140"/>
  <c r="M238" i="140" s="1"/>
  <c r="K237" i="140"/>
  <c r="M237" i="140" s="1"/>
  <c r="P237" i="140" s="1"/>
  <c r="K236" i="140"/>
  <c r="M236" i="140" s="1"/>
  <c r="Q236" i="140" s="1"/>
  <c r="K235" i="140"/>
  <c r="M235" i="140" s="1"/>
  <c r="P235" i="140" s="1"/>
  <c r="K234" i="140"/>
  <c r="M234" i="140" s="1"/>
  <c r="K233" i="140"/>
  <c r="M233" i="140" s="1"/>
  <c r="P233" i="140" s="1"/>
  <c r="K232" i="140"/>
  <c r="M232" i="140" s="1"/>
  <c r="Q232" i="140" s="1"/>
  <c r="K231" i="140"/>
  <c r="M231" i="140" s="1"/>
  <c r="P231" i="140" s="1"/>
  <c r="K230" i="140"/>
  <c r="M230" i="140" s="1"/>
  <c r="K229" i="140"/>
  <c r="M229" i="140" s="1"/>
  <c r="P229" i="140" s="1"/>
  <c r="K228" i="140"/>
  <c r="M228" i="140" s="1"/>
  <c r="Q228" i="140" s="1"/>
  <c r="K227" i="140"/>
  <c r="M227" i="140" s="1"/>
  <c r="P227" i="140" s="1"/>
  <c r="K226" i="140"/>
  <c r="M226" i="140" s="1"/>
  <c r="K225" i="140"/>
  <c r="M225" i="140" s="1"/>
  <c r="P225" i="140" s="1"/>
  <c r="K224" i="140"/>
  <c r="M224" i="140" s="1"/>
  <c r="Q224" i="140" s="1"/>
  <c r="K223" i="140"/>
  <c r="M223" i="140" s="1"/>
  <c r="P223" i="140" s="1"/>
  <c r="K222" i="140"/>
  <c r="M222" i="140" s="1"/>
  <c r="K221" i="140"/>
  <c r="M221" i="140" s="1"/>
  <c r="P221" i="140" s="1"/>
  <c r="K220" i="140"/>
  <c r="M220" i="140" s="1"/>
  <c r="Q220" i="140" s="1"/>
  <c r="K219" i="140"/>
  <c r="M219" i="140" s="1"/>
  <c r="P219" i="140" s="1"/>
  <c r="K218" i="140"/>
  <c r="M218" i="140" s="1"/>
  <c r="K217" i="140"/>
  <c r="M217" i="140" s="1"/>
  <c r="P217" i="140" s="1"/>
  <c r="K216" i="140"/>
  <c r="M216" i="140" s="1"/>
  <c r="Q216" i="140" s="1"/>
  <c r="K215" i="140"/>
  <c r="M215" i="140" s="1"/>
  <c r="P215" i="140" s="1"/>
  <c r="K214" i="140"/>
  <c r="M214" i="140" s="1"/>
  <c r="K213" i="140"/>
  <c r="M213" i="140" s="1"/>
  <c r="P213" i="140" s="1"/>
  <c r="K212" i="140"/>
  <c r="M212" i="140" s="1"/>
  <c r="Q212" i="140" s="1"/>
  <c r="K211" i="140"/>
  <c r="M211" i="140" s="1"/>
  <c r="P211" i="140" s="1"/>
  <c r="K210" i="140"/>
  <c r="M210" i="140" s="1"/>
  <c r="K209" i="140"/>
  <c r="M209" i="140" s="1"/>
  <c r="P209" i="140" s="1"/>
  <c r="K208" i="140"/>
  <c r="M208" i="140" s="1"/>
  <c r="Q208" i="140" s="1"/>
  <c r="K207" i="140"/>
  <c r="M207" i="140" s="1"/>
  <c r="P207" i="140" s="1"/>
  <c r="K206" i="140"/>
  <c r="M206" i="140" s="1"/>
  <c r="Q206" i="140" s="1"/>
  <c r="K205" i="140"/>
  <c r="M205" i="140" s="1"/>
  <c r="K204" i="140"/>
  <c r="M204" i="140" s="1"/>
  <c r="Q204" i="140" s="1"/>
  <c r="K203" i="140"/>
  <c r="M203" i="140" s="1"/>
  <c r="K202" i="140"/>
  <c r="M202" i="140" s="1"/>
  <c r="Q202" i="140" s="1"/>
  <c r="K201" i="140"/>
  <c r="M201" i="140" s="1"/>
  <c r="K200" i="140"/>
  <c r="M200" i="140" s="1"/>
  <c r="M199" i="140"/>
  <c r="P199" i="140" s="1"/>
  <c r="K199" i="140"/>
  <c r="K198" i="140"/>
  <c r="M198" i="140" s="1"/>
  <c r="Q198" i="140" s="1"/>
  <c r="K197" i="140"/>
  <c r="M197" i="140" s="1"/>
  <c r="K196" i="140"/>
  <c r="M196" i="140" s="1"/>
  <c r="Q196" i="140" s="1"/>
  <c r="K195" i="140"/>
  <c r="M195" i="140" s="1"/>
  <c r="P195" i="140" s="1"/>
  <c r="P194" i="140"/>
  <c r="K194" i="140"/>
  <c r="M194" i="140" s="1"/>
  <c r="Q194" i="140" s="1"/>
  <c r="K193" i="140"/>
  <c r="M193" i="140" s="1"/>
  <c r="P193" i="140" s="1"/>
  <c r="K192" i="140"/>
  <c r="M192" i="140" s="1"/>
  <c r="Q192" i="140" s="1"/>
  <c r="K191" i="140"/>
  <c r="M191" i="140" s="1"/>
  <c r="P191" i="140" s="1"/>
  <c r="K190" i="140"/>
  <c r="M190" i="140" s="1"/>
  <c r="Q190" i="140" s="1"/>
  <c r="K189" i="140"/>
  <c r="M189" i="140" s="1"/>
  <c r="K188" i="140"/>
  <c r="M188" i="140" s="1"/>
  <c r="Q188" i="140" s="1"/>
  <c r="K187" i="140"/>
  <c r="M187" i="140" s="1"/>
  <c r="K186" i="140"/>
  <c r="M186" i="140" s="1"/>
  <c r="Q186" i="140" s="1"/>
  <c r="K185" i="140"/>
  <c r="M185" i="140" s="1"/>
  <c r="K184" i="140"/>
  <c r="M184" i="140" s="1"/>
  <c r="M183" i="140"/>
  <c r="P183" i="140" s="1"/>
  <c r="K183" i="140"/>
  <c r="K182" i="140"/>
  <c r="M182" i="140" s="1"/>
  <c r="Q182" i="140" s="1"/>
  <c r="K181" i="140"/>
  <c r="M181" i="140" s="1"/>
  <c r="K180" i="140"/>
  <c r="M180" i="140" s="1"/>
  <c r="Q180" i="140" s="1"/>
  <c r="K179" i="140"/>
  <c r="M179" i="140" s="1"/>
  <c r="P179" i="140" s="1"/>
  <c r="P178" i="140"/>
  <c r="K178" i="140"/>
  <c r="M178" i="140" s="1"/>
  <c r="Q178" i="140" s="1"/>
  <c r="K177" i="140"/>
  <c r="M177" i="140" s="1"/>
  <c r="P177" i="140" s="1"/>
  <c r="K176" i="140"/>
  <c r="M176" i="140" s="1"/>
  <c r="Q176" i="140" s="1"/>
  <c r="K175" i="140"/>
  <c r="M175" i="140" s="1"/>
  <c r="P175" i="140" s="1"/>
  <c r="K174" i="140"/>
  <c r="M174" i="140" s="1"/>
  <c r="Q174" i="140" s="1"/>
  <c r="K173" i="140"/>
  <c r="M173" i="140" s="1"/>
  <c r="K172" i="140"/>
  <c r="M172" i="140" s="1"/>
  <c r="Q172" i="140" s="1"/>
  <c r="K171" i="140"/>
  <c r="M171" i="140" s="1"/>
  <c r="K170" i="140"/>
  <c r="M170" i="140" s="1"/>
  <c r="Q170" i="140" s="1"/>
  <c r="K169" i="140"/>
  <c r="M169" i="140" s="1"/>
  <c r="K168" i="140"/>
  <c r="M168" i="140" s="1"/>
  <c r="K167" i="140"/>
  <c r="M167" i="140" s="1"/>
  <c r="P167" i="140" s="1"/>
  <c r="K166" i="140"/>
  <c r="M166" i="140" s="1"/>
  <c r="Q166" i="140" s="1"/>
  <c r="K165" i="140"/>
  <c r="M165" i="140" s="1"/>
  <c r="K164" i="140"/>
  <c r="M164" i="140" s="1"/>
  <c r="Q164" i="140" s="1"/>
  <c r="K163" i="140"/>
  <c r="M163" i="140" s="1"/>
  <c r="P163" i="140" s="1"/>
  <c r="K162" i="140"/>
  <c r="M162" i="140" s="1"/>
  <c r="Q162" i="140" s="1"/>
  <c r="K161" i="140"/>
  <c r="M161" i="140" s="1"/>
  <c r="P161" i="140" s="1"/>
  <c r="K160" i="140"/>
  <c r="M160" i="140" s="1"/>
  <c r="Q160" i="140" s="1"/>
  <c r="K159" i="140"/>
  <c r="M159" i="140" s="1"/>
  <c r="P159" i="140" s="1"/>
  <c r="K158" i="140"/>
  <c r="M158" i="140" s="1"/>
  <c r="Q158" i="140" s="1"/>
  <c r="K157" i="140"/>
  <c r="M157" i="140" s="1"/>
  <c r="K156" i="140"/>
  <c r="M156" i="140" s="1"/>
  <c r="Q156" i="140" s="1"/>
  <c r="K155" i="140"/>
  <c r="M155" i="140" s="1"/>
  <c r="K154" i="140"/>
  <c r="M154" i="140" s="1"/>
  <c r="Q154" i="140" s="1"/>
  <c r="K153" i="140"/>
  <c r="M153" i="140" s="1"/>
  <c r="K152" i="140"/>
  <c r="M152" i="140" s="1"/>
  <c r="K151" i="140"/>
  <c r="M151" i="140" s="1"/>
  <c r="P151" i="140" s="1"/>
  <c r="K150" i="140"/>
  <c r="M150" i="140" s="1"/>
  <c r="Q150" i="140" s="1"/>
  <c r="K149" i="140"/>
  <c r="M149" i="140" s="1"/>
  <c r="K148" i="140"/>
  <c r="M148" i="140" s="1"/>
  <c r="Q148" i="140" s="1"/>
  <c r="K147" i="140"/>
  <c r="M147" i="140" s="1"/>
  <c r="P147" i="140" s="1"/>
  <c r="K146" i="140"/>
  <c r="M146" i="140" s="1"/>
  <c r="Q146" i="140" s="1"/>
  <c r="K145" i="140"/>
  <c r="M145" i="140" s="1"/>
  <c r="P145" i="140" s="1"/>
  <c r="K144" i="140"/>
  <c r="M144" i="140" s="1"/>
  <c r="Q144" i="140" s="1"/>
  <c r="K143" i="140"/>
  <c r="M143" i="140" s="1"/>
  <c r="P143" i="140" s="1"/>
  <c r="K142" i="140"/>
  <c r="M142" i="140" s="1"/>
  <c r="Q142" i="140" s="1"/>
  <c r="K141" i="140"/>
  <c r="M141" i="140" s="1"/>
  <c r="K140" i="140"/>
  <c r="M140" i="140" s="1"/>
  <c r="Q140" i="140" s="1"/>
  <c r="K139" i="140"/>
  <c r="M139" i="140" s="1"/>
  <c r="K138" i="140"/>
  <c r="M138" i="140" s="1"/>
  <c r="Q138" i="140" s="1"/>
  <c r="K137" i="140"/>
  <c r="M137" i="140" s="1"/>
  <c r="K136" i="140"/>
  <c r="M136" i="140" s="1"/>
  <c r="K135" i="140"/>
  <c r="M135" i="140" s="1"/>
  <c r="K134" i="140"/>
  <c r="M134" i="140" s="1"/>
  <c r="K133" i="140"/>
  <c r="M133" i="140" s="1"/>
  <c r="K132" i="140"/>
  <c r="M132" i="140" s="1"/>
  <c r="K131" i="140"/>
  <c r="M131" i="140" s="1"/>
  <c r="K130" i="140"/>
  <c r="M130" i="140" s="1"/>
  <c r="K129" i="140"/>
  <c r="M129" i="140" s="1"/>
  <c r="K128" i="140"/>
  <c r="M128" i="140" s="1"/>
  <c r="K127" i="140"/>
  <c r="M127" i="140" s="1"/>
  <c r="K126" i="140"/>
  <c r="M126" i="140" s="1"/>
  <c r="K125" i="140"/>
  <c r="M125" i="140" s="1"/>
  <c r="K124" i="140"/>
  <c r="M124" i="140" s="1"/>
  <c r="K123" i="140"/>
  <c r="M123" i="140" s="1"/>
  <c r="K122" i="140"/>
  <c r="M122" i="140" s="1"/>
  <c r="K121" i="140"/>
  <c r="M121" i="140" s="1"/>
  <c r="K120" i="140"/>
  <c r="M120" i="140" s="1"/>
  <c r="K119" i="140"/>
  <c r="M119" i="140" s="1"/>
  <c r="K118" i="140"/>
  <c r="M118" i="140" s="1"/>
  <c r="K117" i="140"/>
  <c r="M117" i="140" s="1"/>
  <c r="K116" i="140"/>
  <c r="M116" i="140" s="1"/>
  <c r="K115" i="140"/>
  <c r="M115" i="140" s="1"/>
  <c r="K114" i="140"/>
  <c r="M114" i="140" s="1"/>
  <c r="K113" i="140"/>
  <c r="M113" i="140" s="1"/>
  <c r="K112" i="140"/>
  <c r="M112" i="140" s="1"/>
  <c r="K111" i="140"/>
  <c r="M111" i="140" s="1"/>
  <c r="K110" i="140"/>
  <c r="M110" i="140" s="1"/>
  <c r="K109" i="140"/>
  <c r="M109" i="140" s="1"/>
  <c r="K108" i="140"/>
  <c r="M108" i="140" s="1"/>
  <c r="K107" i="140"/>
  <c r="M107" i="140" s="1"/>
  <c r="K106" i="140"/>
  <c r="M106" i="140" s="1"/>
  <c r="K105" i="140"/>
  <c r="M105" i="140" s="1"/>
  <c r="K104" i="140"/>
  <c r="M104" i="140" s="1"/>
  <c r="K103" i="140"/>
  <c r="M103" i="140" s="1"/>
  <c r="K102" i="140"/>
  <c r="M102" i="140" s="1"/>
  <c r="K101" i="140"/>
  <c r="M101" i="140" s="1"/>
  <c r="K100" i="140"/>
  <c r="M100" i="140" s="1"/>
  <c r="K99" i="140"/>
  <c r="M99" i="140" s="1"/>
  <c r="K98" i="140"/>
  <c r="M98" i="140" s="1"/>
  <c r="K97" i="140"/>
  <c r="M97" i="140" s="1"/>
  <c r="K96" i="140"/>
  <c r="M96" i="140" s="1"/>
  <c r="K95" i="140"/>
  <c r="M95" i="140" s="1"/>
  <c r="K94" i="140"/>
  <c r="M94" i="140" s="1"/>
  <c r="K93" i="140"/>
  <c r="M93" i="140" s="1"/>
  <c r="K92" i="140"/>
  <c r="M92" i="140" s="1"/>
  <c r="K91" i="140"/>
  <c r="M91" i="140" s="1"/>
  <c r="K90" i="140"/>
  <c r="M90" i="140" s="1"/>
  <c r="K89" i="140"/>
  <c r="M89" i="140" s="1"/>
  <c r="K88" i="140"/>
  <c r="M88" i="140" s="1"/>
  <c r="K87" i="140"/>
  <c r="M87" i="140" s="1"/>
  <c r="K86" i="140"/>
  <c r="M86" i="140" s="1"/>
  <c r="K85" i="140"/>
  <c r="M85" i="140" s="1"/>
  <c r="K84" i="140"/>
  <c r="M84" i="140" s="1"/>
  <c r="K83" i="140"/>
  <c r="M83" i="140" s="1"/>
  <c r="K82" i="140"/>
  <c r="M82" i="140" s="1"/>
  <c r="K81" i="140"/>
  <c r="M81" i="140" s="1"/>
  <c r="K80" i="140"/>
  <c r="M80" i="140" s="1"/>
  <c r="K79" i="140"/>
  <c r="M79" i="140" s="1"/>
  <c r="K78" i="140"/>
  <c r="M78" i="140" s="1"/>
  <c r="K77" i="140"/>
  <c r="M77" i="140" s="1"/>
  <c r="K76" i="140"/>
  <c r="M76" i="140" s="1"/>
  <c r="K75" i="140"/>
  <c r="M75" i="140" s="1"/>
  <c r="K74" i="140"/>
  <c r="M74" i="140" s="1"/>
  <c r="K73" i="140"/>
  <c r="M73" i="140" s="1"/>
  <c r="K72" i="140"/>
  <c r="M72" i="140" s="1"/>
  <c r="K71" i="140"/>
  <c r="M71" i="140" s="1"/>
  <c r="K70" i="140"/>
  <c r="M70" i="140" s="1"/>
  <c r="K69" i="140"/>
  <c r="M69" i="140" s="1"/>
  <c r="K68" i="140"/>
  <c r="M68" i="140" s="1"/>
  <c r="K67" i="140"/>
  <c r="M67" i="140" s="1"/>
  <c r="K66" i="140"/>
  <c r="M66" i="140" s="1"/>
  <c r="O65" i="140"/>
  <c r="M65" i="140"/>
  <c r="K65" i="140"/>
  <c r="M64" i="140"/>
  <c r="K64" i="140"/>
  <c r="O63" i="140"/>
  <c r="K63" i="140"/>
  <c r="M63" i="140" s="1"/>
  <c r="O62" i="140"/>
  <c r="K62" i="140"/>
  <c r="M62" i="140" s="1"/>
  <c r="O61" i="140"/>
  <c r="K61" i="140"/>
  <c r="M61" i="140" s="1"/>
  <c r="P61" i="140" s="1"/>
  <c r="K60" i="140"/>
  <c r="M60" i="140" s="1"/>
  <c r="K59" i="140"/>
  <c r="M59" i="140" s="1"/>
  <c r="K58" i="140"/>
  <c r="M58" i="140" s="1"/>
  <c r="O57" i="140"/>
  <c r="K57" i="140"/>
  <c r="M57" i="140" s="1"/>
  <c r="K56" i="140"/>
  <c r="M56" i="140" s="1"/>
  <c r="M55" i="140"/>
  <c r="K55" i="140"/>
  <c r="K54" i="140"/>
  <c r="M54" i="140" s="1"/>
  <c r="O53" i="140"/>
  <c r="K53" i="140"/>
  <c r="M53" i="140" s="1"/>
  <c r="K52" i="140"/>
  <c r="M52" i="140" s="1"/>
  <c r="Q52" i="140" s="1"/>
  <c r="K51" i="140"/>
  <c r="M51" i="140" s="1"/>
  <c r="Q51" i="140" s="1"/>
  <c r="K50" i="140"/>
  <c r="M50" i="140" s="1"/>
  <c r="Q50" i="140" s="1"/>
  <c r="O49" i="140"/>
  <c r="K49" i="140"/>
  <c r="M49" i="140" s="1"/>
  <c r="K48" i="140"/>
  <c r="M48" i="140" s="1"/>
  <c r="P48" i="140" s="1"/>
  <c r="Q47" i="140"/>
  <c r="M47" i="140"/>
  <c r="P47" i="140" s="1"/>
  <c r="K47" i="140"/>
  <c r="K46" i="140"/>
  <c r="M46" i="140" s="1"/>
  <c r="P46" i="140" s="1"/>
  <c r="K45" i="140"/>
  <c r="M45" i="140" s="1"/>
  <c r="K44" i="140"/>
  <c r="M44" i="140" s="1"/>
  <c r="P44" i="140" s="1"/>
  <c r="M43" i="140"/>
  <c r="P43" i="140" s="1"/>
  <c r="K43" i="140"/>
  <c r="K42" i="140"/>
  <c r="M42" i="140" s="1"/>
  <c r="P42" i="140" s="1"/>
  <c r="K41" i="140"/>
  <c r="M41" i="140" s="1"/>
  <c r="K40" i="140"/>
  <c r="M40" i="140" s="1"/>
  <c r="P40" i="140" s="1"/>
  <c r="Q39" i="140"/>
  <c r="M39" i="140"/>
  <c r="P39" i="140" s="1"/>
  <c r="K39" i="140"/>
  <c r="Q38" i="140"/>
  <c r="K38" i="140"/>
  <c r="M38" i="140" s="1"/>
  <c r="P38" i="140" s="1"/>
  <c r="K37" i="140"/>
  <c r="M37" i="140" s="1"/>
  <c r="P37" i="140" s="1"/>
  <c r="K36" i="140"/>
  <c r="M36" i="140" s="1"/>
  <c r="P36" i="140" s="1"/>
  <c r="M35" i="140"/>
  <c r="P35" i="140" s="1"/>
  <c r="K35" i="140"/>
  <c r="K34" i="140"/>
  <c r="M34" i="140" s="1"/>
  <c r="P34" i="140" s="1"/>
  <c r="M33" i="140"/>
  <c r="P33" i="140" s="1"/>
  <c r="K33" i="140"/>
  <c r="K32" i="140"/>
  <c r="M32" i="140" s="1"/>
  <c r="P32" i="140" s="1"/>
  <c r="K31" i="140"/>
  <c r="M31" i="140" s="1"/>
  <c r="P31" i="140" s="1"/>
  <c r="K30" i="140"/>
  <c r="M30" i="140" s="1"/>
  <c r="P30" i="140" s="1"/>
  <c r="M29" i="140"/>
  <c r="P29" i="140" s="1"/>
  <c r="K29" i="140"/>
  <c r="K28" i="140"/>
  <c r="M28" i="140" s="1"/>
  <c r="P28" i="140" s="1"/>
  <c r="M27" i="140"/>
  <c r="P27" i="140" s="1"/>
  <c r="K27" i="140"/>
  <c r="Q26" i="140"/>
  <c r="K26" i="140"/>
  <c r="M26" i="140" s="1"/>
  <c r="P26" i="140" s="1"/>
  <c r="K25" i="140"/>
  <c r="M25" i="140" s="1"/>
  <c r="O24" i="140"/>
  <c r="K24" i="140"/>
  <c r="M24" i="140" s="1"/>
  <c r="P24" i="140" s="1"/>
  <c r="O23" i="140"/>
  <c r="K23" i="140"/>
  <c r="M23" i="140" s="1"/>
  <c r="M22" i="140"/>
  <c r="Q22" i="140" s="1"/>
  <c r="K22" i="140"/>
  <c r="O21" i="140"/>
  <c r="K21" i="140"/>
  <c r="M21" i="140" s="1"/>
  <c r="P21" i="140" s="1"/>
  <c r="O20" i="140"/>
  <c r="K20" i="140"/>
  <c r="M20" i="140" s="1"/>
  <c r="Q20" i="140" s="1"/>
  <c r="K19" i="140"/>
  <c r="M19" i="140" s="1"/>
  <c r="P19" i="140" s="1"/>
  <c r="K18" i="140"/>
  <c r="M18" i="140" s="1"/>
  <c r="O17" i="140"/>
  <c r="K17" i="140"/>
  <c r="M17" i="140" s="1"/>
  <c r="Q17" i="140" s="1"/>
  <c r="K16" i="140"/>
  <c r="M16" i="140" s="1"/>
  <c r="O15" i="140"/>
  <c r="M15" i="140"/>
  <c r="Q15" i="140" s="1"/>
  <c r="K15" i="140"/>
  <c r="O14" i="140"/>
  <c r="K14" i="140"/>
  <c r="M14" i="140" s="1"/>
  <c r="K13" i="140"/>
  <c r="M13" i="140" s="1"/>
  <c r="K12" i="140"/>
  <c r="M12" i="140" s="1"/>
  <c r="K11" i="140"/>
  <c r="M11" i="140" s="1"/>
  <c r="K10" i="140"/>
  <c r="M10" i="140" s="1"/>
  <c r="K9" i="140"/>
  <c r="M9" i="140" s="1"/>
  <c r="O8" i="140"/>
  <c r="K8" i="140"/>
  <c r="M8" i="140" s="1"/>
  <c r="K7" i="140"/>
  <c r="M7" i="140" s="1"/>
  <c r="K6" i="140"/>
  <c r="M6" i="140" s="1"/>
  <c r="O5" i="140"/>
  <c r="K5" i="140"/>
  <c r="M5" i="140" s="1"/>
  <c r="M4" i="140"/>
  <c r="P4" i="140" s="1"/>
  <c r="K4" i="140"/>
  <c r="P7" i="140" l="1"/>
  <c r="Q7" i="140"/>
  <c r="P45" i="140"/>
  <c r="Q45" i="140"/>
  <c r="Q62" i="140"/>
  <c r="P62" i="140"/>
  <c r="P291" i="140"/>
  <c r="Q291" i="140"/>
  <c r="P303" i="140"/>
  <c r="Q303" i="140"/>
  <c r="P41" i="140"/>
  <c r="Q41" i="140"/>
  <c r="P296" i="140"/>
  <c r="Q296" i="140"/>
  <c r="Q304" i="140"/>
  <c r="P304" i="140"/>
  <c r="Q49" i="140"/>
  <c r="P49" i="140"/>
  <c r="Q21" i="140"/>
  <c r="P142" i="140"/>
  <c r="P158" i="140"/>
  <c r="P174" i="140"/>
  <c r="P190" i="140"/>
  <c r="P206" i="140"/>
  <c r="Q299" i="140"/>
  <c r="Q29" i="140"/>
  <c r="Q42" i="140"/>
  <c r="P154" i="140"/>
  <c r="P170" i="140"/>
  <c r="P186" i="140"/>
  <c r="P202" i="140"/>
  <c r="Q289" i="140"/>
  <c r="Q293" i="140"/>
  <c r="Q36" i="140"/>
  <c r="P52" i="140"/>
  <c r="P150" i="140"/>
  <c r="P166" i="140"/>
  <c r="P182" i="140"/>
  <c r="P198" i="140"/>
  <c r="Q61" i="140"/>
  <c r="P300" i="140"/>
  <c r="P146" i="140"/>
  <c r="P162" i="140"/>
  <c r="P264" i="140"/>
  <c r="P272" i="140"/>
  <c r="P25" i="140"/>
  <c r="Q25" i="140"/>
  <c r="Q8" i="140"/>
  <c r="P8" i="140"/>
  <c r="P9" i="140"/>
  <c r="Q9" i="140"/>
  <c r="Q14" i="140"/>
  <c r="P14" i="140"/>
  <c r="Q10" i="140"/>
  <c r="P10" i="140"/>
  <c r="Q5" i="140"/>
  <c r="P5" i="140"/>
  <c r="P6" i="140"/>
  <c r="Q6" i="140"/>
  <c r="Q16" i="140"/>
  <c r="P16" i="140"/>
  <c r="P11" i="140"/>
  <c r="Q11" i="140"/>
  <c r="Q12" i="140"/>
  <c r="P12" i="140"/>
  <c r="P18" i="140"/>
  <c r="Q18" i="140"/>
  <c r="P13" i="140"/>
  <c r="Q13" i="140"/>
  <c r="Q93" i="140"/>
  <c r="P93" i="140"/>
  <c r="Q133" i="140"/>
  <c r="P133" i="140"/>
  <c r="P259" i="140"/>
  <c r="Q259" i="140"/>
  <c r="P297" i="140"/>
  <c r="Q297" i="140"/>
  <c r="P15" i="140"/>
  <c r="Q30" i="140"/>
  <c r="Q33" i="140"/>
  <c r="Q46" i="140"/>
  <c r="Q53" i="140"/>
  <c r="P53" i="140"/>
  <c r="Q64" i="140"/>
  <c r="P64" i="140"/>
  <c r="Q70" i="140"/>
  <c r="P70" i="140"/>
  <c r="Q78" i="140"/>
  <c r="P78" i="140"/>
  <c r="Q86" i="140"/>
  <c r="P86" i="140"/>
  <c r="Q94" i="140"/>
  <c r="P94" i="140"/>
  <c r="Q102" i="140"/>
  <c r="P102" i="140"/>
  <c r="Q110" i="140"/>
  <c r="P110" i="140"/>
  <c r="Q118" i="140"/>
  <c r="P118" i="140"/>
  <c r="Q126" i="140"/>
  <c r="P126" i="140"/>
  <c r="Q134" i="140"/>
  <c r="P134" i="140"/>
  <c r="Q145" i="140"/>
  <c r="P155" i="140"/>
  <c r="Q155" i="140"/>
  <c r="P181" i="140"/>
  <c r="Q181" i="140"/>
  <c r="Q214" i="140"/>
  <c r="P214" i="140"/>
  <c r="Q222" i="140"/>
  <c r="P222" i="140"/>
  <c r="Q230" i="140"/>
  <c r="P230" i="140"/>
  <c r="Q238" i="140"/>
  <c r="P238" i="140"/>
  <c r="Q246" i="140"/>
  <c r="P246" i="140"/>
  <c r="Q69" i="140"/>
  <c r="P69" i="140"/>
  <c r="P139" i="140"/>
  <c r="Q139" i="140"/>
  <c r="P20" i="140"/>
  <c r="P22" i="140"/>
  <c r="Q24" i="140"/>
  <c r="Q27" i="140"/>
  <c r="Q40" i="140"/>
  <c r="Q43" i="140"/>
  <c r="Q57" i="140"/>
  <c r="P57" i="140"/>
  <c r="Q71" i="140"/>
  <c r="P71" i="140"/>
  <c r="Q79" i="140"/>
  <c r="P79" i="140"/>
  <c r="Q87" i="140"/>
  <c r="P87" i="140"/>
  <c r="Q95" i="140"/>
  <c r="P95" i="140"/>
  <c r="Q103" i="140"/>
  <c r="P103" i="140"/>
  <c r="Q111" i="140"/>
  <c r="P111" i="140"/>
  <c r="Q119" i="140"/>
  <c r="P119" i="140"/>
  <c r="Q127" i="140"/>
  <c r="P127" i="140"/>
  <c r="Q135" i="140"/>
  <c r="P135" i="140"/>
  <c r="P141" i="140"/>
  <c r="Q141" i="140"/>
  <c r="Q161" i="140"/>
  <c r="P171" i="140"/>
  <c r="Q171" i="140"/>
  <c r="P197" i="140"/>
  <c r="Q197" i="140"/>
  <c r="Q254" i="140"/>
  <c r="P254" i="140"/>
  <c r="P275" i="140"/>
  <c r="Q275" i="140"/>
  <c r="Q56" i="140"/>
  <c r="P56" i="140"/>
  <c r="Q77" i="140"/>
  <c r="P77" i="140"/>
  <c r="Q117" i="140"/>
  <c r="P117" i="140"/>
  <c r="P201" i="140"/>
  <c r="Q201" i="140"/>
  <c r="P281" i="140"/>
  <c r="Q281" i="140"/>
  <c r="Q301" i="140"/>
  <c r="P301" i="140"/>
  <c r="Q34" i="140"/>
  <c r="Q37" i="140"/>
  <c r="Q65" i="140"/>
  <c r="P65" i="140"/>
  <c r="Q72" i="140"/>
  <c r="P72" i="140"/>
  <c r="Q80" i="140"/>
  <c r="P80" i="140"/>
  <c r="Q88" i="140"/>
  <c r="P88" i="140"/>
  <c r="Q96" i="140"/>
  <c r="P96" i="140"/>
  <c r="Q104" i="140"/>
  <c r="P104" i="140"/>
  <c r="Q112" i="140"/>
  <c r="P112" i="140"/>
  <c r="Q120" i="140"/>
  <c r="P120" i="140"/>
  <c r="Q128" i="140"/>
  <c r="P128" i="140"/>
  <c r="Q136" i="140"/>
  <c r="P136" i="140"/>
  <c r="P157" i="140"/>
  <c r="Q157" i="140"/>
  <c r="Q177" i="140"/>
  <c r="P187" i="140"/>
  <c r="Q187" i="140"/>
  <c r="Q101" i="140"/>
  <c r="P101" i="140"/>
  <c r="Q4" i="140"/>
  <c r="Q23" i="140"/>
  <c r="Q28" i="140"/>
  <c r="Q31" i="140"/>
  <c r="Q44" i="140"/>
  <c r="P50" i="140"/>
  <c r="Q54" i="140"/>
  <c r="P54" i="140"/>
  <c r="Q58" i="140"/>
  <c r="P58" i="140"/>
  <c r="Q73" i="140"/>
  <c r="P73" i="140"/>
  <c r="Q81" i="140"/>
  <c r="P81" i="140"/>
  <c r="Q89" i="140"/>
  <c r="P89" i="140"/>
  <c r="Q97" i="140"/>
  <c r="P97" i="140"/>
  <c r="Q105" i="140"/>
  <c r="P105" i="140"/>
  <c r="Q113" i="140"/>
  <c r="P113" i="140"/>
  <c r="Q121" i="140"/>
  <c r="P121" i="140"/>
  <c r="Q129" i="140"/>
  <c r="P129" i="140"/>
  <c r="P137" i="140"/>
  <c r="Q137" i="140"/>
  <c r="Q152" i="140"/>
  <c r="P152" i="140"/>
  <c r="P173" i="140"/>
  <c r="Q173" i="140"/>
  <c r="Q193" i="140"/>
  <c r="P203" i="140"/>
  <c r="Q203" i="140"/>
  <c r="Q270" i="140"/>
  <c r="P270" i="140"/>
  <c r="Q85" i="140"/>
  <c r="P85" i="140"/>
  <c r="Q125" i="140"/>
  <c r="P125" i="140"/>
  <c r="Q59" i="140"/>
  <c r="P59" i="140"/>
  <c r="Q66" i="140"/>
  <c r="P66" i="140"/>
  <c r="Q74" i="140"/>
  <c r="P74" i="140"/>
  <c r="Q82" i="140"/>
  <c r="P82" i="140"/>
  <c r="Q90" i="140"/>
  <c r="P90" i="140"/>
  <c r="Q98" i="140"/>
  <c r="P98" i="140"/>
  <c r="Q106" i="140"/>
  <c r="P106" i="140"/>
  <c r="Q114" i="140"/>
  <c r="P114" i="140"/>
  <c r="Q122" i="140"/>
  <c r="P122" i="140"/>
  <c r="Q130" i="140"/>
  <c r="P130" i="140"/>
  <c r="P153" i="140"/>
  <c r="Q153" i="140"/>
  <c r="Q168" i="140"/>
  <c r="P168" i="140"/>
  <c r="P189" i="140"/>
  <c r="Q189" i="140"/>
  <c r="Q210" i="140"/>
  <c r="P210" i="140"/>
  <c r="Q218" i="140"/>
  <c r="P218" i="140"/>
  <c r="Q226" i="140"/>
  <c r="P226" i="140"/>
  <c r="Q234" i="140"/>
  <c r="P234" i="140"/>
  <c r="Q242" i="140"/>
  <c r="P242" i="140"/>
  <c r="Q250" i="140"/>
  <c r="P250" i="140"/>
  <c r="P165" i="140"/>
  <c r="Q165" i="140"/>
  <c r="Q19" i="140"/>
  <c r="P23" i="140"/>
  <c r="Q32" i="140"/>
  <c r="Q35" i="140"/>
  <c r="Q48" i="140"/>
  <c r="P51" i="140"/>
  <c r="Q55" i="140"/>
  <c r="P55" i="140"/>
  <c r="Q60" i="140"/>
  <c r="P60" i="140"/>
  <c r="Q63" i="140"/>
  <c r="P63" i="140"/>
  <c r="Q67" i="140"/>
  <c r="P67" i="140"/>
  <c r="Q75" i="140"/>
  <c r="P75" i="140"/>
  <c r="Q83" i="140"/>
  <c r="P83" i="140"/>
  <c r="Q91" i="140"/>
  <c r="P91" i="140"/>
  <c r="Q99" i="140"/>
  <c r="P99" i="140"/>
  <c r="Q107" i="140"/>
  <c r="P107" i="140"/>
  <c r="Q115" i="140"/>
  <c r="P115" i="140"/>
  <c r="Q123" i="140"/>
  <c r="P123" i="140"/>
  <c r="Q131" i="140"/>
  <c r="P131" i="140"/>
  <c r="P169" i="140"/>
  <c r="Q169" i="140"/>
  <c r="Q184" i="140"/>
  <c r="P184" i="140"/>
  <c r="P205" i="140"/>
  <c r="Q205" i="140"/>
  <c r="Q109" i="140"/>
  <c r="P109" i="140"/>
  <c r="P17" i="140"/>
  <c r="Q68" i="140"/>
  <c r="P68" i="140"/>
  <c r="Q76" i="140"/>
  <c r="P76" i="140"/>
  <c r="Q84" i="140"/>
  <c r="P84" i="140"/>
  <c r="Q92" i="140"/>
  <c r="P92" i="140"/>
  <c r="Q100" i="140"/>
  <c r="P100" i="140"/>
  <c r="Q108" i="140"/>
  <c r="P108" i="140"/>
  <c r="Q116" i="140"/>
  <c r="P116" i="140"/>
  <c r="Q124" i="140"/>
  <c r="P124" i="140"/>
  <c r="Q132" i="140"/>
  <c r="P132" i="140"/>
  <c r="P149" i="140"/>
  <c r="Q149" i="140"/>
  <c r="P185" i="140"/>
  <c r="Q185" i="140"/>
  <c r="Q200" i="140"/>
  <c r="P200" i="140"/>
  <c r="P265" i="140"/>
  <c r="Q265" i="140"/>
  <c r="Q282" i="140"/>
  <c r="P282" i="140"/>
  <c r="Q305" i="140"/>
  <c r="P305" i="140"/>
  <c r="P255" i="140"/>
  <c r="Q255" i="140"/>
  <c r="P260" i="140"/>
  <c r="P271" i="140"/>
  <c r="Q271" i="140"/>
  <c r="P276" i="140"/>
  <c r="P283" i="140"/>
  <c r="Q283" i="140"/>
  <c r="Q298" i="140"/>
  <c r="P298" i="140"/>
  <c r="P140" i="140"/>
  <c r="Q143" i="140"/>
  <c r="P156" i="140"/>
  <c r="Q159" i="140"/>
  <c r="P172" i="140"/>
  <c r="Q175" i="140"/>
  <c r="P188" i="140"/>
  <c r="Q191" i="140"/>
  <c r="P204" i="140"/>
  <c r="Q207" i="140"/>
  <c r="Q211" i="140"/>
  <c r="Q215" i="140"/>
  <c r="Q219" i="140"/>
  <c r="Q223" i="140"/>
  <c r="Q227" i="140"/>
  <c r="Q231" i="140"/>
  <c r="Q235" i="140"/>
  <c r="Q239" i="140"/>
  <c r="Q243" i="140"/>
  <c r="Q247" i="140"/>
  <c r="P261" i="140"/>
  <c r="Q261" i="140"/>
  <c r="P266" i="140"/>
  <c r="P277" i="140"/>
  <c r="Q277" i="140"/>
  <c r="Q284" i="140"/>
  <c r="P284" i="140"/>
  <c r="Q290" i="140"/>
  <c r="P290" i="140"/>
  <c r="Q294" i="140"/>
  <c r="P294" i="140"/>
  <c r="Q302" i="140"/>
  <c r="P302" i="140"/>
  <c r="Q308" i="140"/>
  <c r="P308" i="140"/>
  <c r="P267" i="140"/>
  <c r="Q267" i="140"/>
  <c r="P285" i="140"/>
  <c r="Q285" i="140"/>
  <c r="Q306" i="140"/>
  <c r="P306" i="140"/>
  <c r="P138" i="140"/>
  <c r="P144" i="140"/>
  <c r="Q147" i="140"/>
  <c r="P160" i="140"/>
  <c r="Q163" i="140"/>
  <c r="P176" i="140"/>
  <c r="Q179" i="140"/>
  <c r="P192" i="140"/>
  <c r="Q195" i="140"/>
  <c r="P208" i="140"/>
  <c r="P212" i="140"/>
  <c r="P216" i="140"/>
  <c r="P220" i="140"/>
  <c r="P224" i="140"/>
  <c r="P228" i="140"/>
  <c r="P232" i="140"/>
  <c r="P236" i="140"/>
  <c r="P240" i="140"/>
  <c r="P244" i="140"/>
  <c r="P248" i="140"/>
  <c r="P252" i="140"/>
  <c r="P257" i="140"/>
  <c r="Q257" i="140"/>
  <c r="P262" i="140"/>
  <c r="P273" i="140"/>
  <c r="Q273" i="140"/>
  <c r="P278" i="140"/>
  <c r="Q286" i="140"/>
  <c r="P286" i="140"/>
  <c r="P263" i="140"/>
  <c r="Q263" i="140"/>
  <c r="P268" i="140"/>
  <c r="P279" i="140"/>
  <c r="Q279" i="140"/>
  <c r="P287" i="140"/>
  <c r="Q287" i="140"/>
  <c r="Q309" i="140"/>
  <c r="P309" i="140"/>
  <c r="P148" i="140"/>
  <c r="Q151" i="140"/>
  <c r="P164" i="140"/>
  <c r="Q167" i="140"/>
  <c r="P180" i="140"/>
  <c r="Q183" i="140"/>
  <c r="P196" i="140"/>
  <c r="Q199" i="140"/>
  <c r="Q209" i="140"/>
  <c r="Q213" i="140"/>
  <c r="Q217" i="140"/>
  <c r="Q221" i="140"/>
  <c r="Q225" i="140"/>
  <c r="Q229" i="140"/>
  <c r="Q233" i="140"/>
  <c r="Q237" i="140"/>
  <c r="Q241" i="140"/>
  <c r="Q245" i="140"/>
  <c r="Q249" i="140"/>
  <c r="Q253" i="140"/>
  <c r="P258" i="140"/>
  <c r="P269" i="140"/>
  <c r="Q269" i="140"/>
  <c r="P274" i="140"/>
  <c r="Q280" i="140"/>
  <c r="P280" i="140"/>
  <c r="Q288" i="140"/>
  <c r="P288" i="140"/>
  <c r="Q292" i="140"/>
  <c r="P292" i="140"/>
  <c r="P307" i="140"/>
  <c r="P295" i="140"/>
  <c r="O65" i="133"/>
  <c r="O63" i="133"/>
  <c r="O62" i="133"/>
  <c r="O61" i="133"/>
  <c r="O57" i="133"/>
  <c r="O53" i="133"/>
  <c r="O49" i="133"/>
  <c r="O24" i="133"/>
  <c r="O23" i="133"/>
  <c r="O21" i="133"/>
  <c r="O20" i="133"/>
  <c r="O17" i="133"/>
  <c r="O15" i="133"/>
  <c r="O14" i="133"/>
  <c r="O8" i="133"/>
  <c r="O5" i="133"/>
  <c r="G300" i="133" l="1"/>
  <c r="G301" i="133"/>
  <c r="G302" i="133"/>
  <c r="G303" i="133"/>
  <c r="G304" i="133"/>
  <c r="G305" i="133"/>
  <c r="G306" i="133"/>
  <c r="G307" i="133"/>
  <c r="G308" i="133"/>
  <c r="G309" i="133"/>
  <c r="G299" i="133"/>
  <c r="K300" i="133"/>
  <c r="M300" i="133" s="1"/>
  <c r="P300" i="133" s="1"/>
  <c r="N300" i="133"/>
  <c r="K301" i="133"/>
  <c r="M301" i="133" s="1"/>
  <c r="N301" i="133"/>
  <c r="K302" i="133"/>
  <c r="M302" i="133" s="1"/>
  <c r="N302" i="133"/>
  <c r="K303" i="133"/>
  <c r="M303" i="133" s="1"/>
  <c r="N303" i="133"/>
  <c r="K304" i="133"/>
  <c r="M304" i="133" s="1"/>
  <c r="N304" i="133"/>
  <c r="K305" i="133"/>
  <c r="M305" i="133" s="1"/>
  <c r="P305" i="133" s="1"/>
  <c r="N305" i="133"/>
  <c r="K306" i="133"/>
  <c r="M306" i="133" s="1"/>
  <c r="P306" i="133" s="1"/>
  <c r="N306" i="133"/>
  <c r="K307" i="133"/>
  <c r="M307" i="133" s="1"/>
  <c r="N307" i="133"/>
  <c r="K308" i="133"/>
  <c r="M308" i="133" s="1"/>
  <c r="P308" i="133" s="1"/>
  <c r="N308" i="133"/>
  <c r="K309" i="133"/>
  <c r="M309" i="133" s="1"/>
  <c r="N309" i="133"/>
  <c r="Q301" i="133" l="1"/>
  <c r="P301" i="133"/>
  <c r="P304" i="133"/>
  <c r="Q304" i="133"/>
  <c r="P307" i="133"/>
  <c r="Q307" i="133"/>
  <c r="Q303" i="133"/>
  <c r="P303" i="133"/>
  <c r="P309" i="133"/>
  <c r="Q309" i="133"/>
  <c r="Q306" i="133"/>
  <c r="P302" i="133"/>
  <c r="Q302" i="133"/>
  <c r="Q305" i="133"/>
  <c r="Q308" i="133"/>
  <c r="Q300" i="133"/>
  <c r="N299" i="133"/>
  <c r="K299" i="133"/>
  <c r="M299" i="133" s="1"/>
  <c r="Q299" i="133" s="1"/>
  <c r="N298" i="133"/>
  <c r="K298" i="133"/>
  <c r="M298" i="133" s="1"/>
  <c r="N297" i="133"/>
  <c r="K297" i="133"/>
  <c r="M297" i="133" s="1"/>
  <c r="N296" i="133"/>
  <c r="K296" i="133"/>
  <c r="M296" i="133" s="1"/>
  <c r="P296" i="133" s="1"/>
  <c r="D296" i="133"/>
  <c r="K295" i="133"/>
  <c r="M295" i="133" s="1"/>
  <c r="D295" i="133"/>
  <c r="H295" i="133"/>
  <c r="N295" i="133"/>
  <c r="R295" i="133"/>
  <c r="C295" i="133"/>
  <c r="Q297" i="133" l="1"/>
  <c r="P297" i="133"/>
  <c r="P295" i="133"/>
  <c r="Q295" i="133"/>
  <c r="P298" i="133"/>
  <c r="Q298" i="133"/>
  <c r="P299" i="133"/>
  <c r="Q296" i="133"/>
  <c r="K5" i="133"/>
  <c r="K6" i="133"/>
  <c r="K7" i="133"/>
  <c r="K8" i="133"/>
  <c r="K9" i="133"/>
  <c r="K10" i="133"/>
  <c r="K11" i="133"/>
  <c r="K12" i="133"/>
  <c r="K13" i="133"/>
  <c r="K14" i="133"/>
  <c r="K15" i="133"/>
  <c r="K16" i="133"/>
  <c r="K17" i="133"/>
  <c r="K18" i="133"/>
  <c r="K19" i="133"/>
  <c r="K20" i="133"/>
  <c r="K21" i="133"/>
  <c r="K22" i="133"/>
  <c r="K23" i="133"/>
  <c r="K24" i="133"/>
  <c r="K25" i="133"/>
  <c r="K26" i="133"/>
  <c r="K27" i="133"/>
  <c r="K28" i="133"/>
  <c r="K29" i="133"/>
  <c r="K30" i="133"/>
  <c r="K31" i="133"/>
  <c r="K32" i="133"/>
  <c r="K33" i="133"/>
  <c r="K34" i="133"/>
  <c r="K35" i="133"/>
  <c r="K36" i="133"/>
  <c r="K37" i="133"/>
  <c r="K38" i="133"/>
  <c r="K39" i="133"/>
  <c r="K40" i="133"/>
  <c r="K41" i="133"/>
  <c r="K42" i="133"/>
  <c r="K43" i="133"/>
  <c r="K44" i="133"/>
  <c r="K45" i="133"/>
  <c r="K46" i="133"/>
  <c r="K47" i="133"/>
  <c r="K48" i="133"/>
  <c r="K49" i="133"/>
  <c r="K50" i="133"/>
  <c r="K51" i="133"/>
  <c r="K52" i="133"/>
  <c r="K53" i="133"/>
  <c r="K54" i="133"/>
  <c r="K55" i="133"/>
  <c r="K56" i="133"/>
  <c r="K57" i="133"/>
  <c r="K58" i="133"/>
  <c r="K59" i="133"/>
  <c r="K60" i="133"/>
  <c r="K61" i="133"/>
  <c r="K62" i="133"/>
  <c r="K63" i="133"/>
  <c r="K64" i="133"/>
  <c r="K65" i="133"/>
  <c r="K66" i="133"/>
  <c r="K67" i="133"/>
  <c r="K68" i="133"/>
  <c r="K69" i="133"/>
  <c r="K70" i="133"/>
  <c r="K71" i="133"/>
  <c r="K72" i="133"/>
  <c r="K73" i="133"/>
  <c r="K74" i="133"/>
  <c r="K75" i="133"/>
  <c r="K76" i="133"/>
  <c r="K77" i="133"/>
  <c r="K78" i="133"/>
  <c r="K79" i="133"/>
  <c r="K80" i="133"/>
  <c r="K81" i="133"/>
  <c r="K82" i="133"/>
  <c r="K83" i="133"/>
  <c r="K84" i="133"/>
  <c r="K85" i="133"/>
  <c r="K86" i="133"/>
  <c r="K87" i="133"/>
  <c r="K88" i="133"/>
  <c r="K89" i="133"/>
  <c r="K90" i="133"/>
  <c r="K91" i="133"/>
  <c r="K92" i="133"/>
  <c r="K93" i="133"/>
  <c r="K94" i="133"/>
  <c r="K95" i="133"/>
  <c r="K96" i="133"/>
  <c r="K97" i="133"/>
  <c r="K98" i="133"/>
  <c r="K99" i="133"/>
  <c r="K100" i="133"/>
  <c r="K101" i="133"/>
  <c r="K102" i="133"/>
  <c r="K103" i="133"/>
  <c r="K104" i="133"/>
  <c r="K105" i="133"/>
  <c r="K106" i="133"/>
  <c r="K107" i="133"/>
  <c r="K108" i="133"/>
  <c r="K109" i="133"/>
  <c r="K110" i="133"/>
  <c r="K111" i="133"/>
  <c r="K112" i="133"/>
  <c r="K113" i="133"/>
  <c r="K114" i="133"/>
  <c r="K115" i="133"/>
  <c r="K116" i="133"/>
  <c r="K117" i="133"/>
  <c r="K118" i="133"/>
  <c r="K119" i="133"/>
  <c r="K120" i="133"/>
  <c r="K121" i="133"/>
  <c r="K122" i="133"/>
  <c r="K123" i="133"/>
  <c r="K124" i="133"/>
  <c r="K125" i="133"/>
  <c r="K126" i="133"/>
  <c r="K127" i="133"/>
  <c r="K128" i="133"/>
  <c r="K129" i="133"/>
  <c r="K130" i="133"/>
  <c r="K131" i="133"/>
  <c r="K132" i="133"/>
  <c r="K133" i="133"/>
  <c r="K134" i="133"/>
  <c r="K135" i="133"/>
  <c r="K136" i="133"/>
  <c r="K137" i="133"/>
  <c r="K138" i="133"/>
  <c r="K139" i="133"/>
  <c r="K140" i="133"/>
  <c r="K141" i="133"/>
  <c r="K142" i="133"/>
  <c r="K143" i="133"/>
  <c r="K144" i="133"/>
  <c r="K145" i="133"/>
  <c r="K146" i="133"/>
  <c r="K147" i="133"/>
  <c r="K148" i="133"/>
  <c r="K149" i="133"/>
  <c r="K150" i="133"/>
  <c r="K151" i="133"/>
  <c r="K152" i="133"/>
  <c r="K153" i="133"/>
  <c r="K154" i="133"/>
  <c r="K155" i="133"/>
  <c r="K156" i="133"/>
  <c r="K157" i="133"/>
  <c r="K158" i="133"/>
  <c r="K159" i="133"/>
  <c r="K160" i="133"/>
  <c r="K161" i="133"/>
  <c r="K162" i="133"/>
  <c r="K163" i="133"/>
  <c r="K164" i="133"/>
  <c r="K165" i="133"/>
  <c r="K166" i="133"/>
  <c r="K167" i="133"/>
  <c r="K168" i="133"/>
  <c r="K169" i="133"/>
  <c r="K170" i="133"/>
  <c r="K171" i="133"/>
  <c r="K172" i="133"/>
  <c r="K173" i="133"/>
  <c r="K174" i="133"/>
  <c r="K175" i="133"/>
  <c r="K176" i="133"/>
  <c r="K177" i="133"/>
  <c r="K178" i="133"/>
  <c r="K179" i="133"/>
  <c r="K180" i="133"/>
  <c r="K181" i="133"/>
  <c r="K182" i="133"/>
  <c r="K183" i="133"/>
  <c r="K184" i="133"/>
  <c r="K185" i="133"/>
  <c r="K186" i="133"/>
  <c r="K187" i="133"/>
  <c r="K188" i="133"/>
  <c r="K189" i="133"/>
  <c r="K190" i="133"/>
  <c r="K191" i="133"/>
  <c r="K192" i="133"/>
  <c r="K193" i="133"/>
  <c r="K194" i="133"/>
  <c r="K195" i="133"/>
  <c r="K196" i="133"/>
  <c r="K197" i="133"/>
  <c r="K198" i="133"/>
  <c r="K199" i="133"/>
  <c r="K200" i="133"/>
  <c r="K201" i="133"/>
  <c r="K202" i="133"/>
  <c r="K203" i="133"/>
  <c r="K204" i="133"/>
  <c r="K205" i="133"/>
  <c r="K206" i="133"/>
  <c r="K207" i="133"/>
  <c r="K208" i="133"/>
  <c r="K209" i="133"/>
  <c r="K210" i="133"/>
  <c r="K211" i="133"/>
  <c r="K212" i="133"/>
  <c r="K213" i="133"/>
  <c r="K214" i="133"/>
  <c r="K215" i="133"/>
  <c r="K216" i="133"/>
  <c r="K217" i="133"/>
  <c r="K218" i="133"/>
  <c r="K219" i="133"/>
  <c r="K220" i="133"/>
  <c r="K221" i="133"/>
  <c r="K222" i="133"/>
  <c r="K223" i="133"/>
  <c r="K224" i="133"/>
  <c r="K225" i="133"/>
  <c r="K226" i="133"/>
  <c r="K227" i="133"/>
  <c r="K228" i="133"/>
  <c r="K229" i="133"/>
  <c r="K230" i="133"/>
  <c r="K231" i="133"/>
  <c r="K232" i="133"/>
  <c r="K233" i="133"/>
  <c r="K234" i="133"/>
  <c r="K235" i="133"/>
  <c r="K236" i="133"/>
  <c r="K237" i="133"/>
  <c r="K238" i="133"/>
  <c r="K239" i="133"/>
  <c r="K240" i="133"/>
  <c r="K241" i="133"/>
  <c r="K242" i="133"/>
  <c r="K243" i="133"/>
  <c r="K244" i="133"/>
  <c r="K245" i="133"/>
  <c r="K246" i="133"/>
  <c r="K247" i="133"/>
  <c r="K248" i="133"/>
  <c r="K249" i="133"/>
  <c r="K250" i="133"/>
  <c r="K251" i="133"/>
  <c r="K252" i="133"/>
  <c r="K253" i="133"/>
  <c r="K254" i="133"/>
  <c r="K255" i="133"/>
  <c r="K256" i="133"/>
  <c r="K257" i="133"/>
  <c r="K258" i="133"/>
  <c r="K259" i="133"/>
  <c r="K260" i="133"/>
  <c r="K261" i="133"/>
  <c r="K262" i="133"/>
  <c r="K263" i="133"/>
  <c r="K264" i="133"/>
  <c r="K265" i="133"/>
  <c r="K266" i="133"/>
  <c r="K267" i="133"/>
  <c r="K268" i="133"/>
  <c r="K269" i="133"/>
  <c r="K270" i="133"/>
  <c r="K271" i="133"/>
  <c r="K272" i="133"/>
  <c r="K273" i="133"/>
  <c r="K274" i="133"/>
  <c r="K275" i="133"/>
  <c r="K276" i="133"/>
  <c r="K277" i="133"/>
  <c r="K278" i="133"/>
  <c r="K279" i="133"/>
  <c r="K280" i="133"/>
  <c r="K281" i="133"/>
  <c r="K282" i="133"/>
  <c r="K283" i="133"/>
  <c r="K284" i="133"/>
  <c r="K285" i="133"/>
  <c r="K286" i="133"/>
  <c r="K287" i="133"/>
  <c r="K288" i="133"/>
  <c r="K289" i="133"/>
  <c r="K290" i="133"/>
  <c r="K291" i="133"/>
  <c r="K292" i="133"/>
  <c r="K293" i="133"/>
  <c r="K294" i="133"/>
  <c r="K4" i="133"/>
  <c r="M288" i="133" l="1"/>
  <c r="M289" i="133"/>
  <c r="M290" i="133"/>
  <c r="M291" i="133"/>
  <c r="M292" i="133"/>
  <c r="M293" i="133"/>
  <c r="M294" i="133"/>
  <c r="P290" i="133" l="1"/>
  <c r="P294" i="133"/>
  <c r="Q291" i="133"/>
  <c r="Q288" i="133"/>
  <c r="Q289" i="133"/>
  <c r="Q293" i="133" l="1"/>
  <c r="P293" i="133"/>
  <c r="P292" i="133"/>
  <c r="Q292" i="133"/>
  <c r="P289" i="133"/>
  <c r="P288" i="133"/>
  <c r="P291" i="133"/>
  <c r="Q294" i="133"/>
  <c r="Q290" i="133"/>
  <c r="G18" i="134"/>
  <c r="G19" i="134"/>
  <c r="G20" i="134"/>
  <c r="G17" i="134"/>
  <c r="M5" i="133" l="1"/>
  <c r="M6" i="133"/>
  <c r="M7" i="133"/>
  <c r="M8" i="133"/>
  <c r="M9" i="133"/>
  <c r="M10" i="133"/>
  <c r="M11" i="133"/>
  <c r="M12" i="133"/>
  <c r="M13" i="133"/>
  <c r="M14" i="133"/>
  <c r="M15" i="133"/>
  <c r="M16" i="133"/>
  <c r="M17" i="133"/>
  <c r="M18" i="133"/>
  <c r="M19" i="133"/>
  <c r="M20" i="133"/>
  <c r="M21" i="133"/>
  <c r="M22" i="133"/>
  <c r="M23" i="133"/>
  <c r="M24" i="133"/>
  <c r="M25" i="133"/>
  <c r="M26" i="133"/>
  <c r="M27" i="133"/>
  <c r="M28" i="133"/>
  <c r="M29" i="133"/>
  <c r="M30" i="133"/>
  <c r="M31" i="133"/>
  <c r="M32" i="133"/>
  <c r="M33" i="133"/>
  <c r="M34" i="133"/>
  <c r="M35" i="133"/>
  <c r="M36" i="133"/>
  <c r="M37" i="133"/>
  <c r="M38" i="133"/>
  <c r="M39" i="133"/>
  <c r="M40" i="133"/>
  <c r="M41" i="133"/>
  <c r="M42" i="133"/>
  <c r="M43" i="133"/>
  <c r="M44" i="133"/>
  <c r="M45" i="133"/>
  <c r="M46" i="133"/>
  <c r="M47" i="133"/>
  <c r="M48" i="133"/>
  <c r="M49" i="133"/>
  <c r="M50" i="133"/>
  <c r="M51" i="133"/>
  <c r="M52" i="133"/>
  <c r="M53" i="133"/>
  <c r="M54" i="133"/>
  <c r="Q54" i="133" s="1"/>
  <c r="M55" i="133"/>
  <c r="M56" i="133"/>
  <c r="M57" i="133"/>
  <c r="M58" i="133"/>
  <c r="M59" i="133"/>
  <c r="Q59" i="133" s="1"/>
  <c r="M60" i="133"/>
  <c r="M61" i="133"/>
  <c r="M62" i="133"/>
  <c r="M63" i="133"/>
  <c r="Q63" i="133" s="1"/>
  <c r="M64" i="133"/>
  <c r="M65" i="133"/>
  <c r="M66" i="133"/>
  <c r="M67" i="133"/>
  <c r="Q67" i="133" s="1"/>
  <c r="M68" i="133"/>
  <c r="M69" i="133"/>
  <c r="M70" i="133"/>
  <c r="M71" i="133"/>
  <c r="Q71" i="133" s="1"/>
  <c r="M72" i="133"/>
  <c r="M73" i="133"/>
  <c r="M74" i="133"/>
  <c r="M75" i="133"/>
  <c r="M76" i="133"/>
  <c r="M77" i="133"/>
  <c r="M78" i="133"/>
  <c r="M79" i="133"/>
  <c r="Q79" i="133" s="1"/>
  <c r="M80" i="133"/>
  <c r="M81" i="133"/>
  <c r="M82" i="133"/>
  <c r="M83" i="133"/>
  <c r="M84" i="133"/>
  <c r="M85" i="133"/>
  <c r="M86" i="133"/>
  <c r="M87" i="133"/>
  <c r="M88" i="133"/>
  <c r="M89" i="133"/>
  <c r="M90" i="133"/>
  <c r="M91" i="133"/>
  <c r="Q91" i="133" s="1"/>
  <c r="M92" i="133"/>
  <c r="M93" i="133"/>
  <c r="M94" i="133"/>
  <c r="M95" i="133"/>
  <c r="M96" i="133"/>
  <c r="M97" i="133"/>
  <c r="M98" i="133"/>
  <c r="M99" i="133"/>
  <c r="M100" i="133"/>
  <c r="M101" i="133"/>
  <c r="M102" i="133"/>
  <c r="M103" i="133"/>
  <c r="M104" i="133"/>
  <c r="M105" i="133"/>
  <c r="M106" i="133"/>
  <c r="M107" i="133"/>
  <c r="M108" i="133"/>
  <c r="M109" i="133"/>
  <c r="M110" i="133"/>
  <c r="M111" i="133"/>
  <c r="M112" i="133"/>
  <c r="M113" i="133"/>
  <c r="M114" i="133"/>
  <c r="M115" i="133"/>
  <c r="M116" i="133"/>
  <c r="M117" i="133"/>
  <c r="M118" i="133"/>
  <c r="M119" i="133"/>
  <c r="M120" i="133"/>
  <c r="M121" i="133"/>
  <c r="M122" i="133"/>
  <c r="M123" i="133"/>
  <c r="M124" i="133"/>
  <c r="M125" i="133"/>
  <c r="M126" i="133"/>
  <c r="M127" i="133"/>
  <c r="M128" i="133"/>
  <c r="M129" i="133"/>
  <c r="M130" i="133"/>
  <c r="M131" i="133"/>
  <c r="M132" i="133"/>
  <c r="M133" i="133"/>
  <c r="M134" i="133"/>
  <c r="M135" i="133"/>
  <c r="M136" i="133"/>
  <c r="M137" i="133"/>
  <c r="M138" i="133"/>
  <c r="M139" i="133"/>
  <c r="M140" i="133"/>
  <c r="M141" i="133"/>
  <c r="M142" i="133"/>
  <c r="M143" i="133"/>
  <c r="M144" i="133"/>
  <c r="M145" i="133"/>
  <c r="M146" i="133"/>
  <c r="M147" i="133"/>
  <c r="M148" i="133"/>
  <c r="M149" i="133"/>
  <c r="M150" i="133"/>
  <c r="M151" i="133"/>
  <c r="M152" i="133"/>
  <c r="M153" i="133"/>
  <c r="M154" i="133"/>
  <c r="M155" i="133"/>
  <c r="M156" i="133"/>
  <c r="M157" i="133"/>
  <c r="M158" i="133"/>
  <c r="M159" i="133"/>
  <c r="M160" i="133"/>
  <c r="M161" i="133"/>
  <c r="M162" i="133"/>
  <c r="M163" i="133"/>
  <c r="M164" i="133"/>
  <c r="M165" i="133"/>
  <c r="M166" i="133"/>
  <c r="M167" i="133"/>
  <c r="M168" i="133"/>
  <c r="M169" i="133"/>
  <c r="M170" i="133"/>
  <c r="M171" i="133"/>
  <c r="M172" i="133"/>
  <c r="M173" i="133"/>
  <c r="M174" i="133"/>
  <c r="M175" i="133"/>
  <c r="M176" i="133"/>
  <c r="M177" i="133"/>
  <c r="M178" i="133"/>
  <c r="M179" i="133"/>
  <c r="M180" i="133"/>
  <c r="M181" i="133"/>
  <c r="M182" i="133"/>
  <c r="M183" i="133"/>
  <c r="M184" i="133"/>
  <c r="M185" i="133"/>
  <c r="M186" i="133"/>
  <c r="M187" i="133"/>
  <c r="M188" i="133"/>
  <c r="M189" i="133"/>
  <c r="M190" i="133"/>
  <c r="M191" i="133"/>
  <c r="M192" i="133"/>
  <c r="M193" i="133"/>
  <c r="M194" i="133"/>
  <c r="M195" i="133"/>
  <c r="M196" i="133"/>
  <c r="M197" i="133"/>
  <c r="M198" i="133"/>
  <c r="M199" i="133"/>
  <c r="M200" i="133"/>
  <c r="M201" i="133"/>
  <c r="M202" i="133"/>
  <c r="M203" i="133"/>
  <c r="M204" i="133"/>
  <c r="M205" i="133"/>
  <c r="M206" i="133"/>
  <c r="M207" i="133"/>
  <c r="M208" i="133"/>
  <c r="M209" i="133"/>
  <c r="M210" i="133"/>
  <c r="M211" i="133"/>
  <c r="M212" i="133"/>
  <c r="M213" i="133"/>
  <c r="M214" i="133"/>
  <c r="M215" i="133"/>
  <c r="M216" i="133"/>
  <c r="M217" i="133"/>
  <c r="M218" i="133"/>
  <c r="M219" i="133"/>
  <c r="M220" i="133"/>
  <c r="M221" i="133"/>
  <c r="M222" i="133"/>
  <c r="M223" i="133"/>
  <c r="M224" i="133"/>
  <c r="M225" i="133"/>
  <c r="M226" i="133"/>
  <c r="M227" i="133"/>
  <c r="M228" i="133"/>
  <c r="M229" i="133"/>
  <c r="M230" i="133"/>
  <c r="M231" i="133"/>
  <c r="M232" i="133"/>
  <c r="M233" i="133"/>
  <c r="M234" i="133"/>
  <c r="M235" i="133"/>
  <c r="M236" i="133"/>
  <c r="M237" i="133"/>
  <c r="M238" i="133"/>
  <c r="M239" i="133"/>
  <c r="M240" i="133"/>
  <c r="M241" i="133"/>
  <c r="M242" i="133"/>
  <c r="M243" i="133"/>
  <c r="M244" i="133"/>
  <c r="M245" i="133"/>
  <c r="M246" i="133"/>
  <c r="M247" i="133"/>
  <c r="M248" i="133"/>
  <c r="M249" i="133"/>
  <c r="M250" i="133"/>
  <c r="M251" i="133"/>
  <c r="M252" i="133"/>
  <c r="M253" i="133"/>
  <c r="M254" i="133"/>
  <c r="M255" i="133"/>
  <c r="M256" i="133"/>
  <c r="M257" i="133"/>
  <c r="M258" i="133"/>
  <c r="M259" i="133"/>
  <c r="M260" i="133"/>
  <c r="M261" i="133"/>
  <c r="M262" i="133"/>
  <c r="M263" i="133"/>
  <c r="M264" i="133"/>
  <c r="M265" i="133"/>
  <c r="M266" i="133"/>
  <c r="M267" i="133"/>
  <c r="M268" i="133"/>
  <c r="M269" i="133"/>
  <c r="M270" i="133"/>
  <c r="M271" i="133"/>
  <c r="M272" i="133"/>
  <c r="M273" i="133"/>
  <c r="M274" i="133"/>
  <c r="M275" i="133"/>
  <c r="M276" i="133"/>
  <c r="M277" i="133"/>
  <c r="M278" i="133"/>
  <c r="M279" i="133"/>
  <c r="M280" i="133"/>
  <c r="M281" i="133"/>
  <c r="M282" i="133"/>
  <c r="M283" i="133"/>
  <c r="M284" i="133"/>
  <c r="M285" i="133"/>
  <c r="M286" i="133"/>
  <c r="M287" i="133"/>
  <c r="M4" i="133"/>
  <c r="P279" i="133" l="1"/>
  <c r="Q174" i="133"/>
  <c r="P4" i="133"/>
  <c r="Q83" i="133"/>
  <c r="Q75" i="133"/>
  <c r="Q87" i="133"/>
  <c r="P176" i="133"/>
  <c r="P285" i="133"/>
  <c r="Q285" i="133"/>
  <c r="Q265" i="133"/>
  <c r="P265" i="133"/>
  <c r="P174" i="133"/>
  <c r="Q284" i="133"/>
  <c r="P284" i="133"/>
  <c r="Q276" i="133"/>
  <c r="P276" i="133"/>
  <c r="Q268" i="133"/>
  <c r="P268" i="133"/>
  <c r="Q287" i="133"/>
  <c r="P287" i="133"/>
  <c r="Q279" i="133"/>
  <c r="Q275" i="133"/>
  <c r="P275" i="133"/>
  <c r="Q259" i="133"/>
  <c r="P259" i="133"/>
  <c r="Q255" i="133"/>
  <c r="P255" i="133"/>
  <c r="Q247" i="133"/>
  <c r="P247" i="133"/>
  <c r="Q243" i="133"/>
  <c r="P243" i="133"/>
  <c r="Q228" i="133"/>
  <c r="P228" i="133"/>
  <c r="Q220" i="133"/>
  <c r="P220" i="133"/>
  <c r="Q216" i="133"/>
  <c r="P216" i="133"/>
  <c r="Q208" i="133"/>
  <c r="P208" i="133"/>
  <c r="Q196" i="133"/>
  <c r="P196" i="133"/>
  <c r="Q192" i="133"/>
  <c r="P192" i="133"/>
  <c r="Q188" i="133"/>
  <c r="P188" i="133"/>
  <c r="Q184" i="133"/>
  <c r="P184" i="133"/>
  <c r="Q176" i="133"/>
  <c r="Q172" i="133"/>
  <c r="P172" i="133"/>
  <c r="Q168" i="133"/>
  <c r="P168" i="133"/>
  <c r="Q164" i="133"/>
  <c r="P164" i="133"/>
  <c r="Q160" i="133"/>
  <c r="P160" i="133"/>
  <c r="Q156" i="133"/>
  <c r="P156" i="133"/>
  <c r="Q152" i="133"/>
  <c r="P152" i="133"/>
  <c r="Q148" i="133"/>
  <c r="P148" i="133"/>
  <c r="Q144" i="133"/>
  <c r="P144" i="133"/>
  <c r="Q140" i="133"/>
  <c r="P140" i="133"/>
  <c r="Q136" i="133"/>
  <c r="P136" i="133"/>
  <c r="Q132" i="133"/>
  <c r="P132" i="133"/>
  <c r="Q124" i="133"/>
  <c r="P124" i="133"/>
  <c r="Q120" i="133"/>
  <c r="P120" i="133"/>
  <c r="Q116" i="133"/>
  <c r="P116" i="133"/>
  <c r="Q112" i="133"/>
  <c r="P112" i="133"/>
  <c r="Q108" i="133"/>
  <c r="P108" i="133"/>
  <c r="Q104" i="133"/>
  <c r="P104" i="133"/>
  <c r="P273" i="133"/>
  <c r="Q273" i="133"/>
  <c r="Q253" i="133"/>
  <c r="P253" i="133"/>
  <c r="Q234" i="133"/>
  <c r="P234" i="133"/>
  <c r="Q202" i="133"/>
  <c r="P202" i="133"/>
  <c r="Q286" i="133"/>
  <c r="P286" i="133"/>
  <c r="Q278" i="133"/>
  <c r="P278" i="133"/>
  <c r="Q274" i="133"/>
  <c r="P274" i="133"/>
  <c r="Q258" i="133"/>
  <c r="P258" i="133"/>
  <c r="Q254" i="133"/>
  <c r="P254" i="133"/>
  <c r="Q250" i="133"/>
  <c r="P250" i="133"/>
  <c r="Q238" i="133"/>
  <c r="P238" i="133"/>
  <c r="Q223" i="133"/>
  <c r="P223" i="133"/>
  <c r="Q219" i="133"/>
  <c r="P219" i="133"/>
  <c r="Q215" i="133"/>
  <c r="P215" i="133"/>
  <c r="Q211" i="133"/>
  <c r="P211" i="133"/>
  <c r="Q207" i="133"/>
  <c r="P207" i="133"/>
  <c r="Q199" i="133"/>
  <c r="P199" i="133"/>
  <c r="Q195" i="133"/>
  <c r="P195" i="133"/>
  <c r="Q187" i="133"/>
  <c r="P187" i="133"/>
  <c r="Q183" i="133"/>
  <c r="P183" i="133"/>
  <c r="Q175" i="133"/>
  <c r="P175" i="133"/>
  <c r="Q171" i="133"/>
  <c r="P171" i="133"/>
  <c r="Q167" i="133"/>
  <c r="P167" i="133"/>
  <c r="Q163" i="133"/>
  <c r="P163" i="133"/>
  <c r="Q159" i="133"/>
  <c r="P159" i="133"/>
  <c r="Q155" i="133"/>
  <c r="P155" i="133"/>
  <c r="Q151" i="133"/>
  <c r="P151" i="133"/>
  <c r="Q147" i="133"/>
  <c r="P147" i="133"/>
  <c r="Q143" i="133"/>
  <c r="P143" i="133"/>
  <c r="Q139" i="133"/>
  <c r="P139" i="133"/>
  <c r="Q135" i="133"/>
  <c r="P135" i="133"/>
  <c r="Q131" i="133"/>
  <c r="P131" i="133"/>
  <c r="Q127" i="133"/>
  <c r="P127" i="133"/>
  <c r="Q123" i="133"/>
  <c r="P123" i="133"/>
  <c r="Q119" i="133"/>
  <c r="P119" i="133"/>
  <c r="Q115" i="133"/>
  <c r="P115" i="133"/>
  <c r="Q111" i="133"/>
  <c r="P111" i="133"/>
  <c r="Q107" i="133"/>
  <c r="P107" i="133"/>
  <c r="Q103" i="133"/>
  <c r="P103" i="133"/>
  <c r="Q99" i="133"/>
  <c r="P99" i="133"/>
  <c r="Q95" i="133"/>
  <c r="P95" i="133"/>
  <c r="Q281" i="133"/>
  <c r="P281" i="133"/>
  <c r="Q261" i="133"/>
  <c r="P261" i="133"/>
  <c r="Q214" i="133"/>
  <c r="P214" i="133"/>
  <c r="Q198" i="133"/>
  <c r="P198" i="133"/>
  <c r="Q194" i="133"/>
  <c r="P194" i="133"/>
  <c r="Q190" i="133"/>
  <c r="P190" i="133"/>
  <c r="Q186" i="133"/>
  <c r="P186" i="133"/>
  <c r="Q178" i="133"/>
  <c r="P178" i="133"/>
  <c r="Q170" i="133"/>
  <c r="P170" i="133"/>
  <c r="Q166" i="133"/>
  <c r="P166" i="133"/>
  <c r="Q162" i="133"/>
  <c r="P162" i="133"/>
  <c r="Q158" i="133"/>
  <c r="P158" i="133"/>
  <c r="Q154" i="133"/>
  <c r="P154" i="133"/>
  <c r="Q150" i="133"/>
  <c r="P150" i="133"/>
  <c r="Q146" i="133"/>
  <c r="P146" i="133"/>
  <c r="Q142" i="133"/>
  <c r="P142" i="133"/>
  <c r="Q138" i="133"/>
  <c r="P138" i="133"/>
  <c r="Q134" i="133"/>
  <c r="P134" i="133"/>
  <c r="Q130" i="133"/>
  <c r="P130" i="133"/>
  <c r="Q126" i="133"/>
  <c r="P126" i="133"/>
  <c r="Q122" i="133"/>
  <c r="P122" i="133"/>
  <c r="Q118" i="133"/>
  <c r="P118" i="133"/>
  <c r="Q114" i="133"/>
  <c r="P114" i="133"/>
  <c r="Q110" i="133"/>
  <c r="P110" i="133"/>
  <c r="Q106" i="133"/>
  <c r="P106" i="133"/>
  <c r="Q102" i="133"/>
  <c r="P102" i="133"/>
  <c r="Q98" i="133"/>
  <c r="P98" i="133"/>
  <c r="Q94" i="133"/>
  <c r="P94" i="133"/>
  <c r="Q90" i="133"/>
  <c r="P90" i="133"/>
  <c r="P277" i="133"/>
  <c r="Q277" i="133"/>
  <c r="Q257" i="133"/>
  <c r="P257" i="133"/>
  <c r="Q241" i="133"/>
  <c r="P241" i="133"/>
  <c r="Q218" i="133"/>
  <c r="P218" i="133"/>
  <c r="Q206" i="133"/>
  <c r="P206" i="133"/>
  <c r="Q182" i="133"/>
  <c r="P182" i="133"/>
  <c r="Q4" i="133"/>
  <c r="Q280" i="133"/>
  <c r="P280" i="133"/>
  <c r="Q272" i="133"/>
  <c r="P272" i="133"/>
  <c r="Q248" i="133"/>
  <c r="P248" i="133"/>
  <c r="Q236" i="133"/>
  <c r="P236" i="133"/>
  <c r="Q225" i="133"/>
  <c r="P225" i="133"/>
  <c r="Q217" i="133"/>
  <c r="P217" i="133"/>
  <c r="Q213" i="133"/>
  <c r="P213" i="133"/>
  <c r="Q205" i="133"/>
  <c r="P205" i="133"/>
  <c r="Q201" i="133"/>
  <c r="P201" i="133"/>
  <c r="Q197" i="133"/>
  <c r="P197" i="133"/>
  <c r="Q193" i="133"/>
  <c r="P193" i="133"/>
  <c r="Q189" i="133"/>
  <c r="P189" i="133"/>
  <c r="Q185" i="133"/>
  <c r="P185" i="133"/>
  <c r="Q181" i="133"/>
  <c r="P181" i="133"/>
  <c r="Q177" i="133"/>
  <c r="P177" i="133"/>
  <c r="Q173" i="133"/>
  <c r="P173" i="133"/>
  <c r="Q169" i="133"/>
  <c r="P169" i="133"/>
  <c r="Q165" i="133"/>
  <c r="P165" i="133"/>
  <c r="Q161" i="133"/>
  <c r="P161" i="133"/>
  <c r="Q157" i="133"/>
  <c r="P157" i="133"/>
  <c r="Q153" i="133"/>
  <c r="P153" i="133"/>
  <c r="Q149" i="133"/>
  <c r="P149" i="133"/>
  <c r="Q145" i="133"/>
  <c r="P145" i="133"/>
  <c r="Q141" i="133"/>
  <c r="P141" i="133"/>
  <c r="Q137" i="133"/>
  <c r="P137" i="133"/>
  <c r="Q133" i="133"/>
  <c r="P133" i="133"/>
  <c r="Q129" i="133"/>
  <c r="P129" i="133"/>
  <c r="Q125" i="133"/>
  <c r="P125" i="133"/>
  <c r="Q121" i="133"/>
  <c r="P121" i="133"/>
  <c r="Q117" i="133"/>
  <c r="P117" i="133"/>
  <c r="Q113" i="133"/>
  <c r="P113" i="133"/>
  <c r="Q109" i="133"/>
  <c r="P109" i="133"/>
  <c r="Q105" i="133"/>
  <c r="P105" i="133"/>
  <c r="Q101" i="133"/>
  <c r="P101" i="133"/>
  <c r="Q97" i="133"/>
  <c r="P97" i="133"/>
  <c r="Q93" i="133"/>
  <c r="P93" i="133"/>
  <c r="Q89" i="133"/>
  <c r="P89" i="133"/>
  <c r="Q85" i="133"/>
  <c r="P85" i="133"/>
  <c r="Q81" i="133"/>
  <c r="P81" i="133"/>
  <c r="Q77" i="133"/>
  <c r="P77" i="133"/>
  <c r="Q73" i="133"/>
  <c r="P73" i="133"/>
  <c r="Q69" i="133"/>
  <c r="P69" i="133"/>
  <c r="Q65" i="133"/>
  <c r="P65" i="133"/>
  <c r="Q61" i="133"/>
  <c r="P61" i="133"/>
  <c r="Q57" i="133"/>
  <c r="P57" i="133"/>
  <c r="Q53" i="133"/>
  <c r="P53" i="133"/>
  <c r="Q49" i="133"/>
  <c r="P49" i="133"/>
  <c r="Q45" i="133"/>
  <c r="P45" i="133"/>
  <c r="Q41" i="133"/>
  <c r="P41" i="133"/>
  <c r="Q37" i="133"/>
  <c r="P37" i="133"/>
  <c r="Q33" i="133"/>
  <c r="P33" i="133"/>
  <c r="Q29" i="133"/>
  <c r="P29" i="133"/>
  <c r="Q25" i="133"/>
  <c r="P25" i="133"/>
  <c r="Q21" i="133"/>
  <c r="P21" i="133"/>
  <c r="Q17" i="133"/>
  <c r="P17" i="133"/>
  <c r="Q13" i="133"/>
  <c r="P13" i="133"/>
  <c r="Q9" i="133"/>
  <c r="P9" i="133"/>
  <c r="Q5" i="133"/>
  <c r="P5" i="133"/>
  <c r="P55" i="133"/>
  <c r="Q55" i="133"/>
  <c r="P51" i="133"/>
  <c r="Q51" i="133"/>
  <c r="P47" i="133"/>
  <c r="Q47" i="133"/>
  <c r="P43" i="133"/>
  <c r="Q43" i="133"/>
  <c r="P39" i="133"/>
  <c r="Q39" i="133"/>
  <c r="P35" i="133"/>
  <c r="Q35" i="133"/>
  <c r="P31" i="133"/>
  <c r="Q31" i="133"/>
  <c r="P27" i="133"/>
  <c r="Q27" i="133"/>
  <c r="P23" i="133"/>
  <c r="Q23" i="133"/>
  <c r="P19" i="133"/>
  <c r="Q19" i="133"/>
  <c r="P15" i="133"/>
  <c r="Q15" i="133"/>
  <c r="P11" i="133"/>
  <c r="Q11" i="133"/>
  <c r="P7" i="133"/>
  <c r="Q7" i="133"/>
  <c r="P83" i="133"/>
  <c r="P67" i="133"/>
  <c r="Q86" i="133"/>
  <c r="P86" i="133"/>
  <c r="Q82" i="133"/>
  <c r="P82" i="133"/>
  <c r="Q78" i="133"/>
  <c r="P78" i="133"/>
  <c r="Q74" i="133"/>
  <c r="P74" i="133"/>
  <c r="Q70" i="133"/>
  <c r="P70" i="133"/>
  <c r="Q66" i="133"/>
  <c r="P66" i="133"/>
  <c r="Q62" i="133"/>
  <c r="P62" i="133"/>
  <c r="Q58" i="133"/>
  <c r="P58" i="133"/>
  <c r="Q50" i="133"/>
  <c r="P50" i="133"/>
  <c r="Q46" i="133"/>
  <c r="P46" i="133"/>
  <c r="Q42" i="133"/>
  <c r="P42" i="133"/>
  <c r="Q38" i="133"/>
  <c r="P38" i="133"/>
  <c r="Q34" i="133"/>
  <c r="P34" i="133"/>
  <c r="Q30" i="133"/>
  <c r="P30" i="133"/>
  <c r="Q26" i="133"/>
  <c r="P26" i="133"/>
  <c r="Q22" i="133"/>
  <c r="P22" i="133"/>
  <c r="Q18" i="133"/>
  <c r="P18" i="133"/>
  <c r="Q14" i="133"/>
  <c r="P14" i="133"/>
  <c r="Q10" i="133"/>
  <c r="P10" i="133"/>
  <c r="Q6" i="133"/>
  <c r="P6" i="133"/>
  <c r="P79" i="133"/>
  <c r="P63" i="133"/>
  <c r="P91" i="133"/>
  <c r="P75" i="133"/>
  <c r="P59" i="133"/>
  <c r="Q100" i="133"/>
  <c r="P100" i="133"/>
  <c r="Q96" i="133"/>
  <c r="P96" i="133"/>
  <c r="Q92" i="133"/>
  <c r="P92" i="133"/>
  <c r="Q88" i="133"/>
  <c r="P88" i="133"/>
  <c r="Q84" i="133"/>
  <c r="P84" i="133"/>
  <c r="Q80" i="133"/>
  <c r="P80" i="133"/>
  <c r="Q76" i="133"/>
  <c r="P76" i="133"/>
  <c r="Q72" i="133"/>
  <c r="P72" i="133"/>
  <c r="Q68" i="133"/>
  <c r="P68" i="133"/>
  <c r="Q64" i="133"/>
  <c r="P64" i="133"/>
  <c r="Q60" i="133"/>
  <c r="P60" i="133"/>
  <c r="Q56" i="133"/>
  <c r="P56" i="133"/>
  <c r="Q52" i="133"/>
  <c r="P52" i="133"/>
  <c r="Q48" i="133"/>
  <c r="P48" i="133"/>
  <c r="Q44" i="133"/>
  <c r="P44" i="133"/>
  <c r="Q40" i="133"/>
  <c r="P40" i="133"/>
  <c r="Q36" i="133"/>
  <c r="P36" i="133"/>
  <c r="Q32" i="133"/>
  <c r="P32" i="133"/>
  <c r="Q28" i="133"/>
  <c r="P28" i="133"/>
  <c r="Q24" i="133"/>
  <c r="P24" i="133"/>
  <c r="Q20" i="133"/>
  <c r="P20" i="133"/>
  <c r="Q16" i="133"/>
  <c r="P16" i="133"/>
  <c r="Q12" i="133"/>
  <c r="P12" i="133"/>
  <c r="Q8" i="133"/>
  <c r="P8" i="133"/>
  <c r="P87" i="133"/>
  <c r="P71" i="133"/>
  <c r="P54" i="133"/>
  <c r="Q283" i="133" l="1"/>
  <c r="P283" i="133"/>
  <c r="Q271" i="133"/>
  <c r="P271" i="133"/>
  <c r="Q282" i="133"/>
  <c r="P282" i="133"/>
  <c r="Q270" i="133"/>
  <c r="P270" i="133"/>
  <c r="Q229" i="133"/>
  <c r="P229" i="133"/>
  <c r="Q266" i="133"/>
  <c r="P266" i="133"/>
  <c r="Q230" i="133"/>
  <c r="P230" i="133"/>
  <c r="Q231" i="133"/>
  <c r="P231" i="133"/>
  <c r="Q264" i="133"/>
  <c r="P264" i="133"/>
  <c r="Q267" i="133"/>
  <c r="P267" i="133"/>
  <c r="Q212" i="133"/>
  <c r="P212" i="133"/>
  <c r="Q237" i="133"/>
  <c r="P237" i="133"/>
  <c r="Q200" i="133"/>
  <c r="P200" i="133"/>
  <c r="Q179" i="133"/>
  <c r="P179" i="133"/>
  <c r="Q245" i="133"/>
  <c r="P245" i="133"/>
  <c r="P224" i="133"/>
  <c r="Q224" i="133"/>
  <c r="Q249" i="133"/>
  <c r="P249" i="133"/>
  <c r="Q226" i="133"/>
  <c r="P226" i="133"/>
  <c r="P269" i="133"/>
  <c r="Q269" i="133"/>
  <c r="Q246" i="133"/>
  <c r="P246" i="133"/>
  <c r="Q263" i="133"/>
  <c r="P263" i="133"/>
  <c r="Q232" i="133"/>
  <c r="P232" i="133"/>
  <c r="Q235" i="133"/>
  <c r="P235" i="133"/>
  <c r="Q262" i="133"/>
  <c r="P262" i="133"/>
  <c r="P240" i="133"/>
  <c r="Q240" i="133"/>
  <c r="Q203" i="133"/>
  <c r="P203" i="133"/>
  <c r="Q239" i="133"/>
  <c r="P239" i="133"/>
  <c r="Q242" i="133"/>
  <c r="P242" i="133"/>
  <c r="Q227" i="133"/>
  <c r="P227" i="133"/>
  <c r="P244" i="133"/>
  <c r="Q244" i="133"/>
  <c r="Q251" i="133"/>
  <c r="P251" i="133"/>
  <c r="Q128" i="133"/>
  <c r="P128" i="133"/>
  <c r="P209" i="133"/>
  <c r="Q209" i="133"/>
  <c r="Q180" i="133"/>
  <c r="P180" i="133"/>
  <c r="Q252" i="133"/>
  <c r="P252" i="133"/>
  <c r="Q221" i="133"/>
  <c r="P221" i="133"/>
  <c r="P222" i="133"/>
  <c r="Q222" i="133"/>
  <c r="Q191" i="133"/>
  <c r="P191" i="133"/>
  <c r="Q256" i="133"/>
  <c r="P256" i="133"/>
  <c r="Q233" i="133"/>
  <c r="P233" i="133"/>
  <c r="Q210" i="133"/>
  <c r="P210" i="133"/>
  <c r="Q204" i="133"/>
  <c r="P204" i="133"/>
  <c r="Q260" i="133"/>
  <c r="P260" i="133"/>
  <c r="N9" i="134"/>
  <c r="N10" i="134"/>
  <c r="N11" i="134"/>
  <c r="N8" i="134"/>
  <c r="Z8" i="134"/>
  <c r="M9" i="134" l="1"/>
  <c r="M10" i="134"/>
  <c r="M11" i="134"/>
  <c r="M8" i="134"/>
  <c r="S12" i="134" l="1"/>
  <c r="L10" i="94" l="1"/>
  <c r="J9" i="94"/>
  <c r="I9" i="94"/>
  <c r="K9" i="94" s="1"/>
  <c r="G9" i="94"/>
  <c r="F9" i="94"/>
  <c r="H9" i="94" s="1"/>
  <c r="D9" i="94"/>
  <c r="C9" i="94"/>
  <c r="E9" i="94" s="1"/>
  <c r="J8" i="94"/>
  <c r="I8" i="94"/>
  <c r="K8" i="94" s="1"/>
  <c r="G8" i="94"/>
  <c r="F8" i="94"/>
  <c r="H8" i="94" s="1"/>
  <c r="D8" i="94"/>
  <c r="C8" i="94"/>
  <c r="E8" i="94" s="1"/>
  <c r="J7" i="94"/>
  <c r="I7" i="94"/>
  <c r="K7" i="94" s="1"/>
  <c r="G7" i="94"/>
  <c r="F7" i="94"/>
  <c r="H7" i="94" s="1"/>
  <c r="D7" i="94"/>
  <c r="C7" i="94"/>
  <c r="E7" i="94" s="1"/>
  <c r="J6" i="94"/>
  <c r="J10" i="94" s="1"/>
  <c r="I6" i="94"/>
  <c r="I10" i="94" s="1"/>
  <c r="G6" i="94"/>
  <c r="G10" i="94" s="1"/>
  <c r="F6" i="94"/>
  <c r="H6" i="94" s="1"/>
  <c r="H10" i="94" s="1"/>
  <c r="D6" i="94"/>
  <c r="D10" i="94" s="1"/>
  <c r="C6" i="94"/>
  <c r="C10" i="94" s="1"/>
  <c r="AA27" i="134"/>
  <c r="AA29" i="134" s="1"/>
  <c r="T27" i="134"/>
  <c r="AD20" i="134"/>
  <c r="L20" i="134"/>
  <c r="AJ19" i="134"/>
  <c r="V19" i="134"/>
  <c r="Z18" i="134"/>
  <c r="Y12" i="134"/>
  <c r="X12" i="134"/>
  <c r="W12" i="134"/>
  <c r="V12" i="134"/>
  <c r="U12" i="134"/>
  <c r="T12" i="134"/>
  <c r="R12" i="134"/>
  <c r="Q12" i="134"/>
  <c r="N12" i="134"/>
  <c r="M12" i="134"/>
  <c r="K12" i="134"/>
  <c r="J12" i="134"/>
  <c r="H12" i="134"/>
  <c r="G12" i="134"/>
  <c r="F12" i="134"/>
  <c r="E12" i="134"/>
  <c r="D12" i="134"/>
  <c r="AB11" i="134"/>
  <c r="Z11" i="134"/>
  <c r="AC11" i="134" s="1"/>
  <c r="O11" i="134"/>
  <c r="L11" i="134"/>
  <c r="I11" i="134"/>
  <c r="AB10" i="134"/>
  <c r="Z10" i="134"/>
  <c r="AC10" i="134" s="1"/>
  <c r="O10" i="134"/>
  <c r="L10" i="134"/>
  <c r="I10" i="134"/>
  <c r="Z9" i="134"/>
  <c r="O9" i="134"/>
  <c r="L9" i="134"/>
  <c r="I9" i="134"/>
  <c r="AB8" i="134"/>
  <c r="AC8" i="134"/>
  <c r="O8" i="134"/>
  <c r="L8" i="134"/>
  <c r="I8" i="134"/>
  <c r="L20" i="136"/>
  <c r="K12" i="136"/>
  <c r="J12" i="136"/>
  <c r="H12" i="136"/>
  <c r="G12" i="136"/>
  <c r="F12" i="136"/>
  <c r="E12" i="136"/>
  <c r="D12" i="136"/>
  <c r="N11" i="136"/>
  <c r="M11" i="136"/>
  <c r="L11" i="136"/>
  <c r="I11" i="136"/>
  <c r="N10" i="136"/>
  <c r="M10" i="136"/>
  <c r="L10" i="136"/>
  <c r="I10" i="136"/>
  <c r="N9" i="136"/>
  <c r="O9" i="136" s="1"/>
  <c r="L9" i="136"/>
  <c r="I9" i="136"/>
  <c r="N8" i="136"/>
  <c r="M8" i="136"/>
  <c r="L8" i="136"/>
  <c r="I8" i="136"/>
  <c r="G21" i="134" l="1"/>
  <c r="AB12" i="134"/>
  <c r="AD10" i="134"/>
  <c r="AD11" i="134"/>
  <c r="L12" i="136"/>
  <c r="O12" i="134"/>
  <c r="I12" i="134"/>
  <c r="P10" i="134"/>
  <c r="M12" i="136"/>
  <c r="O11" i="136"/>
  <c r="P11" i="134"/>
  <c r="O8" i="136"/>
  <c r="O12" i="136" s="1"/>
  <c r="I12" i="136"/>
  <c r="K6" i="94"/>
  <c r="K10" i="94" s="1"/>
  <c r="O10" i="136"/>
  <c r="N12" i="136"/>
  <c r="P8" i="134"/>
  <c r="AD8" i="134"/>
  <c r="E6" i="94"/>
  <c r="E10" i="94" s="1"/>
  <c r="F10" i="94"/>
  <c r="L12" i="134"/>
  <c r="P9" i="134"/>
  <c r="Z12" i="134"/>
  <c r="AC9" i="134"/>
  <c r="P12" i="134" l="1"/>
  <c r="AC12" i="134"/>
  <c r="AD9" i="134"/>
  <c r="AD12" i="134" s="1"/>
</calcChain>
</file>

<file path=xl/sharedStrings.xml><?xml version="1.0" encoding="utf-8"?>
<sst xmlns="http://schemas.openxmlformats.org/spreadsheetml/2006/main" count="3979" uniqueCount="430">
  <si>
    <t>Remarks</t>
  </si>
  <si>
    <t>CHAMUNDESHWARI ELECTRICITY SUPPLY CORPORATION LIMITED.</t>
  </si>
  <si>
    <t>Name of the Division</t>
  </si>
  <si>
    <t>Name of the Sub-Division</t>
  </si>
  <si>
    <t>No.of  Existing DTC's</t>
  </si>
  <si>
    <t>Metered DTC's</t>
  </si>
  <si>
    <t>Total No. of DTC's for which Energy Audited</t>
  </si>
  <si>
    <t>% of Energy Loss on DTC's</t>
  </si>
  <si>
    <t xml:space="preserve">Urban </t>
  </si>
  <si>
    <t>Rural</t>
  </si>
  <si>
    <t>&lt;5%</t>
  </si>
  <si>
    <t>5% to 10%</t>
  </si>
  <si>
    <t>Total</t>
  </si>
  <si>
    <t>Superintending Engineer (Elec.,)</t>
  </si>
  <si>
    <t xml:space="preserve">City Work Circle, </t>
  </si>
  <si>
    <t>CESC, Mysore</t>
  </si>
  <si>
    <t>Nanjangud</t>
  </si>
  <si>
    <t>% of DTC AUDITING DONE</t>
  </si>
  <si>
    <t>Hunsur</t>
  </si>
  <si>
    <t>KR Nagar</t>
  </si>
  <si>
    <t>Piriyapatna</t>
  </si>
  <si>
    <t>O &amp; M Circle, CESC, Mysore</t>
  </si>
  <si>
    <t>Urban</t>
  </si>
  <si>
    <t>U</t>
  </si>
  <si>
    <t>Sl.
No</t>
  </si>
  <si>
    <t>MIXED</t>
  </si>
  <si>
    <t>IP</t>
  </si>
  <si>
    <t>SALIGRAMA</t>
  </si>
  <si>
    <t>njy metred</t>
  </si>
  <si>
    <t>ip meterd</t>
  </si>
  <si>
    <t>Sl No</t>
  </si>
  <si>
    <t>Sub-Division</t>
  </si>
  <si>
    <t>Capacity</t>
  </si>
  <si>
    <t>Constant</t>
  </si>
  <si>
    <t>Input to DTC in units</t>
  </si>
  <si>
    <t>MNR</t>
  </si>
  <si>
    <t>MARUTHI</t>
  </si>
  <si>
    <t>JAIL</t>
  </si>
  <si>
    <t>Idle</t>
  </si>
  <si>
    <t>Difference</t>
  </si>
  <si>
    <t>idle</t>
  </si>
  <si>
    <t>No display</t>
  </si>
  <si>
    <t>no display</t>
  </si>
  <si>
    <t>Annexure-1</t>
  </si>
  <si>
    <t>Sl. No</t>
  </si>
  <si>
    <t>Name of the feeder</t>
  </si>
  <si>
    <t>DTC Name/No.</t>
  </si>
  <si>
    <t>present Reading</t>
  </si>
  <si>
    <t>No. of installations</t>
  </si>
  <si>
    <t>Metered sale of the installation (output) in units</t>
  </si>
  <si>
    <t>Loss on the DTC in units (5-7)</t>
  </si>
  <si>
    <t>% Loss      (5-7)/100</t>
  </si>
  <si>
    <t>MBO</t>
  </si>
  <si>
    <t>F-1 TOWN</t>
  </si>
  <si>
    <t>KHADRI</t>
  </si>
  <si>
    <t>DOOLY</t>
  </si>
  <si>
    <t>Hemalatha Building</t>
  </si>
  <si>
    <t>Siraj Ply Wood</t>
  </si>
  <si>
    <t>F-6 RAILWAY STATION</t>
  </si>
  <si>
    <t>HOSTEL</t>
  </si>
  <si>
    <t>PRABHA</t>
  </si>
  <si>
    <t>HP PETROL BUNK</t>
  </si>
  <si>
    <t>CORPARATION BANK</t>
  </si>
  <si>
    <t>VINAYAKA BADAVANE</t>
  </si>
  <si>
    <t>CHEERNAHALLY ROAD</t>
  </si>
  <si>
    <t>VARADAIAH</t>
  </si>
  <si>
    <t>OLD RAILWAY STATION</t>
  </si>
  <si>
    <t>NEW RAILWAY STATION</t>
  </si>
  <si>
    <t>TMC</t>
  </si>
  <si>
    <t>NANJE GOWDA</t>
  </si>
  <si>
    <t>SCVDS</t>
  </si>
  <si>
    <t>F-4 PAPERMILL</t>
  </si>
  <si>
    <t>VASAVI</t>
  </si>
  <si>
    <t>Bettadapura</t>
  </si>
  <si>
    <t>No Display</t>
  </si>
  <si>
    <t>Division</t>
  </si>
  <si>
    <t>No.of  Existing DTC's</t>
  </si>
  <si>
    <t>No. of IP Transformers</t>
  </si>
  <si>
    <t>N.R. Mohalla</t>
  </si>
  <si>
    <t>V.V. Mohalla</t>
  </si>
  <si>
    <t>Audit figure is as on Oct-17</t>
  </si>
  <si>
    <t>Abstract of Division wise Energy Audited DTC's for the month of April- 2018</t>
  </si>
  <si>
    <t>K.R. Nagara</t>
  </si>
  <si>
    <t>rnv</t>
  </si>
  <si>
    <t>NO DISPLAY</t>
  </si>
  <si>
    <t>O&amp;m Division CESC K.R Nagara</t>
  </si>
  <si>
    <t>ct wire disturbed</t>
  </si>
  <si>
    <t>tc burnt</t>
  </si>
  <si>
    <t>NJY DTCs</t>
  </si>
  <si>
    <t>unbifurcated/mixed load DTCs</t>
  </si>
  <si>
    <t xml:space="preserve">pure IP set DTCs </t>
  </si>
  <si>
    <t>Rural Water Supply DTCs</t>
  </si>
  <si>
    <t>Saligrama</t>
  </si>
  <si>
    <t>NJY</t>
  </si>
  <si>
    <t>N</t>
  </si>
  <si>
    <t>NO METER</t>
  </si>
  <si>
    <t>no dis ct removed</t>
  </si>
  <si>
    <t>meter removed</t>
  </si>
  <si>
    <t>RNV</t>
  </si>
  <si>
    <t>SLOW RECORDING</t>
  </si>
  <si>
    <t>METER ISSUE</t>
  </si>
  <si>
    <t>wire distrubed</t>
  </si>
  <si>
    <t>Details of Metering DTC</t>
  </si>
  <si>
    <t>mnr</t>
  </si>
  <si>
    <t>IDEL</t>
  </si>
  <si>
    <t>meter issue</t>
  </si>
  <si>
    <t>NOT DISPLAY</t>
  </si>
  <si>
    <t>10% to 15%</t>
  </si>
  <si>
    <t>NA</t>
  </si>
  <si>
    <t>na</t>
  </si>
  <si>
    <t>Privious  Reading</t>
  </si>
  <si>
    <t xml:space="preserve">Periyapatna </t>
  </si>
  <si>
    <t>Abstract of Division wise Energy Audited DTC's</t>
  </si>
  <si>
    <t>TOTAL AUDIT DTCS</t>
  </si>
  <si>
    <t xml:space="preserve">DTC With Losses With in Limit </t>
  </si>
  <si>
    <t>w</t>
  </si>
  <si>
    <t>NOT WORKING</t>
  </si>
  <si>
    <t>CT REMOVED/NO MODEM</t>
  </si>
  <si>
    <t>TC FAILED</t>
  </si>
  <si>
    <t>ct removed</t>
  </si>
  <si>
    <t>CT WIRE ISSUE</t>
  </si>
  <si>
    <t>K.R Nagara</t>
  </si>
  <si>
    <t>YELLAMMA</t>
  </si>
  <si>
    <t xml:space="preserve">W/S TC  Basaweshwara Block </t>
  </si>
  <si>
    <t>VASAVI CHOWTRY TC</t>
  </si>
  <si>
    <t>VASAVI BADAVANE</t>
  </si>
  <si>
    <t>VALMIKI SAMUDAYA BHAVAN TC</t>
  </si>
  <si>
    <t>VALMIKI NAGARA TC</t>
  </si>
  <si>
    <t>TVS SHOWROOM TC</t>
  </si>
  <si>
    <t>TIPPU</t>
  </si>
  <si>
    <t>THOPAMMA TEMPLE ST.LT</t>
  </si>
  <si>
    <t>TELEPHON EXCHANGE</t>
  </si>
  <si>
    <t>TALUK OFFICETC</t>
  </si>
  <si>
    <t>Taluk Office Opp</t>
  </si>
  <si>
    <t>SYNDICATEBANK</t>
  </si>
  <si>
    <t>SWEEPER COLONY</t>
  </si>
  <si>
    <t>STADIUM</t>
  </si>
  <si>
    <t>SRIRAM BLOCK TOWERS</t>
  </si>
  <si>
    <t>SLUM BOARD RAILWAY STATION</t>
  </si>
  <si>
    <t>SIDDLINGSHWARA</t>
  </si>
  <si>
    <t>SHISHUVIHARA TC</t>
  </si>
  <si>
    <t>SHIKSHKARA BAVANA TC</t>
  </si>
  <si>
    <t>SHAFIYA MASIDHI TC</t>
  </si>
  <si>
    <t>SEWAGE BOARD</t>
  </si>
  <si>
    <t>SAYI CONVENTION HALL</t>
  </si>
  <si>
    <t>ROSHAN MOHALLA</t>
  </si>
  <si>
    <t>RKF WEIGH BRIDGE TC</t>
  </si>
  <si>
    <t>RGGVY TC</t>
  </si>
  <si>
    <t>RANGANATHA</t>
  </si>
  <si>
    <t>RANGANATH RICE</t>
  </si>
  <si>
    <t>RADIO MAIDANA</t>
  </si>
  <si>
    <t>PUMP HOUSE</t>
  </si>
  <si>
    <t>POULTRY</t>
  </si>
  <si>
    <t>POLICE HEAD QUARTERS</t>
  </si>
  <si>
    <t>PLD BANK TC</t>
  </si>
  <si>
    <t>Plaining Wood</t>
  </si>
  <si>
    <t>PETROL BANK</t>
  </si>
  <si>
    <t>P&amp;T</t>
  </si>
  <si>
    <t>Muslim Block Saw Mill</t>
  </si>
  <si>
    <t>MUSLIM BLOCK OLD</t>
  </si>
  <si>
    <t>MOHANDASSBNATT</t>
  </si>
  <si>
    <t>MASIDHI</t>
  </si>
  <si>
    <t>Mariyappa Layout-4</t>
  </si>
  <si>
    <t>Mariyappa Layout-1</t>
  </si>
  <si>
    <t>MARIYAPPA LAYOUT-||</t>
  </si>
  <si>
    <t>MARIYAPPA LAYOUT</t>
  </si>
  <si>
    <t>MANI WORKSHOP TC</t>
  </si>
  <si>
    <t>MAJESTREET TC</t>
  </si>
  <si>
    <t>MADHUVANAHALLY TOWERS</t>
  </si>
  <si>
    <t>MADHUVANAHALLI SLUM BOARD</t>
  </si>
  <si>
    <t>MADHUVANAHALLI SAW MILL</t>
  </si>
  <si>
    <t>MADHUVANAHALLI COLONY</t>
  </si>
  <si>
    <t>Madhuvana Halli Colony Water Supply</t>
  </si>
  <si>
    <t>KUVEMPU EXTENSION TC</t>
  </si>
  <si>
    <t>KSRTC LAYOUT</t>
  </si>
  <si>
    <t>KSRTC BUS STAND</t>
  </si>
  <si>
    <t>KEROSIN BUNK TC</t>
  </si>
  <si>
    <t>KEB COLONY</t>
  </si>
  <si>
    <t>KARNATAKA BANK</t>
  </si>
  <si>
    <t>KANAKA NAGARA TC</t>
  </si>
  <si>
    <t>KALIKAMBA WORK SHOP  TC</t>
  </si>
  <si>
    <t>KALENAHALLI ROAD TC</t>
  </si>
  <si>
    <t>IBTC</t>
  </si>
  <si>
    <t>HOUSING BOARD</t>
  </si>
  <si>
    <t>HBSE LAYOUT</t>
  </si>
  <si>
    <t>HARSHA CLINIC</t>
  </si>
  <si>
    <t>HARIBAI</t>
  </si>
  <si>
    <t>HARANGI COLONY</t>
  </si>
  <si>
    <t>GOWARI SHANKARA</t>
  </si>
  <si>
    <t>Girls college water tank TC</t>
  </si>
  <si>
    <t>GARUDAGAMBA CIRCLE TC</t>
  </si>
  <si>
    <t>GARDI MANE TC</t>
  </si>
  <si>
    <t>FIRE STATION  TC</t>
  </si>
  <si>
    <t>FATHIMA RICE MILL</t>
  </si>
  <si>
    <t>ESWARNAGARA TOWER</t>
  </si>
  <si>
    <t>ESHWAR NAGAR TC</t>
  </si>
  <si>
    <t>DURGA SWEETS</t>
  </si>
  <si>
    <t>CHANNAMMA CHANNABASAPPA</t>
  </si>
  <si>
    <t>CHANDRA</t>
  </si>
  <si>
    <t>Chamundi Lodge</t>
  </si>
  <si>
    <t>BEO OFFICE TC</t>
  </si>
  <si>
    <t>BAZZAR</t>
  </si>
  <si>
    <t>BANNIMARA TC</t>
  </si>
  <si>
    <t>BANNIMANTAPA EXTENSION TC</t>
  </si>
  <si>
    <t>BANNIMANIPPA TOWERS</t>
  </si>
  <si>
    <t>BALAJI</t>
  </si>
  <si>
    <t>BAHUSAR</t>
  </si>
  <si>
    <t>ARKESHWARA TEMPLE</t>
  </si>
  <si>
    <t>APMC ADD</t>
  </si>
  <si>
    <t>APMC</t>
  </si>
  <si>
    <t>ANNAIAH</t>
  </si>
  <si>
    <t>ANJINAIAH BLOCK TC</t>
  </si>
  <si>
    <t>AMBEDKAR PRATHIME</t>
  </si>
  <si>
    <t>AEETL</t>
  </si>
  <si>
    <t>7th Road TC</t>
  </si>
  <si>
    <t xml:space="preserve"> F10- KAPPAADI</t>
  </si>
  <si>
    <t>R</t>
  </si>
  <si>
    <t>151A73</t>
  </si>
  <si>
    <t>151A71</t>
  </si>
  <si>
    <t>151A70</t>
  </si>
  <si>
    <t>151A67</t>
  </si>
  <si>
    <t>151A66</t>
  </si>
  <si>
    <t>151A65</t>
  </si>
  <si>
    <t>151A64</t>
  </si>
  <si>
    <t>151A62</t>
  </si>
  <si>
    <t>151A56</t>
  </si>
  <si>
    <t>151A55</t>
  </si>
  <si>
    <t>151A54</t>
  </si>
  <si>
    <t>151A49</t>
  </si>
  <si>
    <t>151A47</t>
  </si>
  <si>
    <t>151A46</t>
  </si>
  <si>
    <t>151A45</t>
  </si>
  <si>
    <t>151A44</t>
  </si>
  <si>
    <t>151A43</t>
  </si>
  <si>
    <t>151A41</t>
  </si>
  <si>
    <t>151A40</t>
  </si>
  <si>
    <t>151A39</t>
  </si>
  <si>
    <t>151A37</t>
  </si>
  <si>
    <t>151A35</t>
  </si>
  <si>
    <t>151A34</t>
  </si>
  <si>
    <t>151A33</t>
  </si>
  <si>
    <t>151A32</t>
  </si>
  <si>
    <t>151A31</t>
  </si>
  <si>
    <t>151A29</t>
  </si>
  <si>
    <t>151A28</t>
  </si>
  <si>
    <t>151A27</t>
  </si>
  <si>
    <t>151A25</t>
  </si>
  <si>
    <t>151A24</t>
  </si>
  <si>
    <t>151A23</t>
  </si>
  <si>
    <t>151A22</t>
  </si>
  <si>
    <t>151A21</t>
  </si>
  <si>
    <t>151A20.</t>
  </si>
  <si>
    <t>151A19</t>
  </si>
  <si>
    <t>151A17</t>
  </si>
  <si>
    <t>151A15</t>
  </si>
  <si>
    <t>151A14</t>
  </si>
  <si>
    <t>151A13</t>
  </si>
  <si>
    <t>151A12</t>
  </si>
  <si>
    <t>151A11</t>
  </si>
  <si>
    <t>151A10</t>
  </si>
  <si>
    <t>151A09</t>
  </si>
  <si>
    <t>151A08</t>
  </si>
  <si>
    <t>151A07</t>
  </si>
  <si>
    <t>151A04</t>
  </si>
  <si>
    <t>F2-HOSAGRAHA</t>
  </si>
  <si>
    <t>1515AN</t>
  </si>
  <si>
    <t>1515AL</t>
  </si>
  <si>
    <t>1515AI</t>
  </si>
  <si>
    <t>1515AG</t>
  </si>
  <si>
    <t>f4- Gandanahalli</t>
  </si>
  <si>
    <t>F9-DODDEKOPPALU</t>
  </si>
  <si>
    <t>TC NOT CHARGED</t>
  </si>
  <si>
    <t>CT NO CONNECTED</t>
  </si>
  <si>
    <t>CT NOT CONNECTED /NO DISPLAY</t>
  </si>
  <si>
    <t>CT REMOVED</t>
  </si>
  <si>
    <t>NO CT;S</t>
  </si>
  <si>
    <t>ct's removed</t>
  </si>
  <si>
    <t>not recording</t>
  </si>
  <si>
    <t>15% to 20%</t>
  </si>
  <si>
    <t>CITY COMPLEX</t>
  </si>
  <si>
    <t>SHANKAR MATA</t>
  </si>
  <si>
    <t>KANTENAHALLI TC</t>
  </si>
  <si>
    <t>BRC TC</t>
  </si>
  <si>
    <t>G7 TC</t>
  </si>
  <si>
    <t>NAVYA MEDIVAL</t>
  </si>
  <si>
    <t>SHANKAR MATA ADD</t>
  </si>
  <si>
    <t>KORAMARA BEEDI151160</t>
  </si>
  <si>
    <t>KAMAKSHAMMA TC</t>
  </si>
  <si>
    <t>CHEERANAHALLI RICE MILL151661</t>
  </si>
  <si>
    <t>Banni mantap PLD BANK TC road</t>
  </si>
  <si>
    <t>NEW RAILWAY STATION quatras</t>
  </si>
  <si>
    <t>151A01</t>
  </si>
  <si>
    <t>151A03</t>
  </si>
  <si>
    <t>151A02</t>
  </si>
  <si>
    <t>151A05</t>
  </si>
  <si>
    <t>NO Meter</t>
  </si>
  <si>
    <t>151A06</t>
  </si>
  <si>
    <t>Idel</t>
  </si>
  <si>
    <t>Mtr Burnt</t>
  </si>
  <si>
    <r>
      <t>Defective Metered DTCs -No.</t>
    </r>
    <r>
      <rPr>
        <sz val="12"/>
        <color rgb="FFFF0000"/>
        <rFont val="Calibri"/>
        <family val="2"/>
        <scheme val="minor"/>
      </rPr>
      <t>10</t>
    </r>
  </si>
  <si>
    <t>Aug</t>
  </si>
  <si>
    <t>slow recording</t>
  </si>
  <si>
    <t>Defective Metered DTCs  Nos.86 Idle DTCs - Nos.01</t>
  </si>
  <si>
    <t>Defective Metered DTCs -Nos.88
Idle DTCs -11Nos.</t>
  </si>
  <si>
    <t>Defective Metered DTCs -204 Nos.
Idle DTCs -23Nos.</t>
  </si>
  <si>
    <t>DTC CODE</t>
  </si>
  <si>
    <t>151158</t>
  </si>
  <si>
    <t>151122</t>
  </si>
  <si>
    <t>151647</t>
  </si>
  <si>
    <t>151426</t>
  </si>
  <si>
    <t>151418</t>
  </si>
  <si>
    <t>151415</t>
  </si>
  <si>
    <t>151608</t>
  </si>
  <si>
    <t>151607</t>
  </si>
  <si>
    <t>151441</t>
  </si>
  <si>
    <t>151618</t>
  </si>
  <si>
    <t>151139</t>
  </si>
  <si>
    <t>151619</t>
  </si>
  <si>
    <t>151421</t>
  </si>
  <si>
    <t>151423</t>
  </si>
  <si>
    <t>151413</t>
  </si>
  <si>
    <t>151133</t>
  </si>
  <si>
    <t>151408</t>
  </si>
  <si>
    <t>151636</t>
  </si>
  <si>
    <t>151650</t>
  </si>
  <si>
    <t>151629</t>
  </si>
  <si>
    <t>151663</t>
  </si>
  <si>
    <t>Meter Sr.No</t>
  </si>
  <si>
    <t>Energy kWh</t>
  </si>
  <si>
    <t>CES43268</t>
  </si>
  <si>
    <t>CES43422</t>
  </si>
  <si>
    <t>CES43043</t>
  </si>
  <si>
    <t>CES43011</t>
  </si>
  <si>
    <t>CES43068</t>
  </si>
  <si>
    <t>CES43188</t>
  </si>
  <si>
    <t>CES43157</t>
  </si>
  <si>
    <t>CES43108</t>
  </si>
  <si>
    <t>CES43299</t>
  </si>
  <si>
    <t>CES43172</t>
  </si>
  <si>
    <t>CES44981</t>
  </si>
  <si>
    <t>CES43261</t>
  </si>
  <si>
    <t>CES43398</t>
  </si>
  <si>
    <t>CES43201</t>
  </si>
  <si>
    <t>CES43318</t>
  </si>
  <si>
    <t>CES43202</t>
  </si>
  <si>
    <t>CES44907</t>
  </si>
  <si>
    <t>CES43354</t>
  </si>
  <si>
    <t>CES44774</t>
  </si>
  <si>
    <t>CES43429</t>
  </si>
  <si>
    <t>CES43499</t>
  </si>
  <si>
    <t>CES43245</t>
  </si>
  <si>
    <t>CES43498</t>
  </si>
  <si>
    <t>CES43167</t>
  </si>
  <si>
    <t>CES43236</t>
  </si>
  <si>
    <t>CES43277</t>
  </si>
  <si>
    <t>CES43379</t>
  </si>
  <si>
    <t>CES43190</t>
  </si>
  <si>
    <t>CES43365</t>
  </si>
  <si>
    <t>CES44922</t>
  </si>
  <si>
    <t>Row Labels</t>
  </si>
  <si>
    <t>Sum of BO_TOT_UNITS</t>
  </si>
  <si>
    <t>1512AA</t>
  </si>
  <si>
    <t>1512AB</t>
  </si>
  <si>
    <t>1512AC</t>
  </si>
  <si>
    <t>1512AD</t>
  </si>
  <si>
    <t>1512AE</t>
  </si>
  <si>
    <t>1512AF</t>
  </si>
  <si>
    <t>1512AH</t>
  </si>
  <si>
    <t>1512AI</t>
  </si>
  <si>
    <t>1512AJ</t>
  </si>
  <si>
    <t>1512AK</t>
  </si>
  <si>
    <t>1512AL</t>
  </si>
  <si>
    <t>1512AM</t>
  </si>
  <si>
    <t>1512AN</t>
  </si>
  <si>
    <t>1512AP</t>
  </si>
  <si>
    <t>1512AW</t>
  </si>
  <si>
    <t>1512AY</t>
  </si>
  <si>
    <t>1512BA</t>
  </si>
  <si>
    <t>1512BB</t>
  </si>
  <si>
    <t>1512BC</t>
  </si>
  <si>
    <t>1512BD</t>
  </si>
  <si>
    <t xml:space="preserve">151510x x x2232N   </t>
  </si>
  <si>
    <t>1515AA</t>
  </si>
  <si>
    <t>1515AC</t>
  </si>
  <si>
    <t>1515AP</t>
  </si>
  <si>
    <t>1515AU</t>
  </si>
  <si>
    <t>1515AZ</t>
  </si>
  <si>
    <t>1515BA</t>
  </si>
  <si>
    <t>1515BF</t>
  </si>
  <si>
    <t>1515BH</t>
  </si>
  <si>
    <t>1515BQ</t>
  </si>
  <si>
    <t>151A16</t>
  </si>
  <si>
    <t>151A18</t>
  </si>
  <si>
    <t>151A20</t>
  </si>
  <si>
    <t>151A26</t>
  </si>
  <si>
    <t>151A30</t>
  </si>
  <si>
    <t>151A36</t>
  </si>
  <si>
    <t>151A42</t>
  </si>
  <si>
    <t>151A48</t>
  </si>
  <si>
    <t>151A50</t>
  </si>
  <si>
    <t>151A51</t>
  </si>
  <si>
    <t>151A52</t>
  </si>
  <si>
    <t>151A53</t>
  </si>
  <si>
    <t>151A57</t>
  </si>
  <si>
    <t>151A58</t>
  </si>
  <si>
    <t>151A59</t>
  </si>
  <si>
    <t>151A60</t>
  </si>
  <si>
    <t>151A61</t>
  </si>
  <si>
    <t>151A63</t>
  </si>
  <si>
    <t>151A68</t>
  </si>
  <si>
    <t>151A69</t>
  </si>
  <si>
    <t>151AZ</t>
  </si>
  <si>
    <t>Basawarajpura</t>
  </si>
  <si>
    <t>Section</t>
  </si>
  <si>
    <t>Town</t>
  </si>
  <si>
    <t>Hebbal</t>
  </si>
  <si>
    <t>no diplay</t>
  </si>
  <si>
    <t>CT disturbed</t>
  </si>
  <si>
    <t>Anlaysis of Division wise Energy Audited DTC's for the month of Jan  -2022</t>
  </si>
  <si>
    <t>mavathur</t>
  </si>
  <si>
    <t>ghandanahalli</t>
  </si>
  <si>
    <t>Arjunahalli</t>
  </si>
  <si>
    <t>1515BT</t>
  </si>
  <si>
    <t>1515BY</t>
  </si>
  <si>
    <t>1515AE</t>
  </si>
  <si>
    <t>idel</t>
  </si>
  <si>
    <t>Layout</t>
  </si>
  <si>
    <t>IDle</t>
  </si>
  <si>
    <t>CT issue</t>
  </si>
  <si>
    <t>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</si>
</sst>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Rs.&quot;\ * #,##0.00_ ;_ &quot;Rs.&quot;\ * \-#,##0.00_ ;_ &quot;Rs.&quot;\ * &quot;-&quot;??_ ;_ @_ "/>
    <numFmt numFmtId="168" formatCode="dd/mm/yy;@"/>
    <numFmt numFmtId="169" formatCode="[$-4009]General"/>
    <numFmt numFmtId="170" formatCode="[$Rs.-4009]#,##0.00;[Red]&quot;-&quot;[$Rs.-4009]#,##0.00"/>
    <numFmt numFmtId="171" formatCode="#"/>
    <numFmt numFmtId="172" formatCode="&quot;$&quot;#,##0.0000_);\(&quot;$&quot;#,##0.0000\)"/>
    <numFmt numFmtId="173" formatCode="\$#,##0.0000\ ;&quot;($&quot;#,##0.0000\)"/>
    <numFmt numFmtId="174" formatCode="&quot;Warning&quot;;&quot;Warning&quot;;&quot;OK&quot;"/>
    <numFmt numFmtId="175" formatCode="#,##0.0;[Red]#,##0.0"/>
    <numFmt numFmtId="176" formatCode="_([$€-2]* #,##0.00_);_([$€-2]* \(#,##0.00\);_([$€-2]* &quot;-&quot;??_)"/>
    <numFmt numFmtId="177" formatCode="[$€]#,##0.00\ ;[$€]\(#,##0.00\);[$€]\-#\ "/>
    <numFmt numFmtId="178" formatCode="#,##0.00\ ;&quot; (&quot;#,##0.00\);&quot; -&quot;#\ ;@\ "/>
    <numFmt numFmtId="179" formatCode="#,##0_-;\ \(#,##0\);_-* &quot;-&quot;??;_-@_-"/>
    <numFmt numFmtId="180" formatCode="#,##0\ ;&quot; (&quot;#,##0\);&quot; -&quot;#;@\ "/>
    <numFmt numFmtId="181" formatCode="#,##0\ ;\(#,##0\);&quot; -&quot;#;@\ "/>
    <numFmt numFmtId="182" formatCode="0.0"/>
  </numFmts>
  <fonts count="27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0"/>
      <name val="Bookman Old Style"/>
      <family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23"/>
      <name val="Times New Roman"/>
      <family val="1"/>
    </font>
    <font>
      <i/>
      <sz val="11"/>
      <color indexed="23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3"/>
      <name val="Calibri"/>
      <family val="2"/>
    </font>
    <font>
      <b/>
      <sz val="13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charset val="134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sz val="10"/>
      <name val="Arial"/>
      <family val="2"/>
      <charset val="134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i/>
      <u/>
      <sz val="11"/>
      <color theme="1"/>
      <name val="Arial"/>
      <family val="2"/>
    </font>
    <font>
      <sz val="10"/>
      <name val="Arial"/>
      <family val="2"/>
    </font>
    <font>
      <b/>
      <sz val="20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8"/>
      <color indexed="16"/>
      <name val="Courier"/>
      <family val="3"/>
    </font>
    <font>
      <sz val="18"/>
      <color indexed="16"/>
      <name val="Courier New"/>
      <family val="3"/>
    </font>
    <font>
      <sz val="20"/>
      <color indexed="16"/>
      <name val="Courier"/>
      <family val="3"/>
    </font>
    <font>
      <sz val="20"/>
      <color indexed="16"/>
      <name val="Courier New"/>
      <family val="3"/>
    </font>
    <font>
      <b/>
      <sz val="20"/>
      <color indexed="16"/>
      <name val="Courier"/>
      <family val="3"/>
    </font>
    <font>
      <b/>
      <sz val="20"/>
      <color indexed="16"/>
      <name val="Courier New"/>
      <family val="3"/>
    </font>
    <font>
      <sz val="24"/>
      <color indexed="16"/>
      <name val="Courier"/>
      <family val="3"/>
    </font>
    <font>
      <sz val="24"/>
      <color indexed="16"/>
      <name val="Courier New"/>
      <family val="3"/>
    </font>
    <font>
      <b/>
      <sz val="24"/>
      <color indexed="16"/>
      <name val="Courier"/>
      <family val="3"/>
    </font>
    <font>
      <b/>
      <sz val="24"/>
      <color indexed="16"/>
      <name val="Courier New"/>
      <family val="3"/>
    </font>
    <font>
      <sz val="8"/>
      <name val="Times New Roman"/>
      <family val="1"/>
    </font>
    <font>
      <sz val="10"/>
      <color indexed="16"/>
      <name val="Arial"/>
      <family val="2"/>
    </font>
    <font>
      <sz val="12"/>
      <name val="Tms Rmn"/>
    </font>
    <font>
      <sz val="12"/>
      <name val="Tms Rmn"/>
      <family val="1"/>
    </font>
    <font>
      <b/>
      <sz val="11"/>
      <color indexed="53"/>
      <name val="Calibri"/>
      <family val="2"/>
    </font>
    <font>
      <b/>
      <sz val="10"/>
      <color indexed="16"/>
      <name val="Arial"/>
      <family val="2"/>
    </font>
    <font>
      <sz val="10"/>
      <color indexed="55"/>
      <name val="Arial"/>
      <family val="2"/>
    </font>
    <font>
      <b/>
      <sz val="12"/>
      <name val="Arial"/>
      <family val="2"/>
    </font>
    <font>
      <sz val="10"/>
      <name val="Helv"/>
    </font>
    <font>
      <sz val="10"/>
      <name val="Helv"/>
      <family val="2"/>
    </font>
    <font>
      <sz val="10"/>
      <name val="MS Serif"/>
      <family val="1"/>
    </font>
    <font>
      <sz val="10"/>
      <name val="Courier"/>
      <family val="3"/>
    </font>
    <font>
      <sz val="10"/>
      <name val="Courier New"/>
      <family val="3"/>
    </font>
    <font>
      <sz val="11"/>
      <name val="Book Antiqua"/>
      <family val="1"/>
    </font>
    <font>
      <sz val="10"/>
      <color indexed="16"/>
      <name val="MS Serif"/>
      <family val="1"/>
    </font>
    <font>
      <b/>
      <sz val="10"/>
      <color indexed="36"/>
      <name val="Arial"/>
      <family val="2"/>
    </font>
    <font>
      <b/>
      <sz val="10"/>
      <color indexed="25"/>
      <name val="Arial"/>
      <family val="2"/>
    </font>
    <font>
      <i/>
      <sz val="11"/>
      <color indexed="23"/>
      <name val="Times New Roman"/>
      <family val="2"/>
    </font>
    <font>
      <sz val="10"/>
      <color indexed="23"/>
      <name val="Arial"/>
      <family val="2"/>
    </font>
    <font>
      <u/>
      <sz val="10"/>
      <color indexed="2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222222"/>
      <name val="Bookman Old Style"/>
      <family val="1"/>
    </font>
    <font>
      <sz val="11"/>
      <color rgb="FF222222"/>
      <name val="Bookman Old Style"/>
      <family val="1"/>
    </font>
    <font>
      <sz val="11"/>
      <color rgb="FF000000"/>
      <name val="Bookman Old Style"/>
      <family val="1"/>
    </font>
    <font>
      <b/>
      <sz val="18"/>
      <name val="Bookman Old Style"/>
      <family val="1"/>
    </font>
    <font>
      <sz val="10"/>
      <name val="Bookman Old Style"/>
      <family val="1"/>
    </font>
    <font>
      <b/>
      <sz val="14"/>
      <name val="Bookman Old Style"/>
      <family val="1"/>
    </font>
    <font>
      <b/>
      <sz val="11"/>
      <name val="Bookman Old Style"/>
      <family val="1"/>
    </font>
    <font>
      <sz val="12"/>
      <color theme="1"/>
      <name val="Bookman Old Style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  <charset val="13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8"/>
      <color indexed="56"/>
      <name val="Cambria"/>
      <family val="1"/>
    </font>
    <font>
      <sz val="9"/>
      <color theme="1"/>
      <name val="Times New Roman"/>
      <family val="1"/>
    </font>
    <font>
      <sz val="16"/>
      <name val="Calibri"/>
      <family val="2"/>
    </font>
    <font>
      <b/>
      <sz val="8"/>
      <color theme="1"/>
      <name val="Times New Roman"/>
      <family val="1"/>
    </font>
    <font>
      <b/>
      <u/>
      <sz val="22"/>
      <name val="Calibri"/>
      <family val="2"/>
    </font>
    <font>
      <sz val="12"/>
      <name val="Calibri"/>
      <family val="2"/>
      <scheme val="minor"/>
    </font>
    <font>
      <b/>
      <sz val="18"/>
      <name val="Calibri"/>
      <family val="2"/>
    </font>
    <font>
      <sz val="16"/>
      <name val="Baskerville Old Face"/>
      <family val="1"/>
    </font>
    <font>
      <b/>
      <sz val="16"/>
      <name val="Baskerville Old Face"/>
      <family val="1"/>
    </font>
    <font>
      <b/>
      <sz val="11"/>
      <name val="Baskerville Old Face"/>
      <family val="1"/>
    </font>
    <font>
      <b/>
      <sz val="8"/>
      <name val="Baskerville Old Face"/>
      <family val="1"/>
    </font>
    <font>
      <b/>
      <sz val="18"/>
      <name val="Arial Black"/>
      <family val="2"/>
    </font>
    <font>
      <b/>
      <sz val="16"/>
      <name val="Arial Black"/>
      <family val="2"/>
    </font>
    <font>
      <b/>
      <sz val="12"/>
      <name val="Bodoni MT Black"/>
      <family val="1"/>
    </font>
    <font>
      <b/>
      <sz val="16"/>
      <color rgb="FFFF0000"/>
      <name val="Baskerville Old Face"/>
      <family val="1"/>
    </font>
    <font>
      <b/>
      <sz val="18"/>
      <name val="Baskerville Old Face"/>
      <family val="1"/>
    </font>
    <font>
      <sz val="18"/>
      <name val="Arial"/>
      <family val="2"/>
    </font>
    <font>
      <b/>
      <sz val="18"/>
      <name val="Arial"/>
      <family val="2"/>
    </font>
    <font>
      <sz val="18"/>
      <name val="Calibri"/>
      <family val="2"/>
    </font>
    <font>
      <sz val="12"/>
      <color rgb="FFFF0000"/>
      <name val="Calibri"/>
      <family val="2"/>
      <scheme val="minor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9"/>
      <color rgb="FFE7E7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45"/>
        <bgColor indexed="51"/>
      </patternFill>
    </fill>
    <fill>
      <patternFill patternType="solid">
        <fgColor indexed="42"/>
        <bgColor indexed="26"/>
      </patternFill>
    </fill>
    <fill>
      <patternFill patternType="solid">
        <fgColor indexed="26"/>
        <bgColor indexed="31"/>
      </patternFill>
    </fill>
    <fill>
      <patternFill patternType="solid">
        <fgColor indexed="27"/>
        <bgColor indexed="31"/>
      </patternFill>
    </fill>
    <fill>
      <patternFill patternType="solid">
        <fgColor indexed="47"/>
        <bgColor indexed="43"/>
      </patternFill>
    </fill>
    <fill>
      <patternFill patternType="solid">
        <fgColor indexed="24"/>
        <bgColor indexed="40"/>
      </patternFill>
    </fill>
    <fill>
      <patternFill patternType="solid">
        <fgColor indexed="40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8"/>
        <b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60"/>
      </patternFill>
    </fill>
    <fill>
      <patternFill patternType="solid">
        <fgColor indexed="42"/>
        <bgColor indexed="42"/>
      </patternFill>
    </fill>
    <fill>
      <patternFill patternType="solid">
        <fgColor indexed="34"/>
        <bgColor indexed="44"/>
      </patternFill>
    </fill>
    <fill>
      <patternFill patternType="solid">
        <fgColor indexed="54"/>
        <bgColor indexed="23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38"/>
      </patternFill>
    </fill>
    <fill>
      <patternFill patternType="solid">
        <fgColor indexed="47"/>
        <bgColor indexed="47"/>
      </patternFill>
    </fill>
    <fill>
      <patternFill patternType="solid">
        <fgColor indexed="29"/>
        <b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38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41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11"/>
      </patternFill>
    </fill>
    <fill>
      <patternFill patternType="solid">
        <fgColor indexed="55"/>
        <bgColor indexed="40"/>
      </patternFill>
    </fill>
    <fill>
      <patternFill patternType="lightGray">
        <bgColor indexed="9"/>
      </patternFill>
    </fill>
    <fill>
      <patternFill patternType="lightUp">
        <fgColor indexed="14"/>
        <bgColor indexed="45"/>
      </patternFill>
    </fill>
    <fill>
      <patternFill patternType="solid">
        <fgColor indexed="46"/>
        <bgColor indexed="55"/>
      </patternFill>
    </fill>
    <fill>
      <patternFill patternType="lightDown">
        <fgColor indexed="23"/>
      </patternFill>
    </fill>
    <fill>
      <patternFill patternType="solid">
        <fgColor indexed="41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4A3C8C"/>
        <bgColor indexed="64"/>
      </patternFill>
    </fill>
    <fill>
      <patternFill patternType="solid">
        <fgColor rgb="FFEFF3FB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5493">
    <xf numFmtId="0" fontId="0" fillId="0" borderId="0">
      <alignment vertical="top"/>
    </xf>
    <xf numFmtId="0" fontId="121" fillId="0" borderId="0">
      <alignment vertical="top"/>
    </xf>
    <xf numFmtId="0" fontId="130" fillId="0" borderId="0">
      <alignment vertical="top"/>
    </xf>
    <xf numFmtId="0" fontId="120" fillId="0" borderId="0"/>
    <xf numFmtId="0" fontId="131" fillId="0" borderId="0"/>
    <xf numFmtId="0" fontId="120" fillId="0" borderId="0"/>
    <xf numFmtId="0" fontId="121" fillId="0" borderId="0">
      <alignment vertical="top"/>
    </xf>
    <xf numFmtId="0" fontId="132" fillId="0" borderId="0"/>
    <xf numFmtId="0" fontId="120" fillId="0" borderId="0"/>
    <xf numFmtId="0" fontId="132" fillId="0" borderId="0">
      <alignment vertical="top"/>
    </xf>
    <xf numFmtId="0" fontId="120" fillId="0" borderId="0"/>
    <xf numFmtId="166" fontId="132" fillId="0" borderId="0" applyFont="0" applyFill="0" applyBorder="0" applyAlignment="0" applyProtection="0"/>
    <xf numFmtId="0" fontId="133" fillId="0" borderId="0">
      <alignment vertical="top"/>
    </xf>
    <xf numFmtId="0" fontId="133" fillId="0" borderId="0"/>
    <xf numFmtId="166" fontId="133" fillId="0" borderId="0" applyFont="0" applyFill="0" applyBorder="0" applyAlignment="0" applyProtection="0"/>
    <xf numFmtId="0" fontId="121" fillId="0" borderId="0">
      <alignment vertical="top"/>
    </xf>
    <xf numFmtId="0" fontId="134" fillId="0" borderId="0">
      <alignment vertical="top"/>
    </xf>
    <xf numFmtId="0" fontId="121" fillId="0" borderId="0">
      <alignment vertical="top"/>
    </xf>
    <xf numFmtId="0" fontId="135" fillId="0" borderId="0"/>
    <xf numFmtId="166" fontId="135" fillId="0" borderId="0" applyFont="0" applyFill="0" applyBorder="0" applyAlignment="0" applyProtection="0"/>
    <xf numFmtId="0" fontId="136" fillId="0" borderId="0">
      <alignment vertical="top"/>
    </xf>
    <xf numFmtId="0" fontId="137" fillId="0" borderId="0"/>
    <xf numFmtId="0" fontId="138" fillId="0" borderId="0"/>
    <xf numFmtId="0" fontId="120" fillId="0" borderId="0"/>
    <xf numFmtId="0" fontId="120" fillId="0" borderId="0"/>
    <xf numFmtId="0" fontId="119" fillId="0" borderId="0"/>
    <xf numFmtId="0" fontId="118" fillId="0" borderId="0"/>
    <xf numFmtId="0" fontId="138" fillId="0" borderId="0">
      <alignment vertical="top"/>
    </xf>
    <xf numFmtId="0" fontId="140" fillId="0" borderId="0"/>
    <xf numFmtId="0" fontId="140" fillId="0" borderId="0">
      <alignment vertical="top"/>
    </xf>
    <xf numFmtId="0" fontId="120" fillId="0" borderId="0"/>
    <xf numFmtId="0" fontId="120" fillId="0" borderId="0"/>
    <xf numFmtId="0" fontId="120" fillId="0" borderId="0"/>
    <xf numFmtId="0" fontId="117" fillId="0" borderId="0"/>
    <xf numFmtId="0" fontId="120" fillId="0" borderId="0"/>
    <xf numFmtId="0" fontId="120" fillId="0" borderId="0"/>
    <xf numFmtId="0" fontId="141" fillId="0" borderId="0">
      <alignment vertical="top"/>
    </xf>
    <xf numFmtId="0" fontId="141" fillId="0" borderId="0"/>
    <xf numFmtId="0" fontId="116" fillId="0" borderId="0"/>
    <xf numFmtId="0" fontId="120" fillId="0" borderId="0"/>
    <xf numFmtId="0" fontId="115" fillId="0" borderId="0"/>
    <xf numFmtId="0" fontId="120" fillId="0" borderId="0"/>
    <xf numFmtId="0" fontId="143" fillId="0" borderId="0"/>
    <xf numFmtId="0" fontId="144" fillId="0" borderId="0">
      <alignment vertical="top"/>
    </xf>
    <xf numFmtId="0" fontId="144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7" fillId="5" borderId="0" applyNumberFormat="0" applyBorder="0" applyAlignment="0" applyProtection="0"/>
    <xf numFmtId="0" fontId="127" fillId="6" borderId="0" applyNumberFormat="0" applyBorder="0" applyAlignment="0" applyProtection="0"/>
    <xf numFmtId="0" fontId="127" fillId="7" borderId="0" applyNumberFormat="0" applyBorder="0" applyAlignment="0" applyProtection="0"/>
    <xf numFmtId="0" fontId="127" fillId="8" borderId="0" applyNumberFormat="0" applyBorder="0" applyAlignment="0" applyProtection="0"/>
    <xf numFmtId="0" fontId="127" fillId="9" borderId="0" applyNumberFormat="0" applyBorder="0" applyAlignment="0" applyProtection="0"/>
    <xf numFmtId="0" fontId="127" fillId="10" borderId="0" applyNumberFormat="0" applyBorder="0" applyAlignment="0" applyProtection="0"/>
    <xf numFmtId="0" fontId="127" fillId="11" borderId="0" applyNumberFormat="0" applyBorder="0" applyAlignment="0" applyProtection="0"/>
    <xf numFmtId="0" fontId="127" fillId="12" borderId="0" applyNumberFormat="0" applyBorder="0" applyAlignment="0" applyProtection="0"/>
    <xf numFmtId="0" fontId="127" fillId="13" borderId="0" applyNumberFormat="0" applyBorder="0" applyAlignment="0" applyProtection="0"/>
    <xf numFmtId="0" fontId="127" fillId="8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45" fillId="15" borderId="0" applyNumberFormat="0" applyBorder="0" applyAlignment="0" applyProtection="0"/>
    <xf numFmtId="0" fontId="145" fillId="12" borderId="0" applyNumberFormat="0" applyBorder="0" applyAlignment="0" applyProtection="0"/>
    <xf numFmtId="0" fontId="145" fillId="13" borderId="0" applyNumberFormat="0" applyBorder="0" applyAlignment="0" applyProtection="0"/>
    <xf numFmtId="0" fontId="145" fillId="16" borderId="0" applyNumberFormat="0" applyBorder="0" applyAlignment="0" applyProtection="0"/>
    <xf numFmtId="0" fontId="145" fillId="17" borderId="0" applyNumberFormat="0" applyBorder="0" applyAlignment="0" applyProtection="0"/>
    <xf numFmtId="0" fontId="145" fillId="18" borderId="0" applyNumberFormat="0" applyBorder="0" applyAlignment="0" applyProtection="0"/>
    <xf numFmtId="0" fontId="145" fillId="19" borderId="0" applyNumberFormat="0" applyBorder="0" applyAlignment="0" applyProtection="0"/>
    <xf numFmtId="0" fontId="145" fillId="20" borderId="0" applyNumberFormat="0" applyBorder="0" applyAlignment="0" applyProtection="0"/>
    <xf numFmtId="0" fontId="145" fillId="21" borderId="0" applyNumberFormat="0" applyBorder="0" applyAlignment="0" applyProtection="0"/>
    <xf numFmtId="0" fontId="145" fillId="16" borderId="0" applyNumberFormat="0" applyBorder="0" applyAlignment="0" applyProtection="0"/>
    <xf numFmtId="0" fontId="145" fillId="17" borderId="0" applyNumberFormat="0" applyBorder="0" applyAlignment="0" applyProtection="0"/>
    <xf numFmtId="0" fontId="145" fillId="22" borderId="0" applyNumberFormat="0" applyBorder="0" applyAlignment="0" applyProtection="0"/>
    <xf numFmtId="0" fontId="146" fillId="6" borderId="0" applyNumberFormat="0" applyBorder="0" applyAlignment="0" applyProtection="0"/>
    <xf numFmtId="0" fontId="147" fillId="23" borderId="8" applyNumberFormat="0" applyAlignment="0" applyProtection="0"/>
    <xf numFmtId="0" fontId="148" fillId="24" borderId="9" applyNumberFormat="0" applyAlignment="0" applyProtection="0"/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>
      <alignment vertical="top"/>
    </xf>
    <xf numFmtId="0" fontId="121" fillId="0" borderId="0"/>
    <xf numFmtId="0" fontId="121" fillId="0" borderId="0">
      <alignment vertical="top"/>
    </xf>
    <xf numFmtId="0" fontId="121" fillId="0" borderId="0"/>
    <xf numFmtId="0" fontId="121" fillId="0" borderId="0">
      <alignment vertical="top"/>
    </xf>
    <xf numFmtId="0" fontId="121" fillId="0" borderId="0"/>
    <xf numFmtId="0" fontId="121" fillId="0" borderId="0">
      <alignment vertical="top"/>
    </xf>
    <xf numFmtId="0" fontId="121" fillId="0" borderId="0"/>
    <xf numFmtId="0" fontId="121" fillId="0" borderId="0">
      <alignment vertical="top"/>
    </xf>
    <xf numFmtId="0" fontId="121" fillId="0" borderId="0"/>
    <xf numFmtId="0" fontId="121" fillId="0" borderId="0">
      <alignment vertical="top"/>
    </xf>
    <xf numFmtId="0" fontId="121" fillId="0" borderId="0"/>
    <xf numFmtId="0" fontId="121" fillId="0" borderId="0">
      <alignment vertical="top"/>
    </xf>
    <xf numFmtId="0" fontId="121" fillId="0" borderId="0"/>
    <xf numFmtId="0" fontId="121" fillId="0" borderId="0"/>
    <xf numFmtId="0" fontId="121" fillId="0" borderId="0">
      <alignment vertical="top"/>
    </xf>
    <xf numFmtId="0" fontId="121" fillId="0" borderId="0"/>
    <xf numFmtId="0" fontId="121" fillId="0" borderId="0"/>
    <xf numFmtId="0" fontId="121" fillId="0" borderId="0">
      <alignment vertical="top"/>
    </xf>
    <xf numFmtId="0" fontId="121" fillId="0" borderId="0">
      <alignment vertical="top"/>
    </xf>
    <xf numFmtId="0" fontId="121" fillId="0" borderId="0"/>
    <xf numFmtId="0" fontId="121" fillId="0" borderId="0"/>
    <xf numFmtId="0" fontId="121" fillId="0" borderId="0"/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49" fillId="0" borderId="0" applyNumberFormat="0" applyFill="0" applyBorder="0" applyAlignment="0" applyProtection="0"/>
    <xf numFmtId="0" fontId="150" fillId="7" borderId="0" applyNumberFormat="0" applyBorder="0" applyAlignment="0" applyProtection="0"/>
    <xf numFmtId="0" fontId="151" fillId="0" borderId="10" applyNumberFormat="0" applyFill="0" applyAlignment="0" applyProtection="0"/>
    <xf numFmtId="0" fontId="152" fillId="0" borderId="11" applyNumberFormat="0" applyFill="0" applyAlignment="0" applyProtection="0"/>
    <xf numFmtId="0" fontId="153" fillId="0" borderId="12" applyNumberFormat="0" applyFill="0" applyAlignment="0" applyProtection="0"/>
    <xf numFmtId="0" fontId="153" fillId="0" borderId="0" applyNumberFormat="0" applyFill="0" applyBorder="0" applyAlignment="0" applyProtection="0"/>
    <xf numFmtId="0" fontId="154" fillId="10" borderId="8" applyNumberFormat="0" applyAlignment="0" applyProtection="0"/>
    <xf numFmtId="0" fontId="155" fillId="0" borderId="13" applyNumberFormat="0" applyFill="0" applyAlignment="0" applyProtection="0"/>
    <xf numFmtId="0" fontId="156" fillId="25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14" fillId="0" borderId="0" applyNumberFormat="0" applyFont="0" applyFill="0" applyBorder="0" applyAlignment="0" applyProtection="0">
      <alignment vertical="top"/>
      <protection locked="0"/>
    </xf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14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26" borderId="14" applyNumberFormat="0" applyFont="0" applyAlignment="0" applyProtection="0"/>
    <xf numFmtId="0" fontId="157" fillId="23" borderId="15" applyNumberFormat="0" applyAlignment="0" applyProtection="0"/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21" fillId="0" borderId="0">
      <alignment vertical="top"/>
    </xf>
    <xf numFmtId="0" fontId="158" fillId="0" borderId="0" applyNumberFormat="0" applyFill="0" applyBorder="0" applyAlignment="0" applyProtection="0"/>
    <xf numFmtId="0" fontId="159" fillId="0" borderId="16" applyNumberFormat="0" applyFill="0" applyAlignment="0" applyProtection="0"/>
    <xf numFmtId="0" fontId="160" fillId="0" borderId="0" applyNumberFormat="0" applyFill="0" applyBorder="0" applyAlignment="0" applyProtection="0"/>
    <xf numFmtId="0" fontId="161" fillId="0" borderId="0">
      <alignment vertical="top"/>
    </xf>
    <xf numFmtId="0" fontId="120" fillId="0" borderId="0"/>
    <xf numFmtId="0" fontId="162" fillId="0" borderId="0">
      <alignment vertical="top"/>
    </xf>
    <xf numFmtId="0" fontId="162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20" fillId="0" borderId="0"/>
    <xf numFmtId="0" fontId="109" fillId="0" borderId="0"/>
    <xf numFmtId="0" fontId="108" fillId="0" borderId="0"/>
    <xf numFmtId="0" fontId="120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163" fillId="0" borderId="0"/>
    <xf numFmtId="0" fontId="99" fillId="0" borderId="0" applyNumberFormat="0" applyFont="0" applyFill="0" applyBorder="0" applyAlignment="0" applyProtection="0">
      <alignment vertical="top"/>
      <protection locked="0"/>
    </xf>
    <xf numFmtId="0" fontId="98" fillId="0" borderId="0"/>
    <xf numFmtId="0" fontId="97" fillId="0" borderId="0"/>
    <xf numFmtId="0" fontId="96" fillId="0" borderId="0"/>
    <xf numFmtId="0" fontId="95" fillId="0" borderId="0"/>
    <xf numFmtId="9" fontId="95" fillId="0" borderId="0" applyFont="0" applyFill="0" applyBorder="0" applyAlignment="0" applyProtection="0"/>
    <xf numFmtId="0" fontId="164" fillId="0" borderId="0"/>
    <xf numFmtId="0" fontId="94" fillId="0" borderId="0"/>
    <xf numFmtId="0" fontId="165" fillId="0" borderId="0">
      <alignment vertical="center"/>
    </xf>
    <xf numFmtId="0" fontId="165" fillId="0" borderId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30" borderId="0" applyNumberFormat="0" applyBorder="0" applyAlignment="0" applyProtection="0">
      <alignment vertical="center"/>
    </xf>
    <xf numFmtId="0" fontId="166" fillId="31" borderId="0" applyNumberFormat="0" applyBorder="0" applyAlignment="0" applyProtection="0">
      <alignment vertical="center"/>
    </xf>
    <xf numFmtId="0" fontId="166" fillId="32" borderId="0" applyNumberFormat="0" applyBorder="0" applyAlignment="0" applyProtection="0">
      <alignment vertical="center"/>
    </xf>
    <xf numFmtId="0" fontId="166" fillId="33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0" borderId="0" applyNumberFormat="0" applyBorder="0" applyAlignment="0" applyProtection="0">
      <alignment vertical="center"/>
    </xf>
    <xf numFmtId="0" fontId="166" fillId="33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165" fontId="166" fillId="0" borderId="0" applyFont="0" applyFill="0" applyBorder="0" applyAlignment="0" applyProtection="0">
      <alignment vertical="center"/>
    </xf>
    <xf numFmtId="0" fontId="167" fillId="0" borderId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65" fillId="0" borderId="0">
      <alignment vertical="center"/>
      <protection locked="0"/>
    </xf>
    <xf numFmtId="0" fontId="165" fillId="0" borderId="0">
      <alignment vertical="center"/>
      <protection locked="0"/>
    </xf>
    <xf numFmtId="0" fontId="165" fillId="0" borderId="0">
      <alignment vertical="center"/>
    </xf>
    <xf numFmtId="0" fontId="165" fillId="0" borderId="0">
      <alignment vertical="top"/>
    </xf>
    <xf numFmtId="0" fontId="165" fillId="0" borderId="0">
      <alignment vertical="center"/>
    </xf>
    <xf numFmtId="0" fontId="165" fillId="0" borderId="0">
      <alignment vertical="center"/>
    </xf>
    <xf numFmtId="0" fontId="165" fillId="0" borderId="0">
      <alignment vertical="center"/>
    </xf>
    <xf numFmtId="0" fontId="165" fillId="0" borderId="0">
      <alignment vertical="center"/>
    </xf>
    <xf numFmtId="0" fontId="165" fillId="0" borderId="0">
      <alignment vertical="center"/>
    </xf>
    <xf numFmtId="0" fontId="170" fillId="0" borderId="0">
      <alignment vertical="top"/>
    </xf>
    <xf numFmtId="0" fontId="170" fillId="0" borderId="0">
      <alignment vertical="top"/>
    </xf>
    <xf numFmtId="0" fontId="166" fillId="0" borderId="0">
      <alignment vertical="center"/>
    </xf>
    <xf numFmtId="0" fontId="166" fillId="0" borderId="0">
      <alignment vertical="center"/>
    </xf>
    <xf numFmtId="0" fontId="170" fillId="0" borderId="0">
      <alignment vertical="top"/>
    </xf>
    <xf numFmtId="0" fontId="166" fillId="0" borderId="0">
      <alignment vertical="center"/>
    </xf>
    <xf numFmtId="0" fontId="166" fillId="0" borderId="0">
      <alignment vertical="center"/>
    </xf>
    <xf numFmtId="0" fontId="166" fillId="0" borderId="0">
      <alignment vertical="center"/>
    </xf>
    <xf numFmtId="0" fontId="166" fillId="0" borderId="0">
      <alignment vertical="center"/>
    </xf>
    <xf numFmtId="0" fontId="166" fillId="0" borderId="0">
      <alignment vertical="center"/>
    </xf>
    <xf numFmtId="0" fontId="166" fillId="0" borderId="0">
      <alignment vertical="center"/>
    </xf>
    <xf numFmtId="0" fontId="170" fillId="0" borderId="0">
      <alignment vertical="top"/>
    </xf>
    <xf numFmtId="0" fontId="166" fillId="0" borderId="0">
      <alignment vertical="center"/>
    </xf>
    <xf numFmtId="0" fontId="166" fillId="0" borderId="0">
      <alignment vertical="center"/>
    </xf>
    <xf numFmtId="0" fontId="166" fillId="0" borderId="0">
      <alignment vertical="center"/>
    </xf>
    <xf numFmtId="0" fontId="166" fillId="0" borderId="0">
      <alignment vertical="center"/>
    </xf>
    <xf numFmtId="0" fontId="166" fillId="0" borderId="0">
      <alignment vertical="center"/>
    </xf>
    <xf numFmtId="0" fontId="166" fillId="37" borderId="14" applyNumberFormat="0" applyFont="0" applyAlignment="0" applyProtection="0">
      <alignment vertical="center"/>
    </xf>
    <xf numFmtId="9" fontId="166" fillId="0" borderId="0" applyFont="0" applyFill="0" applyBorder="0" applyAlignment="0" applyProtection="0">
      <alignment vertical="center"/>
    </xf>
    <xf numFmtId="9" fontId="166" fillId="0" borderId="0" applyFont="0" applyFill="0" applyBorder="0" applyAlignment="0" applyProtection="0">
      <alignment vertical="center"/>
    </xf>
    <xf numFmtId="9" fontId="166" fillId="0" borderId="0" applyFont="0" applyFill="0" applyBorder="0" applyAlignment="0" applyProtection="0">
      <alignment vertical="center"/>
    </xf>
    <xf numFmtId="0" fontId="164" fillId="0" borderId="0">
      <alignment vertical="top"/>
    </xf>
    <xf numFmtId="0" fontId="93" fillId="0" borderId="0"/>
    <xf numFmtId="0" fontId="92" fillId="0" borderId="0"/>
    <xf numFmtId="0" fontId="91" fillId="0" borderId="0"/>
    <xf numFmtId="0" fontId="90" fillId="0" borderId="0"/>
    <xf numFmtId="0" fontId="120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7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  <protection locked="0"/>
    </xf>
    <xf numFmtId="0" fontId="120" fillId="0" borderId="0">
      <alignment vertical="center"/>
      <protection locked="0"/>
    </xf>
    <xf numFmtId="0" fontId="120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top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71" fillId="0" borderId="0">
      <alignment vertical="top"/>
    </xf>
    <xf numFmtId="0" fontId="175" fillId="0" borderId="0"/>
    <xf numFmtId="0" fontId="89" fillId="0" borderId="0"/>
    <xf numFmtId="0" fontId="88" fillId="0" borderId="0"/>
    <xf numFmtId="0" fontId="175" fillId="0" borderId="0">
      <alignment vertical="top"/>
    </xf>
    <xf numFmtId="0" fontId="176" fillId="0" borderId="0">
      <alignment vertical="top"/>
    </xf>
    <xf numFmtId="0" fontId="176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127" fillId="5" borderId="0" applyNumberFormat="0" applyBorder="0" applyAlignment="0" applyProtection="0"/>
    <xf numFmtId="0" fontId="127" fillId="6" borderId="0" applyNumberFormat="0" applyBorder="0" applyAlignment="0" applyProtection="0"/>
    <xf numFmtId="0" fontId="127" fillId="7" borderId="0" applyNumberFormat="0" applyBorder="0" applyAlignment="0" applyProtection="0"/>
    <xf numFmtId="0" fontId="127" fillId="8" borderId="0" applyNumberFormat="0" applyBorder="0" applyAlignment="0" applyProtection="0"/>
    <xf numFmtId="0" fontId="127" fillId="9" borderId="0" applyNumberFormat="0" applyBorder="0" applyAlignment="0" applyProtection="0"/>
    <xf numFmtId="0" fontId="127" fillId="10" borderId="0" applyNumberFormat="0" applyBorder="0" applyAlignment="0" applyProtection="0"/>
    <xf numFmtId="0" fontId="127" fillId="11" borderId="0" applyNumberFormat="0" applyBorder="0" applyAlignment="0" applyProtection="0"/>
    <xf numFmtId="0" fontId="127" fillId="12" borderId="0" applyNumberFormat="0" applyBorder="0" applyAlignment="0" applyProtection="0"/>
    <xf numFmtId="0" fontId="127" fillId="13" borderId="0" applyNumberFormat="0" applyBorder="0" applyAlignment="0" applyProtection="0"/>
    <xf numFmtId="0" fontId="127" fillId="8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45" fillId="15" borderId="0" applyNumberFormat="0" applyBorder="0" applyAlignment="0" applyProtection="0"/>
    <xf numFmtId="0" fontId="145" fillId="12" borderId="0" applyNumberFormat="0" applyBorder="0" applyAlignment="0" applyProtection="0"/>
    <xf numFmtId="0" fontId="145" fillId="13" borderId="0" applyNumberFormat="0" applyBorder="0" applyAlignment="0" applyProtection="0"/>
    <xf numFmtId="0" fontId="145" fillId="16" borderId="0" applyNumberFormat="0" applyBorder="0" applyAlignment="0" applyProtection="0"/>
    <xf numFmtId="0" fontId="145" fillId="17" borderId="0" applyNumberFormat="0" applyBorder="0" applyAlignment="0" applyProtection="0"/>
    <xf numFmtId="0" fontId="145" fillId="18" borderId="0" applyNumberFormat="0" applyBorder="0" applyAlignment="0" applyProtection="0"/>
    <xf numFmtId="0" fontId="145" fillId="19" borderId="0" applyNumberFormat="0" applyBorder="0" applyAlignment="0" applyProtection="0"/>
    <xf numFmtId="0" fontId="145" fillId="20" borderId="0" applyNumberFormat="0" applyBorder="0" applyAlignment="0" applyProtection="0"/>
    <xf numFmtId="0" fontId="145" fillId="21" borderId="0" applyNumberFormat="0" applyBorder="0" applyAlignment="0" applyProtection="0"/>
    <xf numFmtId="0" fontId="145" fillId="16" borderId="0" applyNumberFormat="0" applyBorder="0" applyAlignment="0" applyProtection="0"/>
    <xf numFmtId="0" fontId="145" fillId="17" borderId="0" applyNumberFormat="0" applyBorder="0" applyAlignment="0" applyProtection="0"/>
    <xf numFmtId="0" fontId="145" fillId="22" borderId="0" applyNumberFormat="0" applyBorder="0" applyAlignment="0" applyProtection="0"/>
    <xf numFmtId="0" fontId="146" fillId="6" borderId="0" applyNumberFormat="0" applyBorder="0" applyAlignment="0" applyProtection="0"/>
    <xf numFmtId="0" fontId="147" fillId="23" borderId="8" applyNumberFormat="0" applyAlignment="0" applyProtection="0"/>
    <xf numFmtId="0" fontId="148" fillId="24" borderId="9" applyNumberFormat="0" applyAlignment="0" applyProtection="0"/>
    <xf numFmtId="166" fontId="12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0" fontId="150" fillId="7" borderId="0" applyNumberFormat="0" applyBorder="0" applyAlignment="0" applyProtection="0"/>
    <xf numFmtId="0" fontId="151" fillId="0" borderId="10" applyNumberFormat="0" applyFill="0" applyAlignment="0" applyProtection="0"/>
    <xf numFmtId="0" fontId="152" fillId="0" borderId="11" applyNumberFormat="0" applyFill="0" applyAlignment="0" applyProtection="0"/>
    <xf numFmtId="0" fontId="153" fillId="0" borderId="12" applyNumberFormat="0" applyFill="0" applyAlignment="0" applyProtection="0"/>
    <xf numFmtId="0" fontId="153" fillId="0" borderId="0" applyNumberFormat="0" applyFill="0" applyBorder="0" applyAlignment="0" applyProtection="0"/>
    <xf numFmtId="0" fontId="154" fillId="10" borderId="8" applyNumberFormat="0" applyAlignment="0" applyProtection="0"/>
    <xf numFmtId="0" fontId="155" fillId="0" borderId="13" applyNumberFormat="0" applyFill="0" applyAlignment="0" applyProtection="0"/>
    <xf numFmtId="0" fontId="156" fillId="25" borderId="0" applyNumberFormat="0" applyBorder="0" applyAlignment="0" applyProtection="0"/>
    <xf numFmtId="0" fontId="120" fillId="0" borderId="0"/>
    <xf numFmtId="0" fontId="120" fillId="0" borderId="0">
      <alignment vertical="center"/>
    </xf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83" fillId="0" borderId="0"/>
    <xf numFmtId="0" fontId="83" fillId="0" borderId="0"/>
    <xf numFmtId="0" fontId="83" fillId="0" borderId="0"/>
    <xf numFmtId="0" fontId="120" fillId="0" borderId="0">
      <alignment vertical="top"/>
    </xf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>
      <alignment vertical="center"/>
    </xf>
    <xf numFmtId="0" fontId="120" fillId="0" borderId="0">
      <alignment vertical="top"/>
    </xf>
    <xf numFmtId="0" fontId="120" fillId="0" borderId="0"/>
    <xf numFmtId="0" fontId="120" fillId="0" borderId="0"/>
    <xf numFmtId="0" fontId="120" fillId="0" borderId="0">
      <alignment vertical="top"/>
    </xf>
    <xf numFmtId="0" fontId="120" fillId="0" borderId="0"/>
    <xf numFmtId="0" fontId="120" fillId="0" borderId="0"/>
    <xf numFmtId="0" fontId="120" fillId="0" borderId="0"/>
    <xf numFmtId="0" fontId="120" fillId="0" borderId="0">
      <alignment vertical="top"/>
    </xf>
    <xf numFmtId="0" fontId="120" fillId="0" borderId="0"/>
    <xf numFmtId="0" fontId="120" fillId="0" borderId="0">
      <alignment vertical="top"/>
    </xf>
    <xf numFmtId="0" fontId="120" fillId="0" borderId="0"/>
    <xf numFmtId="0" fontId="120" fillId="0" borderId="0"/>
    <xf numFmtId="0" fontId="83" fillId="0" borderId="0"/>
    <xf numFmtId="0" fontId="83" fillId="0" borderId="0"/>
    <xf numFmtId="0" fontId="120" fillId="0" borderId="0"/>
    <xf numFmtId="0" fontId="120" fillId="0" borderId="0"/>
    <xf numFmtId="0" fontId="120" fillId="0" borderId="0">
      <alignment vertical="top"/>
    </xf>
    <xf numFmtId="0" fontId="120" fillId="0" borderId="0"/>
    <xf numFmtId="0" fontId="120" fillId="0" borderId="0"/>
    <xf numFmtId="0" fontId="120" fillId="0" borderId="0"/>
    <xf numFmtId="0" fontId="120" fillId="0" borderId="0"/>
    <xf numFmtId="0" fontId="83" fillId="0" borderId="0" applyNumberFormat="0" applyFont="0" applyFill="0" applyBorder="0" applyAlignment="0" applyProtection="0">
      <alignment vertical="top"/>
      <protection locked="0"/>
    </xf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>
      <alignment vertical="top"/>
    </xf>
    <xf numFmtId="0" fontId="120" fillId="0" borderId="0"/>
    <xf numFmtId="0" fontId="120" fillId="0" borderId="0"/>
    <xf numFmtId="0" fontId="120" fillId="0" borderId="0"/>
    <xf numFmtId="0" fontId="120" fillId="0" borderId="0"/>
    <xf numFmtId="0" fontId="83" fillId="0" borderId="0"/>
    <xf numFmtId="0" fontId="120" fillId="0" borderId="0"/>
    <xf numFmtId="0" fontId="120" fillId="0" borderId="0"/>
    <xf numFmtId="0" fontId="120" fillId="0" borderId="0">
      <alignment vertical="top"/>
    </xf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>
      <alignment vertical="top"/>
    </xf>
    <xf numFmtId="0" fontId="120" fillId="26" borderId="14" applyNumberFormat="0" applyFont="0" applyAlignment="0" applyProtection="0"/>
    <xf numFmtId="0" fontId="83" fillId="38" borderId="17" applyNumberFormat="0" applyFont="0" applyAlignment="0" applyProtection="0"/>
    <xf numFmtId="0" fontId="157" fillId="23" borderId="15" applyNumberFormat="0" applyAlignment="0" applyProtection="0"/>
    <xf numFmtId="9" fontId="83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16" applyNumberFormat="0" applyFill="0" applyAlignment="0" applyProtection="0"/>
    <xf numFmtId="0" fontId="160" fillId="0" borderId="0" applyNumberFormat="0" applyFill="0" applyBorder="0" applyAlignment="0" applyProtection="0"/>
    <xf numFmtId="0" fontId="176" fillId="0" borderId="0"/>
    <xf numFmtId="0" fontId="82" fillId="0" borderId="0"/>
    <xf numFmtId="0" fontId="120" fillId="0" borderId="0"/>
    <xf numFmtId="0" fontId="177" fillId="0" borderId="0"/>
    <xf numFmtId="0" fontId="81" fillId="0" borderId="0"/>
    <xf numFmtId="0" fontId="177" fillId="0" borderId="0">
      <alignment vertical="top"/>
    </xf>
    <xf numFmtId="0" fontId="80" fillId="0" borderId="0"/>
    <xf numFmtId="0" fontId="79" fillId="0" borderId="0"/>
    <xf numFmtId="0" fontId="78" fillId="0" borderId="0"/>
    <xf numFmtId="0" fontId="178" fillId="0" borderId="0"/>
    <xf numFmtId="0" fontId="179" fillId="0" borderId="0">
      <alignment vertical="top"/>
    </xf>
    <xf numFmtId="0" fontId="179" fillId="0" borderId="0"/>
    <xf numFmtId="0" fontId="77" fillId="0" borderId="0"/>
    <xf numFmtId="0" fontId="120" fillId="0" borderId="0"/>
    <xf numFmtId="0" fontId="76" fillId="0" borderId="0"/>
    <xf numFmtId="0" fontId="180" fillId="0" borderId="0">
      <alignment vertical="top"/>
    </xf>
    <xf numFmtId="0" fontId="120" fillId="0" borderId="0"/>
    <xf numFmtId="0" fontId="75" fillId="0" borderId="0"/>
    <xf numFmtId="0" fontId="180" fillId="0" borderId="0"/>
    <xf numFmtId="0" fontId="120" fillId="0" borderId="0"/>
    <xf numFmtId="0" fontId="74" fillId="0" borderId="0"/>
    <xf numFmtId="0" fontId="120" fillId="0" borderId="0"/>
    <xf numFmtId="0" fontId="73" fillId="0" borderId="0"/>
    <xf numFmtId="0" fontId="120" fillId="0" borderId="0"/>
    <xf numFmtId="0" fontId="72" fillId="0" borderId="0"/>
    <xf numFmtId="0" fontId="71" fillId="0" borderId="0"/>
    <xf numFmtId="0" fontId="120" fillId="0" borderId="0"/>
    <xf numFmtId="0" fontId="70" fillId="0" borderId="0"/>
    <xf numFmtId="0" fontId="120" fillId="0" borderId="0"/>
    <xf numFmtId="168" fontId="183" fillId="0" borderId="0"/>
    <xf numFmtId="168" fontId="182" fillId="0" borderId="0" applyFont="0" applyFill="0" applyBorder="0" applyAlignment="0" applyProtection="0">
      <alignment vertical="center"/>
    </xf>
    <xf numFmtId="168" fontId="183" fillId="0" borderId="0"/>
    <xf numFmtId="168" fontId="182" fillId="0" borderId="0" applyFont="0" applyFill="0" applyBorder="0" applyAlignment="0" applyProtection="0">
      <alignment vertical="center"/>
    </xf>
    <xf numFmtId="0" fontId="183" fillId="0" borderId="0"/>
    <xf numFmtId="0" fontId="183" fillId="0" borderId="0"/>
    <xf numFmtId="0" fontId="184" fillId="0" borderId="0">
      <alignment horizontal="center"/>
    </xf>
    <xf numFmtId="0" fontId="184" fillId="0" borderId="0">
      <alignment horizontal="center" textRotation="90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5" fillId="0" borderId="0">
      <alignment vertical="center"/>
    </xf>
    <xf numFmtId="169" fontId="181" fillId="0" borderId="0">
      <alignment vertical="center"/>
    </xf>
    <xf numFmtId="0" fontId="185" fillId="0" borderId="0">
      <alignment vertical="center"/>
    </xf>
    <xf numFmtId="169" fontId="186" fillId="0" borderId="0">
      <alignment vertical="center"/>
    </xf>
    <xf numFmtId="169" fontId="181" fillId="0" borderId="0"/>
    <xf numFmtId="0" fontId="183" fillId="0" borderId="0"/>
    <xf numFmtId="0" fontId="69" fillId="0" borderId="0"/>
    <xf numFmtId="0" fontId="69" fillId="0" borderId="0"/>
    <xf numFmtId="169" fontId="187" fillId="0" borderId="0">
      <alignment vertical="center"/>
    </xf>
    <xf numFmtId="0" fontId="182" fillId="0" borderId="0">
      <alignment vertical="center"/>
    </xf>
    <xf numFmtId="0" fontId="188" fillId="0" borderId="0"/>
    <xf numFmtId="170" fontId="188" fillId="0" borderId="0"/>
    <xf numFmtId="0" fontId="178" fillId="0" borderId="0"/>
    <xf numFmtId="0" fontId="178" fillId="0" borderId="0"/>
    <xf numFmtId="0" fontId="178" fillId="0" borderId="0"/>
    <xf numFmtId="0" fontId="189" fillId="0" borderId="0">
      <alignment vertical="top"/>
    </xf>
    <xf numFmtId="0" fontId="189" fillId="0" borderId="0"/>
    <xf numFmtId="0" fontId="68" fillId="0" borderId="0"/>
    <xf numFmtId="0" fontId="120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191" fillId="0" borderId="0"/>
    <xf numFmtId="0" fontId="62" fillId="0" borderId="0"/>
    <xf numFmtId="0" fontId="62" fillId="0" borderId="0" applyNumberFormat="0" applyFont="0" applyFill="0" applyBorder="0" applyAlignment="0" applyProtection="0">
      <alignment vertical="top"/>
      <protection locked="0"/>
    </xf>
    <xf numFmtId="0" fontId="191" fillId="0" borderId="0">
      <alignment vertical="top"/>
    </xf>
    <xf numFmtId="0" fontId="120" fillId="0" borderId="0"/>
    <xf numFmtId="0" fontId="62" fillId="0" borderId="0"/>
    <xf numFmtId="0" fontId="61" fillId="0" borderId="0"/>
    <xf numFmtId="0" fontId="120" fillId="0" borderId="0"/>
    <xf numFmtId="0" fontId="191" fillId="0" borderId="0"/>
    <xf numFmtId="0" fontId="139" fillId="0" borderId="0"/>
    <xf numFmtId="0" fontId="61" fillId="0" borderId="0"/>
    <xf numFmtId="0" fontId="192" fillId="0" borderId="0"/>
    <xf numFmtId="0" fontId="120" fillId="26" borderId="14" applyNumberFormat="0" applyFont="0" applyAlignment="0" applyProtection="0"/>
    <xf numFmtId="9" fontId="120" fillId="0" borderId="0" applyFont="0" applyFill="0" applyBorder="0" applyAlignment="0" applyProtection="0"/>
    <xf numFmtId="0" fontId="60" fillId="0" borderId="0"/>
    <xf numFmtId="0" fontId="59" fillId="0" borderId="0"/>
    <xf numFmtId="0" fontId="58" fillId="0" borderId="0"/>
    <xf numFmtId="0" fontId="57" fillId="0" borderId="0"/>
    <xf numFmtId="0" fontId="120" fillId="0" borderId="0"/>
    <xf numFmtId="0" fontId="56" fillId="0" borderId="0"/>
    <xf numFmtId="0" fontId="193" fillId="0" borderId="0"/>
    <xf numFmtId="0" fontId="193" fillId="0" borderId="0">
      <alignment vertical="top"/>
    </xf>
    <xf numFmtId="0" fontId="55" fillId="0" borderId="0"/>
    <xf numFmtId="0" fontId="54" fillId="0" borderId="0"/>
    <xf numFmtId="0" fontId="194" fillId="0" borderId="0">
      <alignment vertical="top"/>
    </xf>
    <xf numFmtId="0" fontId="120" fillId="0" borderId="0"/>
    <xf numFmtId="0" fontId="53" fillId="0" borderId="0"/>
    <xf numFmtId="0" fontId="52" fillId="0" borderId="0"/>
    <xf numFmtId="0" fontId="120" fillId="0" borderId="0">
      <alignment vertical="top"/>
    </xf>
    <xf numFmtId="0" fontId="51" fillId="0" borderId="0"/>
    <xf numFmtId="0" fontId="51" fillId="0" borderId="0"/>
    <xf numFmtId="0" fontId="51" fillId="0" borderId="0" applyNumberFormat="0" applyFont="0" applyFill="0" applyBorder="0" applyAlignment="0" applyProtection="0">
      <alignment vertical="top"/>
      <protection locked="0"/>
    </xf>
    <xf numFmtId="0" fontId="120" fillId="0" borderId="0"/>
    <xf numFmtId="0" fontId="120" fillId="0" borderId="0" applyFont="0" applyFill="0" applyBorder="0" applyAlignment="0" applyProtection="0"/>
    <xf numFmtId="0" fontId="142" fillId="0" borderId="0" applyFill="0" applyProtection="0">
      <alignment vertical="center"/>
    </xf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42" fillId="0" borderId="0" applyFill="0" applyProtection="0">
      <alignment vertical="center"/>
    </xf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Alignment="0" applyProtection="0"/>
    <xf numFmtId="0" fontId="120" fillId="0" borderId="0" applyFill="0" applyBorder="0" applyAlignment="0" applyProtection="0"/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Alignment="0" applyProtection="0"/>
    <xf numFmtId="0" fontId="120" fillId="0" borderId="0" applyFill="0" applyBorder="0" applyAlignment="0" applyProtection="0"/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42" fillId="0" borderId="0" applyFill="0" applyProtection="0">
      <alignment vertical="center"/>
    </xf>
    <xf numFmtId="0" fontId="142" fillId="0" borderId="0" applyFill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71" fontId="195" fillId="0" borderId="0">
      <protection locked="0"/>
    </xf>
    <xf numFmtId="171" fontId="196" fillId="0" borderId="0">
      <protection locked="0"/>
    </xf>
    <xf numFmtId="171" fontId="195" fillId="0" borderId="0">
      <protection locked="0"/>
    </xf>
    <xf numFmtId="171" fontId="195" fillId="0" borderId="0">
      <protection locked="0"/>
    </xf>
    <xf numFmtId="171" fontId="195" fillId="0" borderId="0">
      <protection locked="0"/>
    </xf>
    <xf numFmtId="171" fontId="195" fillId="0" borderId="0">
      <protection locked="0"/>
    </xf>
    <xf numFmtId="171" fontId="195" fillId="0" borderId="0">
      <protection locked="0"/>
    </xf>
    <xf numFmtId="171" fontId="196" fillId="0" borderId="0">
      <protection locked="0"/>
    </xf>
    <xf numFmtId="171" fontId="195" fillId="0" borderId="0">
      <protection locked="0"/>
    </xf>
    <xf numFmtId="171" fontId="195" fillId="0" borderId="0">
      <protection locked="0"/>
    </xf>
    <xf numFmtId="171" fontId="196" fillId="0" borderId="0">
      <protection locked="0"/>
    </xf>
    <xf numFmtId="171" fontId="196" fillId="0" borderId="0">
      <protection locked="0"/>
    </xf>
    <xf numFmtId="171" fontId="196" fillId="0" borderId="0">
      <protection locked="0"/>
    </xf>
    <xf numFmtId="171" fontId="196" fillId="0" borderId="0">
      <protection locked="0"/>
    </xf>
    <xf numFmtId="171" fontId="196" fillId="0" borderId="0">
      <protection locked="0"/>
    </xf>
    <xf numFmtId="171" fontId="196" fillId="0" borderId="0">
      <protection locked="0"/>
    </xf>
    <xf numFmtId="171" fontId="195" fillId="0" borderId="0">
      <protection locked="0"/>
    </xf>
    <xf numFmtId="171" fontId="197" fillId="0" borderId="0">
      <protection locked="0"/>
    </xf>
    <xf numFmtId="171" fontId="198" fillId="0" borderId="0">
      <protection locked="0"/>
    </xf>
    <xf numFmtId="171" fontId="197" fillId="0" borderId="0">
      <protection locked="0"/>
    </xf>
    <xf numFmtId="171" fontId="197" fillId="0" borderId="0">
      <protection locked="0"/>
    </xf>
    <xf numFmtId="171" fontId="197" fillId="0" borderId="0">
      <protection locked="0"/>
    </xf>
    <xf numFmtId="171" fontId="197" fillId="0" borderId="0">
      <protection locked="0"/>
    </xf>
    <xf numFmtId="171" fontId="197" fillId="0" borderId="0">
      <protection locked="0"/>
    </xf>
    <xf numFmtId="171" fontId="198" fillId="0" borderId="0">
      <protection locked="0"/>
    </xf>
    <xf numFmtId="171" fontId="197" fillId="0" borderId="0">
      <protection locked="0"/>
    </xf>
    <xf numFmtId="171" fontId="197" fillId="0" borderId="0">
      <protection locked="0"/>
    </xf>
    <xf numFmtId="171" fontId="198" fillId="0" borderId="0">
      <protection locked="0"/>
    </xf>
    <xf numFmtId="171" fontId="198" fillId="0" borderId="0">
      <protection locked="0"/>
    </xf>
    <xf numFmtId="171" fontId="198" fillId="0" borderId="0">
      <protection locked="0"/>
    </xf>
    <xf numFmtId="171" fontId="198" fillId="0" borderId="0">
      <protection locked="0"/>
    </xf>
    <xf numFmtId="171" fontId="198" fillId="0" borderId="0">
      <protection locked="0"/>
    </xf>
    <xf numFmtId="171" fontId="198" fillId="0" borderId="0">
      <protection locked="0"/>
    </xf>
    <xf numFmtId="171" fontId="197" fillId="0" borderId="0">
      <protection locked="0"/>
    </xf>
    <xf numFmtId="0" fontId="127" fillId="40" borderId="0" applyNumberFormat="0" applyProtection="0">
      <alignment vertical="center"/>
    </xf>
    <xf numFmtId="0" fontId="127" fillId="40" borderId="0" applyNumberFormat="0" applyProtection="0">
      <alignment vertical="center"/>
    </xf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7" fillId="41" borderId="0" applyNumberFormat="0" applyProtection="0">
      <alignment vertical="center"/>
    </xf>
    <xf numFmtId="0" fontId="127" fillId="41" borderId="0" applyNumberFormat="0" applyProtection="0">
      <alignment vertical="center"/>
    </xf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42" borderId="0" applyNumberFormat="0" applyProtection="0">
      <alignment vertical="center"/>
    </xf>
    <xf numFmtId="0" fontId="127" fillId="42" borderId="0" applyNumberFormat="0" applyProtection="0">
      <alignment vertical="center"/>
    </xf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7" borderId="0" applyNumberFormat="0" applyBorder="0" applyAlignment="0" applyProtection="0"/>
    <xf numFmtId="0" fontId="127" fillId="43" borderId="0" applyNumberFormat="0" applyProtection="0">
      <alignment vertical="center"/>
    </xf>
    <xf numFmtId="0" fontId="127" fillId="43" borderId="0" applyNumberFormat="0" applyProtection="0">
      <alignment vertical="center"/>
    </xf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44" borderId="0" applyNumberFormat="0" applyProtection="0">
      <alignment vertical="center"/>
    </xf>
    <xf numFmtId="0" fontId="127" fillId="44" borderId="0" applyNumberFormat="0" applyProtection="0">
      <alignment vertical="center"/>
    </xf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45" borderId="0" applyNumberFormat="0" applyProtection="0">
      <alignment vertical="center"/>
    </xf>
    <xf numFmtId="0" fontId="127" fillId="45" borderId="0" applyNumberFormat="0" applyProtection="0">
      <alignment vertical="center"/>
    </xf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171" fontId="199" fillId="0" borderId="0">
      <protection locked="0"/>
    </xf>
    <xf numFmtId="171" fontId="200" fillId="0" borderId="0">
      <protection locked="0"/>
    </xf>
    <xf numFmtId="171" fontId="199" fillId="0" borderId="0">
      <protection locked="0"/>
    </xf>
    <xf numFmtId="171" fontId="199" fillId="0" borderId="0">
      <protection locked="0"/>
    </xf>
    <xf numFmtId="171" fontId="199" fillId="0" borderId="0">
      <protection locked="0"/>
    </xf>
    <xf numFmtId="171" fontId="199" fillId="0" borderId="0">
      <protection locked="0"/>
    </xf>
    <xf numFmtId="171" fontId="199" fillId="0" borderId="0">
      <protection locked="0"/>
    </xf>
    <xf numFmtId="171" fontId="200" fillId="0" borderId="0">
      <protection locked="0"/>
    </xf>
    <xf numFmtId="171" fontId="199" fillId="0" borderId="0">
      <protection locked="0"/>
    </xf>
    <xf numFmtId="171" fontId="199" fillId="0" borderId="0">
      <protection locked="0"/>
    </xf>
    <xf numFmtId="171" fontId="200" fillId="0" borderId="0">
      <protection locked="0"/>
    </xf>
    <xf numFmtId="171" fontId="200" fillId="0" borderId="0">
      <protection locked="0"/>
    </xf>
    <xf numFmtId="171" fontId="200" fillId="0" borderId="0">
      <protection locked="0"/>
    </xf>
    <xf numFmtId="171" fontId="200" fillId="0" borderId="0">
      <protection locked="0"/>
    </xf>
    <xf numFmtId="171" fontId="200" fillId="0" borderId="0">
      <protection locked="0"/>
    </xf>
    <xf numFmtId="171" fontId="200" fillId="0" borderId="0">
      <protection locked="0"/>
    </xf>
    <xf numFmtId="171" fontId="199" fillId="0" borderId="0">
      <protection locked="0"/>
    </xf>
    <xf numFmtId="171" fontId="201" fillId="0" borderId="0">
      <protection locked="0"/>
    </xf>
    <xf numFmtId="171" fontId="202" fillId="0" borderId="0">
      <protection locked="0"/>
    </xf>
    <xf numFmtId="171" fontId="201" fillId="0" borderId="0">
      <protection locked="0"/>
    </xf>
    <xf numFmtId="171" fontId="201" fillId="0" borderId="0">
      <protection locked="0"/>
    </xf>
    <xf numFmtId="171" fontId="201" fillId="0" borderId="0">
      <protection locked="0"/>
    </xf>
    <xf numFmtId="171" fontId="201" fillId="0" borderId="0">
      <protection locked="0"/>
    </xf>
    <xf numFmtId="171" fontId="201" fillId="0" borderId="0">
      <protection locked="0"/>
    </xf>
    <xf numFmtId="171" fontId="202" fillId="0" borderId="0">
      <protection locked="0"/>
    </xf>
    <xf numFmtId="171" fontId="201" fillId="0" borderId="0">
      <protection locked="0"/>
    </xf>
    <xf numFmtId="171" fontId="201" fillId="0" borderId="0">
      <protection locked="0"/>
    </xf>
    <xf numFmtId="171" fontId="202" fillId="0" borderId="0">
      <protection locked="0"/>
    </xf>
    <xf numFmtId="171" fontId="202" fillId="0" borderId="0">
      <protection locked="0"/>
    </xf>
    <xf numFmtId="171" fontId="202" fillId="0" borderId="0">
      <protection locked="0"/>
    </xf>
    <xf numFmtId="171" fontId="202" fillId="0" borderId="0">
      <protection locked="0"/>
    </xf>
    <xf numFmtId="171" fontId="202" fillId="0" borderId="0">
      <protection locked="0"/>
    </xf>
    <xf numFmtId="171" fontId="202" fillId="0" borderId="0">
      <protection locked="0"/>
    </xf>
    <xf numFmtId="171" fontId="201" fillId="0" borderId="0">
      <protection locked="0"/>
    </xf>
    <xf numFmtId="171" fontId="203" fillId="0" borderId="0">
      <protection locked="0"/>
    </xf>
    <xf numFmtId="171" fontId="204" fillId="0" borderId="0">
      <protection locked="0"/>
    </xf>
    <xf numFmtId="171" fontId="203" fillId="0" borderId="0">
      <protection locked="0"/>
    </xf>
    <xf numFmtId="171" fontId="203" fillId="0" borderId="0">
      <protection locked="0"/>
    </xf>
    <xf numFmtId="171" fontId="203" fillId="0" borderId="0">
      <protection locked="0"/>
    </xf>
    <xf numFmtId="171" fontId="203" fillId="0" borderId="0">
      <protection locked="0"/>
    </xf>
    <xf numFmtId="171" fontId="203" fillId="0" borderId="0">
      <protection locked="0"/>
    </xf>
    <xf numFmtId="171" fontId="204" fillId="0" borderId="0">
      <protection locked="0"/>
    </xf>
    <xf numFmtId="171" fontId="203" fillId="0" borderId="0">
      <protection locked="0"/>
    </xf>
    <xf numFmtId="171" fontId="203" fillId="0" borderId="0">
      <protection locked="0"/>
    </xf>
    <xf numFmtId="171" fontId="204" fillId="0" borderId="0">
      <protection locked="0"/>
    </xf>
    <xf numFmtId="171" fontId="204" fillId="0" borderId="0">
      <protection locked="0"/>
    </xf>
    <xf numFmtId="171" fontId="204" fillId="0" borderId="0">
      <protection locked="0"/>
    </xf>
    <xf numFmtId="171" fontId="204" fillId="0" borderId="0">
      <protection locked="0"/>
    </xf>
    <xf numFmtId="171" fontId="204" fillId="0" borderId="0">
      <protection locked="0"/>
    </xf>
    <xf numFmtId="171" fontId="204" fillId="0" borderId="0">
      <protection locked="0"/>
    </xf>
    <xf numFmtId="171" fontId="203" fillId="0" borderId="0">
      <protection locked="0"/>
    </xf>
    <xf numFmtId="0" fontId="127" fillId="40" borderId="0" applyNumberFormat="0" applyProtection="0">
      <alignment vertical="center"/>
    </xf>
    <xf numFmtId="0" fontId="127" fillId="40" borderId="0" applyNumberFormat="0" applyProtection="0">
      <alignment vertical="center"/>
    </xf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41" borderId="0" applyNumberFormat="0" applyProtection="0">
      <alignment vertical="center"/>
    </xf>
    <xf numFmtId="0" fontId="127" fillId="41" borderId="0" applyNumberFormat="0" applyProtection="0">
      <alignment vertical="center"/>
    </xf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7" fillId="42" borderId="0" applyNumberFormat="0" applyProtection="0">
      <alignment vertical="center"/>
    </xf>
    <xf numFmtId="0" fontId="127" fillId="42" borderId="0" applyNumberFormat="0" applyProtection="0">
      <alignment vertical="center"/>
    </xf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127" fillId="43" borderId="0" applyNumberFormat="0" applyProtection="0">
      <alignment vertical="center"/>
    </xf>
    <xf numFmtId="0" fontId="127" fillId="43" borderId="0" applyNumberFormat="0" applyProtection="0">
      <alignment vertical="center"/>
    </xf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44" borderId="0" applyNumberFormat="0" applyProtection="0">
      <alignment vertical="center"/>
    </xf>
    <xf numFmtId="0" fontId="127" fillId="44" borderId="0" applyNumberFormat="0" applyProtection="0">
      <alignment vertical="center"/>
    </xf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7" fillId="45" borderId="0" applyNumberFormat="0" applyProtection="0">
      <alignment vertical="center"/>
    </xf>
    <xf numFmtId="0" fontId="127" fillId="45" borderId="0" applyNumberFormat="0" applyProtection="0">
      <alignment vertical="center"/>
    </xf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45" fillId="46" borderId="0" applyNumberFormat="0" applyProtection="0">
      <alignment vertical="center"/>
    </xf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41" borderId="0" applyNumberFormat="0" applyProtection="0">
      <alignment vertical="center"/>
    </xf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42" borderId="0" applyNumberFormat="0" applyProtection="0">
      <alignment vertical="center"/>
    </xf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13" borderId="0" applyNumberFormat="0" applyBorder="0" applyAlignment="0" applyProtection="0"/>
    <xf numFmtId="0" fontId="145" fillId="47" borderId="0" applyNumberFormat="0" applyProtection="0">
      <alignment vertical="center"/>
    </xf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46" borderId="0" applyNumberFormat="0" applyProtection="0">
      <alignment vertical="center"/>
    </xf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45" borderId="0" applyNumberFormat="0" applyProtection="0">
      <alignment vertical="center"/>
    </xf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45" fillId="18" borderId="0" applyNumberFormat="0" applyBorder="0" applyAlignment="0" applyProtection="0"/>
    <xf numFmtId="0" fontId="127" fillId="48" borderId="0" applyNumberFormat="0" applyBorder="0" applyAlignment="0" applyProtection="0"/>
    <xf numFmtId="0" fontId="127" fillId="48" borderId="0" applyNumberFormat="0" applyBorder="0" applyAlignment="0" applyProtection="0"/>
    <xf numFmtId="0" fontId="127" fillId="48" borderId="0" applyNumberFormat="0" applyBorder="0" applyAlignment="0" applyProtection="0"/>
    <xf numFmtId="0" fontId="127" fillId="48" borderId="0" applyNumberFormat="0" applyBorder="0" applyAlignment="0" applyProtection="0"/>
    <xf numFmtId="0" fontId="145" fillId="49" borderId="0" applyNumberFormat="0" applyBorder="0" applyAlignment="0" applyProtection="0"/>
    <xf numFmtId="0" fontId="145" fillId="50" borderId="0" applyNumberFormat="0" applyProtection="0">
      <alignment vertical="center"/>
    </xf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27" fillId="51" borderId="0" applyNumberFormat="0" applyBorder="0" applyAlignment="0" applyProtection="0"/>
    <xf numFmtId="0" fontId="127" fillId="51" borderId="0" applyNumberFormat="0" applyBorder="0" applyAlignment="0" applyProtection="0"/>
    <xf numFmtId="0" fontId="127" fillId="52" borderId="0" applyNumberFormat="0" applyBorder="0" applyAlignment="0" applyProtection="0"/>
    <xf numFmtId="0" fontId="127" fillId="52" borderId="0" applyNumberFormat="0" applyBorder="0" applyAlignment="0" applyProtection="0"/>
    <xf numFmtId="0" fontId="145" fillId="53" borderId="0" applyNumberFormat="0" applyBorder="0" applyAlignment="0" applyProtection="0"/>
    <xf numFmtId="0" fontId="145" fillId="54" borderId="0" applyNumberFormat="0" applyProtection="0">
      <alignment vertical="center"/>
    </xf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27" fillId="51" borderId="0" applyNumberFormat="0" applyBorder="0" applyAlignment="0" applyProtection="0"/>
    <xf numFmtId="0" fontId="127" fillId="51" borderId="0" applyNumberFormat="0" applyBorder="0" applyAlignment="0" applyProtection="0"/>
    <xf numFmtId="0" fontId="127" fillId="55" borderId="0" applyNumberFormat="0" applyBorder="0" applyAlignment="0" applyProtection="0"/>
    <xf numFmtId="0" fontId="127" fillId="55" borderId="0" applyNumberFormat="0" applyBorder="0" applyAlignment="0" applyProtection="0"/>
    <xf numFmtId="0" fontId="145" fillId="52" borderId="0" applyNumberFormat="0" applyBorder="0" applyAlignment="0" applyProtection="0"/>
    <xf numFmtId="0" fontId="145" fillId="56" borderId="0" applyNumberFormat="0" applyProtection="0">
      <alignment vertical="center"/>
    </xf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27" fillId="48" borderId="0" applyNumberFormat="0" applyBorder="0" applyAlignment="0" applyProtection="0"/>
    <xf numFmtId="0" fontId="127" fillId="48" borderId="0" applyNumberFormat="0" applyBorder="0" applyAlignment="0" applyProtection="0"/>
    <xf numFmtId="0" fontId="127" fillId="52" borderId="0" applyNumberFormat="0" applyBorder="0" applyAlignment="0" applyProtection="0"/>
    <xf numFmtId="0" fontId="127" fillId="52" borderId="0" applyNumberFormat="0" applyBorder="0" applyAlignment="0" applyProtection="0"/>
    <xf numFmtId="0" fontId="145" fillId="52" borderId="0" applyNumberFormat="0" applyBorder="0" applyAlignment="0" applyProtection="0"/>
    <xf numFmtId="0" fontId="145" fillId="57" borderId="0" applyNumberFormat="0" applyProtection="0">
      <alignment vertical="center"/>
    </xf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27" fillId="58" borderId="0" applyNumberFormat="0" applyBorder="0" applyAlignment="0" applyProtection="0"/>
    <xf numFmtId="0" fontId="127" fillId="58" borderId="0" applyNumberFormat="0" applyBorder="0" applyAlignment="0" applyProtection="0"/>
    <xf numFmtId="0" fontId="127" fillId="48" borderId="0" applyNumberFormat="0" applyBorder="0" applyAlignment="0" applyProtection="0"/>
    <xf numFmtId="0" fontId="127" fillId="48" borderId="0" applyNumberFormat="0" applyBorder="0" applyAlignment="0" applyProtection="0"/>
    <xf numFmtId="0" fontId="145" fillId="49" borderId="0" applyNumberFormat="0" applyBorder="0" applyAlignment="0" applyProtection="0"/>
    <xf numFmtId="0" fontId="145" fillId="59" borderId="0" applyNumberFormat="0" applyProtection="0">
      <alignment vertical="center"/>
    </xf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45" fillId="17" borderId="0" applyNumberFormat="0" applyBorder="0" applyAlignment="0" applyProtection="0"/>
    <xf numFmtId="0" fontId="127" fillId="51" borderId="0" applyNumberFormat="0" applyBorder="0" applyAlignment="0" applyProtection="0"/>
    <xf numFmtId="0" fontId="127" fillId="51" borderId="0" applyNumberFormat="0" applyBorder="0" applyAlignment="0" applyProtection="0"/>
    <xf numFmtId="0" fontId="127" fillId="60" borderId="0" applyNumberFormat="0" applyBorder="0" applyAlignment="0" applyProtection="0"/>
    <xf numFmtId="0" fontId="127" fillId="60" borderId="0" applyNumberFormat="0" applyBorder="0" applyAlignment="0" applyProtection="0"/>
    <xf numFmtId="0" fontId="145" fillId="60" borderId="0" applyNumberFormat="0" applyBorder="0" applyAlignment="0" applyProtection="0"/>
    <xf numFmtId="0" fontId="145" fillId="61" borderId="0" applyNumberFormat="0" applyProtection="0">
      <alignment vertical="center"/>
    </xf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145" fillId="22" borderId="0" applyNumberFormat="0" applyBorder="0" applyAlignment="0" applyProtection="0"/>
    <xf numFmtId="0" fontId="205" fillId="0" borderId="0">
      <alignment horizontal="center" vertical="top" wrapText="1"/>
      <protection locked="0"/>
    </xf>
    <xf numFmtId="0" fontId="205" fillId="0" borderId="0">
      <alignment horizontal="center" vertical="top" wrapText="1"/>
      <protection locked="0"/>
    </xf>
    <xf numFmtId="0" fontId="205" fillId="0" borderId="0">
      <alignment horizontal="center" vertical="top" wrapText="1"/>
      <protection locked="0"/>
    </xf>
    <xf numFmtId="0" fontId="205" fillId="0" borderId="0">
      <alignment horizontal="center" vertical="top" wrapText="1"/>
      <protection locked="0"/>
    </xf>
    <xf numFmtId="0" fontId="205" fillId="0" borderId="0">
      <alignment horizontal="center" vertical="top" wrapText="1"/>
      <protection locked="0"/>
    </xf>
    <xf numFmtId="0" fontId="205" fillId="0" borderId="0">
      <alignment horizontal="center" vertical="top" wrapText="1"/>
      <protection locked="0"/>
    </xf>
    <xf numFmtId="0" fontId="205" fillId="0" borderId="0">
      <alignment horizontal="center" vertical="top" wrapText="1"/>
      <protection locked="0"/>
    </xf>
    <xf numFmtId="0" fontId="205" fillId="0" borderId="0">
      <alignment horizontal="center" vertical="top" wrapText="1"/>
      <protection locked="0"/>
    </xf>
    <xf numFmtId="0" fontId="205" fillId="0" borderId="0">
      <alignment horizontal="center" vertical="top" wrapText="1"/>
      <protection locked="0"/>
    </xf>
    <xf numFmtId="0" fontId="205" fillId="0" borderId="0">
      <alignment horizontal="center" vertical="top" wrapText="1"/>
      <protection locked="0"/>
    </xf>
    <xf numFmtId="0" fontId="206" fillId="62" borderId="19" applyNumberFormat="0"/>
    <xf numFmtId="0" fontId="206" fillId="63" borderId="19" applyNumberFormat="0"/>
    <xf numFmtId="0" fontId="206" fillId="62" borderId="19" applyNumberFormat="0"/>
    <xf numFmtId="0" fontId="206" fillId="62" borderId="19" applyNumberFormat="0"/>
    <xf numFmtId="0" fontId="206" fillId="62" borderId="19" applyNumberFormat="0"/>
    <xf numFmtId="0" fontId="206" fillId="62" borderId="19" applyNumberFormat="0"/>
    <xf numFmtId="0" fontId="206" fillId="62" borderId="19" applyNumberFormat="0"/>
    <xf numFmtId="0" fontId="206" fillId="63" borderId="19" applyNumberFormat="0"/>
    <xf numFmtId="0" fontId="206" fillId="62" borderId="19" applyNumberFormat="0"/>
    <xf numFmtId="0" fontId="206" fillId="62" borderId="19" applyNumberFormat="0"/>
    <xf numFmtId="0" fontId="206" fillId="63" borderId="19" applyNumberFormat="0"/>
    <xf numFmtId="0" fontId="206" fillId="63" borderId="19" applyNumberFormat="0"/>
    <xf numFmtId="0" fontId="206" fillId="63" borderId="19" applyNumberFormat="0"/>
    <xf numFmtId="0" fontId="206" fillId="63" borderId="19" applyNumberFormat="0"/>
    <xf numFmtId="0" fontId="206" fillId="63" borderId="19" applyNumberFormat="0"/>
    <xf numFmtId="0" fontId="206" fillId="63" borderId="19" applyNumberFormat="0"/>
    <xf numFmtId="0" fontId="206" fillId="62" borderId="19" applyNumberFormat="0"/>
    <xf numFmtId="0" fontId="146" fillId="64" borderId="0" applyNumberFormat="0" applyProtection="0">
      <alignment vertical="center"/>
    </xf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146" fillId="6" borderId="0" applyNumberFormat="0" applyBorder="0" applyAlignment="0" applyProtection="0"/>
    <xf numFmtId="0" fontId="207" fillId="0" borderId="0" applyNumberFormat="0" applyFill="0" applyBorder="0" applyAlignment="0" applyProtection="0"/>
    <xf numFmtId="0" fontId="208" fillId="0" borderId="0" applyNumberFormat="0" applyFill="0" applyProtection="0">
      <alignment vertical="center"/>
    </xf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Protection="0">
      <alignment vertical="center"/>
    </xf>
    <xf numFmtId="0" fontId="192" fillId="0" borderId="0" applyNumberFormat="0" applyFill="0" applyProtection="0">
      <alignment vertical="center"/>
    </xf>
    <xf numFmtId="0" fontId="192" fillId="0" borderId="0" applyNumberFormat="0" applyFill="0" applyProtection="0">
      <alignment vertical="center"/>
    </xf>
    <xf numFmtId="0" fontId="192" fillId="0" borderId="0" applyNumberFormat="0" applyFill="0" applyProtection="0">
      <alignment vertical="center"/>
    </xf>
    <xf numFmtId="0" fontId="192" fillId="0" borderId="0" applyNumberFormat="0" applyFill="0" applyProtection="0">
      <alignment vertical="center"/>
    </xf>
    <xf numFmtId="0" fontId="192" fillId="0" borderId="0" applyNumberFormat="0" applyFill="0" applyProtection="0">
      <alignment vertical="center"/>
    </xf>
    <xf numFmtId="0" fontId="192" fillId="0" borderId="0" applyNumberFormat="0" applyFill="0" applyProtection="0">
      <alignment vertical="center"/>
    </xf>
    <xf numFmtId="0" fontId="192" fillId="0" borderId="0" applyNumberFormat="0" applyFill="0" applyProtection="0">
      <alignment vertical="center"/>
    </xf>
    <xf numFmtId="0" fontId="207" fillId="0" borderId="0" applyNumberFormat="0" applyFill="0" applyBorder="0" applyAlignment="0" applyProtection="0"/>
    <xf numFmtId="172" fontId="120" fillId="0" borderId="0" applyFill="0" applyBorder="0" applyAlignment="0"/>
    <xf numFmtId="173" fontId="120" fillId="0" borderId="0" applyFill="0">
      <alignment vertical="center"/>
    </xf>
    <xf numFmtId="173" fontId="120" fillId="0" borderId="0" applyFill="0">
      <alignment vertical="center"/>
    </xf>
    <xf numFmtId="172" fontId="120" fillId="0" borderId="0" applyFill="0" applyBorder="0" applyAlignment="0"/>
    <xf numFmtId="172" fontId="120" fillId="0" borderId="0" applyFill="0" applyBorder="0" applyAlignment="0"/>
    <xf numFmtId="172" fontId="120" fillId="0" borderId="0" applyFill="0" applyBorder="0" applyAlignment="0"/>
    <xf numFmtId="172" fontId="120" fillId="0" borderId="0" applyFill="0" applyBorder="0" applyAlignment="0"/>
    <xf numFmtId="172" fontId="120" fillId="0" borderId="0" applyFill="0" applyBorder="0" applyAlignment="0"/>
    <xf numFmtId="172" fontId="120" fillId="0" borderId="0" applyFill="0" applyBorder="0" applyAlignment="0"/>
    <xf numFmtId="172" fontId="120" fillId="0" borderId="0" applyFill="0" applyBorder="0" applyAlignment="0"/>
    <xf numFmtId="172" fontId="120" fillId="0" borderId="0" applyFill="0" applyBorder="0" applyAlignment="0"/>
    <xf numFmtId="172" fontId="120" fillId="0" borderId="0" applyFill="0" applyBorder="0" applyAlignment="0"/>
    <xf numFmtId="172" fontId="120" fillId="0" borderId="0" applyFill="0" applyBorder="0" applyAlignment="0"/>
    <xf numFmtId="172" fontId="120" fillId="0" borderId="0" applyFill="0" applyBorder="0" applyAlignment="0"/>
    <xf numFmtId="173" fontId="120" fillId="0" borderId="0" applyFill="0">
      <alignment vertical="center"/>
    </xf>
    <xf numFmtId="173" fontId="120" fillId="0" borderId="0" applyFill="0">
      <alignment vertical="center"/>
    </xf>
    <xf numFmtId="172" fontId="120" fillId="0" borderId="0" applyFill="0" applyBorder="0" applyAlignment="0"/>
    <xf numFmtId="172" fontId="120" fillId="0" borderId="0" applyFill="0" applyBorder="0" applyAlignment="0"/>
    <xf numFmtId="173" fontId="120" fillId="0" borderId="0" applyFill="0">
      <alignment vertical="center"/>
    </xf>
    <xf numFmtId="173" fontId="120" fillId="0" borderId="0" applyFill="0">
      <alignment vertical="center"/>
    </xf>
    <xf numFmtId="173" fontId="120" fillId="0" borderId="0" applyFill="0">
      <alignment vertical="center"/>
    </xf>
    <xf numFmtId="173" fontId="120" fillId="0" borderId="0" applyFill="0">
      <alignment vertical="center"/>
    </xf>
    <xf numFmtId="173" fontId="120" fillId="0" borderId="0" applyFill="0">
      <alignment vertical="center"/>
    </xf>
    <xf numFmtId="173" fontId="120" fillId="0" borderId="0" applyFill="0">
      <alignment vertical="center"/>
    </xf>
    <xf numFmtId="173" fontId="120" fillId="0" borderId="0" applyFill="0">
      <alignment vertical="center"/>
    </xf>
    <xf numFmtId="173" fontId="120" fillId="0" borderId="0" applyFill="0">
      <alignment vertical="center"/>
    </xf>
    <xf numFmtId="173" fontId="120" fillId="0" borderId="0" applyFill="0">
      <alignment vertical="center"/>
    </xf>
    <xf numFmtId="173" fontId="120" fillId="0" borderId="0" applyFill="0">
      <alignment vertical="center"/>
    </xf>
    <xf numFmtId="173" fontId="120" fillId="0" borderId="0" applyFill="0">
      <alignment vertical="center"/>
    </xf>
    <xf numFmtId="173" fontId="120" fillId="0" borderId="0" applyFill="0">
      <alignment vertical="center"/>
    </xf>
    <xf numFmtId="172" fontId="120" fillId="0" borderId="0" applyFill="0" applyBorder="0" applyAlignment="0"/>
    <xf numFmtId="172" fontId="120" fillId="0" borderId="0" applyFill="0" applyBorder="0" applyAlignment="0"/>
    <xf numFmtId="0" fontId="209" fillId="65" borderId="8" applyNumberFormat="0" applyProtection="0">
      <alignment vertical="center"/>
    </xf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147" fillId="23" borderId="8" applyNumberFormat="0" applyAlignment="0" applyProtection="0"/>
    <xf numFmtId="0" fontId="210" fillId="66" borderId="20">
      <alignment horizontal="center"/>
    </xf>
    <xf numFmtId="174" fontId="211" fillId="67" borderId="21">
      <alignment horizontal="center"/>
    </xf>
    <xf numFmtId="174" fontId="211" fillId="68" borderId="21">
      <alignment horizontal="center"/>
    </xf>
    <xf numFmtId="174" fontId="211" fillId="67" borderId="21">
      <alignment horizontal="center"/>
    </xf>
    <xf numFmtId="174" fontId="211" fillId="67" borderId="21">
      <alignment horizontal="center"/>
    </xf>
    <xf numFmtId="174" fontId="211" fillId="67" borderId="21">
      <alignment horizontal="center"/>
    </xf>
    <xf numFmtId="174" fontId="211" fillId="67" borderId="21">
      <alignment horizontal="center"/>
    </xf>
    <xf numFmtId="174" fontId="211" fillId="67" borderId="21">
      <alignment horizontal="center"/>
    </xf>
    <xf numFmtId="174" fontId="211" fillId="68" borderId="21">
      <alignment horizontal="center"/>
    </xf>
    <xf numFmtId="174" fontId="211" fillId="67" borderId="21">
      <alignment horizontal="center"/>
    </xf>
    <xf numFmtId="174" fontId="211" fillId="67" borderId="21">
      <alignment horizontal="center"/>
    </xf>
    <xf numFmtId="174" fontId="211" fillId="68" borderId="21">
      <alignment horizontal="center"/>
    </xf>
    <xf numFmtId="174" fontId="211" fillId="68" borderId="21">
      <alignment horizontal="center"/>
    </xf>
    <xf numFmtId="174" fontId="211" fillId="68" borderId="21">
      <alignment horizontal="center"/>
    </xf>
    <xf numFmtId="174" fontId="211" fillId="68" borderId="21">
      <alignment horizontal="center"/>
    </xf>
    <xf numFmtId="174" fontId="211" fillId="68" borderId="21">
      <alignment horizontal="center"/>
    </xf>
    <xf numFmtId="174" fontId="211" fillId="68" borderId="21">
      <alignment horizontal="center"/>
    </xf>
    <xf numFmtId="174" fontId="211" fillId="67" borderId="21">
      <alignment horizontal="center"/>
    </xf>
    <xf numFmtId="0" fontId="148" fillId="69" borderId="9" applyNumberFormat="0" applyProtection="0">
      <alignment vertical="center"/>
    </xf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148" fillId="24" borderId="9" applyNumberFormat="0" applyAlignment="0" applyProtection="0"/>
    <xf numFmtId="0" fontId="212" fillId="0" borderId="22">
      <alignment horizontal="center" vertical="center"/>
    </xf>
    <xf numFmtId="0" fontId="212" fillId="0" borderId="23">
      <alignment horizontal="center" vertical="center"/>
    </xf>
    <xf numFmtId="0" fontId="212" fillId="0" borderId="22">
      <alignment horizontal="center" vertical="center"/>
    </xf>
    <xf numFmtId="0" fontId="212" fillId="0" borderId="22">
      <alignment horizontal="center" vertical="center"/>
    </xf>
    <xf numFmtId="0" fontId="212" fillId="0" borderId="22">
      <alignment horizontal="center" vertical="center"/>
    </xf>
    <xf numFmtId="0" fontId="212" fillId="0" borderId="22">
      <alignment horizontal="center" vertical="center"/>
    </xf>
    <xf numFmtId="0" fontId="212" fillId="0" borderId="22">
      <alignment horizontal="center" vertical="center"/>
    </xf>
    <xf numFmtId="0" fontId="212" fillId="0" borderId="23">
      <alignment horizontal="center" vertical="center"/>
    </xf>
    <xf numFmtId="0" fontId="212" fillId="0" borderId="23">
      <alignment horizontal="center" vertical="center"/>
    </xf>
    <xf numFmtId="0" fontId="212" fillId="0" borderId="23">
      <alignment horizontal="center" vertical="center"/>
    </xf>
    <xf numFmtId="0" fontId="212" fillId="0" borderId="23">
      <alignment horizontal="center" vertical="center"/>
    </xf>
    <xf numFmtId="0" fontId="212" fillId="0" borderId="23">
      <alignment horizontal="center" vertical="center"/>
    </xf>
    <xf numFmtId="0" fontId="212" fillId="0" borderId="23">
      <alignment horizontal="center" vertical="center"/>
    </xf>
    <xf numFmtId="0" fontId="212" fillId="0" borderId="23">
      <alignment horizontal="center" vertical="center"/>
    </xf>
    <xf numFmtId="0" fontId="212" fillId="0" borderId="22">
      <alignment horizontal="center" vertical="center"/>
    </xf>
    <xf numFmtId="0" fontId="213" fillId="0" borderId="24"/>
    <xf numFmtId="0" fontId="214" fillId="0" borderId="24"/>
    <xf numFmtId="0" fontId="213" fillId="0" borderId="24"/>
    <xf numFmtId="0" fontId="213" fillId="0" borderId="24"/>
    <xf numFmtId="0" fontId="213" fillId="0" borderId="24"/>
    <xf numFmtId="0" fontId="213" fillId="0" borderId="24"/>
    <xf numFmtId="0" fontId="213" fillId="0" borderId="24"/>
    <xf numFmtId="0" fontId="214" fillId="0" borderId="24"/>
    <xf numFmtId="0" fontId="120" fillId="0" borderId="24"/>
    <xf numFmtId="0" fontId="120" fillId="0" borderId="24"/>
    <xf numFmtId="0" fontId="120" fillId="0" borderId="24"/>
    <xf numFmtId="0" fontId="120" fillId="0" borderId="24"/>
    <xf numFmtId="0" fontId="120" fillId="0" borderId="24"/>
    <xf numFmtId="0" fontId="120" fillId="0" borderId="24"/>
    <xf numFmtId="0" fontId="120" fillId="0" borderId="24"/>
    <xf numFmtId="0" fontId="120" fillId="0" borderId="24"/>
    <xf numFmtId="0" fontId="120" fillId="0" borderId="24"/>
    <xf numFmtId="0" fontId="120" fillId="0" borderId="24"/>
    <xf numFmtId="0" fontId="120" fillId="0" borderId="24"/>
    <xf numFmtId="0" fontId="120" fillId="0" borderId="24"/>
    <xf numFmtId="0" fontId="120" fillId="0" borderId="24"/>
    <xf numFmtId="0" fontId="120" fillId="0" borderId="24"/>
    <xf numFmtId="0" fontId="213" fillId="0" borderId="24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4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0" fontId="215" fillId="0" borderId="0" applyNumberFormat="0" applyAlignment="0">
      <alignment horizontal="left"/>
    </xf>
    <xf numFmtId="0" fontId="215" fillId="0" borderId="0" applyNumberFormat="0">
      <alignment vertical="center"/>
    </xf>
    <xf numFmtId="0" fontId="215" fillId="0" borderId="0" applyNumberFormat="0" applyAlignment="0">
      <alignment horizontal="left"/>
    </xf>
    <xf numFmtId="0" fontId="215" fillId="0" borderId="0" applyNumberFormat="0" applyAlignment="0">
      <alignment horizontal="left"/>
    </xf>
    <xf numFmtId="0" fontId="215" fillId="0" borderId="0" applyNumberFormat="0" applyAlignment="0">
      <alignment horizontal="left"/>
    </xf>
    <xf numFmtId="0" fontId="215" fillId="0" borderId="0" applyNumberFormat="0" applyAlignment="0">
      <alignment horizontal="left"/>
    </xf>
    <xf numFmtId="0" fontId="215" fillId="0" borderId="0" applyNumberFormat="0" applyAlignment="0">
      <alignment horizontal="left"/>
    </xf>
    <xf numFmtId="0" fontId="215" fillId="0" borderId="0" applyNumberFormat="0">
      <alignment vertical="center"/>
    </xf>
    <xf numFmtId="0" fontId="215" fillId="0" borderId="0" applyNumberFormat="0" applyAlignment="0">
      <alignment horizontal="left"/>
    </xf>
    <xf numFmtId="0" fontId="215" fillId="0" borderId="0" applyNumberFormat="0" applyAlignment="0">
      <alignment horizontal="left"/>
    </xf>
    <xf numFmtId="0" fontId="215" fillId="0" borderId="0" applyNumberFormat="0">
      <alignment vertical="center"/>
    </xf>
    <xf numFmtId="0" fontId="215" fillId="0" borderId="0" applyNumberFormat="0">
      <alignment vertical="center"/>
    </xf>
    <xf numFmtId="0" fontId="215" fillId="0" borderId="0" applyNumberFormat="0">
      <alignment vertical="center"/>
    </xf>
    <xf numFmtId="0" fontId="215" fillId="0" borderId="0" applyNumberFormat="0">
      <alignment vertical="center"/>
    </xf>
    <xf numFmtId="0" fontId="215" fillId="0" borderId="0" applyNumberFormat="0">
      <alignment vertical="center"/>
    </xf>
    <xf numFmtId="0" fontId="215" fillId="0" borderId="0" applyNumberFormat="0">
      <alignment vertical="center"/>
    </xf>
    <xf numFmtId="0" fontId="215" fillId="0" borderId="0" applyNumberFormat="0" applyAlignment="0">
      <alignment horizontal="left"/>
    </xf>
    <xf numFmtId="0" fontId="216" fillId="0" borderId="0" applyNumberFormat="0" applyAlignment="0"/>
    <xf numFmtId="0" fontId="217" fillId="0" borderId="0" applyNumberFormat="0">
      <alignment vertical="center"/>
    </xf>
    <xf numFmtId="0" fontId="216" fillId="0" borderId="0" applyNumberFormat="0" applyAlignment="0"/>
    <xf numFmtId="0" fontId="216" fillId="0" borderId="0" applyNumberFormat="0" applyAlignment="0"/>
    <xf numFmtId="0" fontId="216" fillId="0" borderId="0" applyNumberFormat="0" applyAlignment="0"/>
    <xf numFmtId="0" fontId="216" fillId="0" borderId="0" applyNumberFormat="0" applyAlignment="0"/>
    <xf numFmtId="0" fontId="216" fillId="0" borderId="0" applyNumberFormat="0" applyAlignment="0"/>
    <xf numFmtId="0" fontId="217" fillId="0" borderId="0" applyNumberFormat="0">
      <alignment vertical="center"/>
    </xf>
    <xf numFmtId="0" fontId="216" fillId="0" borderId="0" applyNumberFormat="0" applyAlignment="0"/>
    <xf numFmtId="0" fontId="216" fillId="0" borderId="0" applyNumberFormat="0" applyAlignment="0"/>
    <xf numFmtId="0" fontId="217" fillId="0" borderId="0" applyNumberFormat="0">
      <alignment vertical="center"/>
    </xf>
    <xf numFmtId="0" fontId="217" fillId="0" borderId="0" applyNumberFormat="0">
      <alignment vertical="center"/>
    </xf>
    <xf numFmtId="0" fontId="217" fillId="0" borderId="0" applyNumberFormat="0">
      <alignment vertical="center"/>
    </xf>
    <xf numFmtId="0" fontId="217" fillId="0" borderId="0" applyNumberFormat="0">
      <alignment vertical="center"/>
    </xf>
    <xf numFmtId="0" fontId="217" fillId="0" borderId="0" applyNumberFormat="0">
      <alignment vertical="center"/>
    </xf>
    <xf numFmtId="0" fontId="217" fillId="0" borderId="0" applyNumberFormat="0">
      <alignment vertical="center"/>
    </xf>
    <xf numFmtId="0" fontId="216" fillId="0" borderId="0" applyNumberFormat="0" applyAlignment="0"/>
    <xf numFmtId="0" fontId="213" fillId="0" borderId="24"/>
    <xf numFmtId="0" fontId="214" fillId="0" borderId="24"/>
    <xf numFmtId="0" fontId="213" fillId="0" borderId="24"/>
    <xf numFmtId="0" fontId="213" fillId="0" borderId="24"/>
    <xf numFmtId="0" fontId="213" fillId="0" borderId="24"/>
    <xf numFmtId="0" fontId="213" fillId="0" borderId="24"/>
    <xf numFmtId="0" fontId="213" fillId="0" borderId="24"/>
    <xf numFmtId="0" fontId="214" fillId="0" borderId="24"/>
    <xf numFmtId="0" fontId="120" fillId="0" borderId="24"/>
    <xf numFmtId="0" fontId="120" fillId="0" borderId="24"/>
    <xf numFmtId="0" fontId="120" fillId="0" borderId="24"/>
    <xf numFmtId="0" fontId="120" fillId="0" borderId="24"/>
    <xf numFmtId="0" fontId="120" fillId="0" borderId="24"/>
    <xf numFmtId="0" fontId="120" fillId="0" borderId="24"/>
    <xf numFmtId="0" fontId="120" fillId="0" borderId="24"/>
    <xf numFmtId="0" fontId="120" fillId="0" borderId="24"/>
    <xf numFmtId="0" fontId="120" fillId="0" borderId="24"/>
    <xf numFmtId="0" fontId="120" fillId="0" borderId="24"/>
    <xf numFmtId="0" fontId="120" fillId="0" borderId="24"/>
    <xf numFmtId="0" fontId="120" fillId="0" borderId="24"/>
    <xf numFmtId="0" fontId="120" fillId="0" borderId="24"/>
    <xf numFmtId="0" fontId="120" fillId="0" borderId="24"/>
    <xf numFmtId="0" fontId="213" fillId="0" borderId="24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7" fillId="0" borderId="0" applyFont="0" applyFill="0" applyBorder="0" applyAlignment="0" applyProtection="0"/>
    <xf numFmtId="167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75" fontId="120" fillId="0" borderId="1">
      <alignment vertical="center"/>
      <protection locked="0"/>
    </xf>
    <xf numFmtId="175" fontId="120" fillId="0" borderId="20">
      <alignment vertical="center"/>
      <protection locked="0"/>
    </xf>
    <xf numFmtId="175" fontId="120" fillId="0" borderId="20">
      <alignment vertical="center"/>
      <protection locked="0"/>
    </xf>
    <xf numFmtId="175" fontId="120" fillId="0" borderId="1">
      <alignment vertical="center"/>
      <protection locked="0"/>
    </xf>
    <xf numFmtId="175" fontId="120" fillId="0" borderId="1">
      <alignment vertical="center"/>
      <protection locked="0"/>
    </xf>
    <xf numFmtId="175" fontId="120" fillId="0" borderId="1">
      <alignment vertical="center"/>
      <protection locked="0"/>
    </xf>
    <xf numFmtId="175" fontId="120" fillId="0" borderId="1">
      <alignment vertical="center"/>
      <protection locked="0"/>
    </xf>
    <xf numFmtId="175" fontId="120" fillId="0" borderId="1">
      <alignment vertical="center"/>
      <protection locked="0"/>
    </xf>
    <xf numFmtId="175" fontId="120" fillId="0" borderId="1">
      <alignment vertical="center"/>
      <protection locked="0"/>
    </xf>
    <xf numFmtId="175" fontId="120" fillId="0" borderId="1">
      <alignment vertical="center"/>
      <protection locked="0"/>
    </xf>
    <xf numFmtId="175" fontId="120" fillId="0" borderId="1">
      <alignment vertical="center"/>
      <protection locked="0"/>
    </xf>
    <xf numFmtId="175" fontId="120" fillId="0" borderId="1">
      <alignment vertical="center"/>
      <protection locked="0"/>
    </xf>
    <xf numFmtId="175" fontId="120" fillId="0" borderId="1">
      <alignment vertical="center"/>
      <protection locked="0"/>
    </xf>
    <xf numFmtId="175" fontId="120" fillId="0" borderId="1">
      <alignment vertical="center"/>
      <protection locked="0"/>
    </xf>
    <xf numFmtId="175" fontId="120" fillId="0" borderId="1">
      <alignment vertical="center"/>
      <protection locked="0"/>
    </xf>
    <xf numFmtId="175" fontId="120" fillId="0" borderId="20">
      <alignment vertical="center"/>
      <protection locked="0"/>
    </xf>
    <xf numFmtId="175" fontId="120" fillId="0" borderId="20">
      <alignment vertical="center"/>
      <protection locked="0"/>
    </xf>
    <xf numFmtId="175" fontId="120" fillId="0" borderId="20">
      <alignment vertical="center"/>
      <protection locked="0"/>
    </xf>
    <xf numFmtId="175" fontId="120" fillId="0" borderId="20">
      <alignment vertical="center"/>
      <protection locked="0"/>
    </xf>
    <xf numFmtId="175" fontId="120" fillId="0" borderId="20">
      <alignment vertical="center"/>
      <protection locked="0"/>
    </xf>
    <xf numFmtId="175" fontId="120" fillId="0" borderId="20">
      <alignment vertical="center"/>
      <protection locked="0"/>
    </xf>
    <xf numFmtId="175" fontId="120" fillId="0" borderId="20">
      <alignment vertical="center"/>
      <protection locked="0"/>
    </xf>
    <xf numFmtId="175" fontId="120" fillId="0" borderId="20">
      <alignment vertical="center"/>
      <protection locked="0"/>
    </xf>
    <xf numFmtId="175" fontId="120" fillId="0" borderId="20">
      <alignment vertical="center"/>
      <protection locked="0"/>
    </xf>
    <xf numFmtId="175" fontId="120" fillId="0" borderId="20">
      <alignment vertical="center"/>
      <protection locked="0"/>
    </xf>
    <xf numFmtId="175" fontId="120" fillId="0" borderId="20">
      <alignment vertical="center"/>
      <protection locked="0"/>
    </xf>
    <xf numFmtId="175" fontId="120" fillId="0" borderId="20">
      <alignment vertical="center"/>
      <protection locked="0"/>
    </xf>
    <xf numFmtId="175" fontId="120" fillId="0" borderId="1">
      <alignment vertical="center"/>
      <protection locked="0"/>
    </xf>
    <xf numFmtId="175" fontId="120" fillId="0" borderId="1">
      <alignment vertical="center"/>
      <protection locked="0"/>
    </xf>
    <xf numFmtId="15" fontId="218" fillId="0" borderId="25"/>
    <xf numFmtId="15" fontId="218" fillId="0" borderId="26"/>
    <xf numFmtId="15" fontId="218" fillId="0" borderId="25"/>
    <xf numFmtId="15" fontId="218" fillId="0" borderId="25"/>
    <xf numFmtId="15" fontId="218" fillId="0" borderId="25"/>
    <xf numFmtId="15" fontId="218" fillId="0" borderId="25"/>
    <xf numFmtId="15" fontId="218" fillId="0" borderId="25"/>
    <xf numFmtId="15" fontId="218" fillId="0" borderId="26"/>
    <xf numFmtId="15" fontId="218" fillId="0" borderId="26"/>
    <xf numFmtId="15" fontId="218" fillId="0" borderId="26"/>
    <xf numFmtId="15" fontId="218" fillId="0" borderId="26"/>
    <xf numFmtId="15" fontId="218" fillId="0" borderId="26"/>
    <xf numFmtId="15" fontId="218" fillId="0" borderId="26"/>
    <xf numFmtId="15" fontId="218" fillId="0" borderId="26"/>
    <xf numFmtId="15" fontId="218" fillId="0" borderId="25"/>
    <xf numFmtId="0" fontId="120" fillId="70" borderId="1" applyNumberFormat="0"/>
    <xf numFmtId="0" fontId="219" fillId="0" borderId="0" applyNumberFormat="0" applyAlignment="0">
      <alignment horizontal="left"/>
    </xf>
    <xf numFmtId="0" fontId="219" fillId="0" borderId="0" applyNumberFormat="0">
      <alignment vertical="center"/>
    </xf>
    <xf numFmtId="0" fontId="219" fillId="0" borderId="0" applyNumberFormat="0" applyAlignment="0">
      <alignment horizontal="left"/>
    </xf>
    <xf numFmtId="0" fontId="219" fillId="0" borderId="0" applyNumberFormat="0" applyAlignment="0">
      <alignment horizontal="left"/>
    </xf>
    <xf numFmtId="0" fontId="219" fillId="0" borderId="0" applyNumberFormat="0" applyAlignment="0">
      <alignment horizontal="left"/>
    </xf>
    <xf numFmtId="0" fontId="219" fillId="0" borderId="0" applyNumberFormat="0" applyAlignment="0">
      <alignment horizontal="left"/>
    </xf>
    <xf numFmtId="0" fontId="219" fillId="0" borderId="0" applyNumberFormat="0" applyAlignment="0">
      <alignment horizontal="left"/>
    </xf>
    <xf numFmtId="0" fontId="219" fillId="0" borderId="0" applyNumberFormat="0">
      <alignment vertical="center"/>
    </xf>
    <xf numFmtId="0" fontId="219" fillId="0" borderId="0" applyNumberFormat="0" applyAlignment="0">
      <alignment horizontal="left"/>
    </xf>
    <xf numFmtId="0" fontId="219" fillId="0" borderId="0" applyNumberFormat="0" applyAlignment="0">
      <alignment horizontal="left"/>
    </xf>
    <xf numFmtId="0" fontId="219" fillId="0" borderId="0" applyNumberFormat="0">
      <alignment vertical="center"/>
    </xf>
    <xf numFmtId="0" fontId="219" fillId="0" borderId="0" applyNumberFormat="0">
      <alignment vertical="center"/>
    </xf>
    <xf numFmtId="0" fontId="219" fillId="0" borderId="0" applyNumberFormat="0">
      <alignment vertical="center"/>
    </xf>
    <xf numFmtId="0" fontId="219" fillId="0" borderId="0" applyNumberFormat="0">
      <alignment vertical="center"/>
    </xf>
    <xf numFmtId="0" fontId="219" fillId="0" borderId="0" applyNumberFormat="0">
      <alignment vertical="center"/>
    </xf>
    <xf numFmtId="0" fontId="219" fillId="0" borderId="0" applyNumberFormat="0">
      <alignment vertical="center"/>
    </xf>
    <xf numFmtId="0" fontId="219" fillId="0" borderId="0" applyNumberFormat="0" applyAlignment="0">
      <alignment horizontal="left"/>
    </xf>
    <xf numFmtId="0" fontId="220" fillId="71" borderId="27" applyNumberFormat="0" applyAlignment="0">
      <alignment horizontal="center"/>
    </xf>
    <xf numFmtId="0" fontId="221" fillId="72" borderId="28" applyNumberFormat="0">
      <alignment vertical="center"/>
    </xf>
    <xf numFmtId="0" fontId="220" fillId="71" borderId="27" applyNumberFormat="0" applyAlignment="0">
      <alignment horizontal="center"/>
    </xf>
    <xf numFmtId="0" fontId="220" fillId="71" borderId="27" applyNumberFormat="0" applyAlignment="0">
      <alignment horizontal="center"/>
    </xf>
    <xf numFmtId="0" fontId="220" fillId="71" borderId="27" applyNumberFormat="0" applyAlignment="0">
      <alignment horizontal="center"/>
    </xf>
    <xf numFmtId="0" fontId="220" fillId="71" borderId="27" applyNumberFormat="0" applyAlignment="0">
      <alignment horizontal="center"/>
    </xf>
    <xf numFmtId="0" fontId="220" fillId="71" borderId="27" applyNumberFormat="0" applyAlignment="0">
      <alignment horizontal="center"/>
    </xf>
    <xf numFmtId="0" fontId="221" fillId="72" borderId="28" applyNumberFormat="0">
      <alignment vertical="center"/>
    </xf>
    <xf numFmtId="0" fontId="221" fillId="72" borderId="28" applyNumberFormat="0">
      <alignment vertical="center"/>
    </xf>
    <xf numFmtId="0" fontId="221" fillId="72" borderId="28" applyNumberFormat="0">
      <alignment vertical="center"/>
    </xf>
    <xf numFmtId="0" fontId="221" fillId="72" borderId="28" applyNumberFormat="0">
      <alignment vertical="center"/>
    </xf>
    <xf numFmtId="0" fontId="221" fillId="72" borderId="28" applyNumberFormat="0">
      <alignment vertical="center"/>
    </xf>
    <xf numFmtId="0" fontId="221" fillId="72" borderId="28" applyNumberFormat="0">
      <alignment vertical="center"/>
    </xf>
    <xf numFmtId="0" fontId="221" fillId="72" borderId="28" applyNumberFormat="0">
      <alignment vertical="center"/>
    </xf>
    <xf numFmtId="0" fontId="220" fillId="71" borderId="27" applyNumberFormat="0" applyAlignment="0">
      <alignment horizontal="center"/>
    </xf>
    <xf numFmtId="176" fontId="120" fillId="0" borderId="0" applyFont="0" applyFill="0" applyBorder="0" applyAlignment="0" applyProtection="0"/>
    <xf numFmtId="177" fontId="142" fillId="0" borderId="0" applyFill="0" applyProtection="0">
      <alignment vertical="center"/>
    </xf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216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6" fontId="120" fillId="0" borderId="0" applyFont="0" applyFill="0" applyBorder="0" applyAlignment="0" applyProtection="0"/>
    <xf numFmtId="178" fontId="142" fillId="0" borderId="0" applyFill="0" applyBorder="0" applyProtection="0">
      <alignment vertical="center"/>
    </xf>
    <xf numFmtId="0" fontId="149" fillId="0" borderId="0" applyNumberFormat="0" applyFill="0" applyProtection="0">
      <alignment vertical="center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20" fillId="2" borderId="0" applyNumberFormat="0" applyFont="0" applyAlignment="0"/>
    <xf numFmtId="0" fontId="142" fillId="65" borderId="0" applyNumberFormat="0">
      <alignment vertical="center"/>
    </xf>
    <xf numFmtId="0" fontId="120" fillId="2" borderId="0" applyNumberFormat="0" applyFont="0" applyAlignment="0"/>
    <xf numFmtId="0" fontId="120" fillId="2" borderId="0" applyNumberFormat="0" applyFont="0" applyAlignment="0"/>
    <xf numFmtId="0" fontId="120" fillId="2" borderId="0" applyNumberFormat="0" applyFont="0" applyAlignment="0"/>
    <xf numFmtId="0" fontId="120" fillId="2" borderId="0" applyNumberFormat="0" applyFont="0" applyAlignment="0"/>
    <xf numFmtId="0" fontId="120" fillId="2" borderId="0" applyNumberFormat="0" applyFont="0" applyAlignment="0"/>
    <xf numFmtId="0" fontId="120" fillId="2" borderId="0" applyNumberFormat="0" applyFont="0" applyAlignment="0"/>
    <xf numFmtId="0" fontId="120" fillId="2" borderId="0" applyNumberFormat="0" applyFont="0" applyAlignment="0"/>
    <xf numFmtId="0" fontId="120" fillId="2" borderId="0" applyNumberFormat="0" applyFont="0" applyAlignment="0"/>
    <xf numFmtId="0" fontId="120" fillId="2" borderId="0" applyNumberFormat="0" applyFont="0" applyAlignment="0"/>
    <xf numFmtId="0" fontId="120" fillId="2" borderId="0" applyNumberFormat="0" applyFont="0" applyAlignment="0"/>
    <xf numFmtId="0" fontId="120" fillId="2" borderId="0" applyNumberFormat="0" applyFont="0" applyAlignment="0"/>
    <xf numFmtId="0" fontId="120" fillId="2" borderId="0" applyNumberFormat="0" applyFont="0" applyAlignment="0"/>
    <xf numFmtId="0" fontId="142" fillId="65" borderId="0" applyNumberFormat="0">
      <alignment vertical="center"/>
    </xf>
    <xf numFmtId="0" fontId="142" fillId="65" borderId="0" applyNumberFormat="0">
      <alignment vertical="center"/>
    </xf>
    <xf numFmtId="0" fontId="142" fillId="65" borderId="0" applyNumberFormat="0">
      <alignment vertical="center"/>
    </xf>
    <xf numFmtId="0" fontId="142" fillId="65" borderId="0" applyNumberFormat="0">
      <alignment vertical="center"/>
    </xf>
    <xf numFmtId="0" fontId="142" fillId="65" borderId="0" applyNumberFormat="0">
      <alignment vertical="center"/>
    </xf>
    <xf numFmtId="0" fontId="142" fillId="65" borderId="0" applyNumberFormat="0">
      <alignment vertical="center"/>
    </xf>
    <xf numFmtId="0" fontId="120" fillId="2" borderId="0" applyNumberFormat="0" applyFont="0" applyAlignment="0"/>
    <xf numFmtId="0" fontId="120" fillId="2" borderId="0" applyNumberFormat="0" applyFont="0" applyAlignment="0"/>
    <xf numFmtId="179" fontId="223" fillId="73" borderId="8"/>
    <xf numFmtId="180" fontId="223" fillId="74" borderId="8"/>
    <xf numFmtId="179" fontId="223" fillId="73" borderId="8"/>
    <xf numFmtId="179" fontId="223" fillId="73" borderId="8"/>
    <xf numFmtId="179" fontId="223" fillId="73" borderId="8"/>
    <xf numFmtId="179" fontId="223" fillId="73" borderId="8"/>
    <xf numFmtId="179" fontId="223" fillId="73" borderId="8"/>
    <xf numFmtId="181" fontId="223" fillId="74" borderId="8"/>
    <xf numFmtId="180" fontId="223" fillId="75" borderId="8"/>
    <xf numFmtId="179" fontId="223" fillId="73" borderId="8"/>
    <xf numFmtId="180" fontId="223" fillId="75" borderId="8"/>
    <xf numFmtId="180" fontId="223" fillId="75" borderId="8"/>
    <xf numFmtId="180" fontId="223" fillId="75" borderId="8"/>
    <xf numFmtId="180" fontId="223" fillId="75" borderId="8"/>
    <xf numFmtId="180" fontId="223" fillId="75" borderId="8"/>
    <xf numFmtId="180" fontId="223" fillId="75" borderId="8"/>
    <xf numFmtId="179" fontId="223" fillId="73" borderId="8"/>
    <xf numFmtId="179" fontId="223" fillId="73" borderId="8"/>
    <xf numFmtId="0" fontId="224" fillId="0" borderId="0" applyNumberFormat="0" applyFill="0" applyBorder="0" applyProtection="0">
      <alignment vertical="center"/>
    </xf>
    <xf numFmtId="0" fontId="224" fillId="0" borderId="0" applyNumberFormat="0" applyFill="0" applyBorder="0" applyProtection="0">
      <alignment vertical="center"/>
    </xf>
    <xf numFmtId="0" fontId="224" fillId="0" borderId="0" applyNumberFormat="0" applyFill="0" applyBorder="0" applyProtection="0">
      <alignment vertical="center"/>
    </xf>
    <xf numFmtId="0" fontId="224" fillId="0" borderId="0" applyNumberFormat="0" applyFill="0" applyBorder="0" applyProtection="0">
      <alignment vertical="center"/>
    </xf>
    <xf numFmtId="0" fontId="224" fillId="0" borderId="0" applyNumberFormat="0" applyFill="0" applyBorder="0" applyProtection="0">
      <alignment vertical="center"/>
    </xf>
    <xf numFmtId="0" fontId="224" fillId="0" borderId="0" applyNumberFormat="0" applyFill="0" applyBorder="0" applyProtection="0">
      <alignment vertical="center"/>
    </xf>
    <xf numFmtId="0" fontId="150" fillId="44" borderId="0" applyNumberFormat="0" applyProtection="0">
      <alignment vertical="center"/>
    </xf>
    <xf numFmtId="0" fontId="150" fillId="7" borderId="0" applyNumberFormat="0" applyBorder="0" applyAlignment="0" applyProtection="0"/>
    <xf numFmtId="0" fontId="150" fillId="7" borderId="0" applyNumberFormat="0" applyBorder="0" applyAlignment="0" applyProtection="0"/>
    <xf numFmtId="0" fontId="150" fillId="7" borderId="0" applyNumberFormat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50" fillId="0" borderId="0"/>
    <xf numFmtId="0" fontId="50" fillId="0" borderId="0"/>
    <xf numFmtId="0" fontId="178" fillId="0" borderId="0"/>
    <xf numFmtId="0" fontId="49" fillId="0" borderId="0"/>
    <xf numFmtId="0" fontId="225" fillId="0" borderId="0"/>
    <xf numFmtId="0" fontId="120" fillId="0" borderId="0"/>
    <xf numFmtId="0" fontId="48" fillId="0" borderId="0"/>
    <xf numFmtId="0" fontId="47" fillId="0" borderId="0"/>
    <xf numFmtId="0" fontId="47" fillId="0" borderId="0" applyNumberFormat="0" applyFont="0" applyFill="0" applyBorder="0" applyAlignment="0" applyProtection="0">
      <alignment vertical="top"/>
      <protection locked="0"/>
    </xf>
    <xf numFmtId="0" fontId="225" fillId="0" borderId="0"/>
    <xf numFmtId="0" fontId="46" fillId="0" borderId="0"/>
    <xf numFmtId="0" fontId="45" fillId="0" borderId="0"/>
    <xf numFmtId="0" fontId="44" fillId="0" borderId="0"/>
    <xf numFmtId="0" fontId="44" fillId="0" borderId="0" applyNumberFormat="0" applyFont="0" applyFill="0" applyBorder="0" applyAlignment="0" applyProtection="0">
      <alignment vertical="top"/>
      <protection locked="0"/>
    </xf>
    <xf numFmtId="0" fontId="120" fillId="0" borderId="0"/>
    <xf numFmtId="0" fontId="120" fillId="0" borderId="0"/>
    <xf numFmtId="0" fontId="12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 applyNumberFormat="0" applyFont="0" applyFill="0" applyBorder="0" applyAlignment="0" applyProtection="0">
      <alignment vertical="top"/>
      <protection locked="0"/>
    </xf>
    <xf numFmtId="0" fontId="226" fillId="0" borderId="0" applyNumberForma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6" fillId="0" borderId="0" applyNumberFormat="0" applyFont="0" applyFill="0" applyBorder="0" applyAlignment="0" applyProtection="0">
      <alignment vertical="top"/>
      <protection locked="0"/>
    </xf>
    <xf numFmtId="0" fontId="35" fillId="0" borderId="0"/>
    <xf numFmtId="0" fontId="34" fillId="0" borderId="0"/>
    <xf numFmtId="0" fontId="33" fillId="0" borderId="0"/>
    <xf numFmtId="0" fontId="33" fillId="0" borderId="0" applyNumberFormat="0" applyFont="0" applyFill="0" applyBorder="0" applyAlignment="0" applyProtection="0">
      <alignment vertical="top"/>
      <protection locked="0"/>
    </xf>
    <xf numFmtId="0" fontId="120" fillId="0" borderId="0"/>
    <xf numFmtId="0" fontId="32" fillId="0" borderId="0"/>
    <xf numFmtId="0" fontId="31" fillId="0" borderId="0"/>
    <xf numFmtId="0" fontId="30" fillId="0" borderId="0"/>
    <xf numFmtId="0" fontId="30" fillId="0" borderId="0" applyNumberFormat="0" applyFont="0" applyFill="0" applyBorder="0" applyAlignment="0" applyProtection="0">
      <alignment vertical="top"/>
      <protection locked="0"/>
    </xf>
    <xf numFmtId="0" fontId="120" fillId="0" borderId="0"/>
    <xf numFmtId="0" fontId="29" fillId="0" borderId="0"/>
    <xf numFmtId="0" fontId="127" fillId="0" borderId="0" applyNumberFormat="0" applyFon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127" fillId="0" borderId="0"/>
    <xf numFmtId="0" fontId="27" fillId="0" borderId="0"/>
    <xf numFmtId="0" fontId="27" fillId="0" borderId="0" applyNumberFormat="0" applyFont="0" applyFill="0" applyBorder="0" applyAlignment="0" applyProtection="0">
      <alignment vertical="top"/>
      <protection locked="0"/>
    </xf>
    <xf numFmtId="0" fontId="235" fillId="0" borderId="0"/>
    <xf numFmtId="0" fontId="26" fillId="0" borderId="0"/>
    <xf numFmtId="0" fontId="25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  <protection locked="0"/>
    </xf>
    <xf numFmtId="0" fontId="120" fillId="0" borderId="0"/>
    <xf numFmtId="0" fontId="120" fillId="0" borderId="0"/>
    <xf numFmtId="0" fontId="23" fillId="0" borderId="0"/>
    <xf numFmtId="0" fontId="22" fillId="0" borderId="0"/>
    <xf numFmtId="0" fontId="21" fillId="0" borderId="0"/>
    <xf numFmtId="0" fontId="21" fillId="0" borderId="0" applyNumberFormat="0" applyFon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/>
    <xf numFmtId="0" fontId="236" fillId="0" borderId="0"/>
    <xf numFmtId="0" fontId="20" fillId="0" borderId="0"/>
    <xf numFmtId="0" fontId="19" fillId="0" borderId="0"/>
    <xf numFmtId="0" fontId="18" fillId="0" borderId="0"/>
    <xf numFmtId="0" fontId="18" fillId="0" borderId="0" applyNumberFormat="0" applyFont="0" applyFill="0" applyBorder="0" applyAlignment="0" applyProtection="0">
      <alignment vertical="top"/>
      <protection locked="0"/>
    </xf>
    <xf numFmtId="0" fontId="17" fillId="0" borderId="0"/>
    <xf numFmtId="0" fontId="237" fillId="0" borderId="0"/>
    <xf numFmtId="0" fontId="16" fillId="0" borderId="0"/>
    <xf numFmtId="0" fontId="15" fillId="0" borderId="0"/>
    <xf numFmtId="0" fontId="15" fillId="0" borderId="0" applyNumberFormat="0" applyFont="0" applyFill="0" applyBorder="0" applyAlignment="0" applyProtection="0">
      <alignment vertical="top"/>
      <protection locked="0"/>
    </xf>
    <xf numFmtId="0" fontId="14" fillId="0" borderId="0"/>
    <xf numFmtId="0" fontId="13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  <protection locked="0"/>
    </xf>
    <xf numFmtId="0" fontId="11" fillId="0" borderId="0"/>
    <xf numFmtId="0" fontId="10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240" fillId="0" borderId="0"/>
    <xf numFmtId="0" fontId="8" fillId="0" borderId="0"/>
    <xf numFmtId="0" fontId="7" fillId="0" borderId="0"/>
    <xf numFmtId="0" fontId="6" fillId="0" borderId="0"/>
    <xf numFmtId="0" fontId="244" fillId="0" borderId="0">
      <alignment vertical="center"/>
    </xf>
    <xf numFmtId="0" fontId="127" fillId="29" borderId="0" applyNumberFormat="0" applyBorder="0" applyAlignment="0" applyProtection="0">
      <alignment vertical="center"/>
    </xf>
    <xf numFmtId="0" fontId="127" fillId="29" borderId="0" applyNumberFormat="0" applyBorder="0" applyAlignment="0" applyProtection="0">
      <alignment vertical="center"/>
    </xf>
    <xf numFmtId="0" fontId="145" fillId="35" borderId="0" applyNumberFormat="0" applyBorder="0" applyAlignment="0" applyProtection="0">
      <alignment vertical="center"/>
    </xf>
    <xf numFmtId="0" fontId="127" fillId="32" borderId="0" applyNumberFormat="0" applyBorder="0" applyAlignment="0" applyProtection="0">
      <alignment vertical="center"/>
    </xf>
    <xf numFmtId="0" fontId="127" fillId="28" borderId="0" applyNumberFormat="0" applyBorder="0" applyAlignment="0" applyProtection="0">
      <alignment vertical="center"/>
    </xf>
    <xf numFmtId="0" fontId="121" fillId="0" borderId="0">
      <alignment vertical="top"/>
    </xf>
    <xf numFmtId="0" fontId="245" fillId="0" borderId="0" applyNumberFormat="0" applyFill="0" applyBorder="0" applyAlignment="0" applyProtection="0">
      <alignment vertical="center"/>
    </xf>
    <xf numFmtId="0" fontId="127" fillId="30" borderId="0" applyNumberFormat="0" applyBorder="0" applyAlignment="0" applyProtection="0">
      <alignment vertical="center"/>
    </xf>
    <xf numFmtId="0" fontId="127" fillId="30" borderId="0" applyNumberFormat="0" applyBorder="0" applyAlignment="0" applyProtection="0">
      <alignment vertical="center"/>
    </xf>
    <xf numFmtId="0" fontId="145" fillId="79" borderId="0" applyNumberFormat="0" applyBorder="0" applyAlignment="0" applyProtection="0">
      <alignment vertical="center"/>
    </xf>
    <xf numFmtId="0" fontId="127" fillId="27" borderId="0" applyNumberFormat="0" applyBorder="0" applyAlignment="0" applyProtection="0">
      <alignment vertical="center"/>
    </xf>
    <xf numFmtId="0" fontId="127" fillId="27" borderId="0" applyNumberFormat="0" applyBorder="0" applyAlignment="0" applyProtection="0">
      <alignment vertical="center"/>
    </xf>
    <xf numFmtId="169" fontId="181" fillId="0" borderId="0">
      <alignment vertical="center"/>
    </xf>
    <xf numFmtId="0" fontId="127" fillId="28" borderId="0" applyNumberFormat="0" applyBorder="0" applyAlignment="0" applyProtection="0">
      <alignment vertical="center"/>
    </xf>
    <xf numFmtId="0" fontId="127" fillId="31" borderId="0" applyNumberFormat="0" applyBorder="0" applyAlignment="0" applyProtection="0">
      <alignment vertical="center"/>
    </xf>
    <xf numFmtId="0" fontId="182" fillId="0" borderId="0">
      <alignment vertical="center"/>
    </xf>
    <xf numFmtId="0" fontId="182" fillId="0" borderId="0">
      <alignment vertical="center"/>
    </xf>
    <xf numFmtId="0" fontId="127" fillId="31" borderId="0" applyNumberFormat="0" applyBorder="0" applyAlignment="0" applyProtection="0">
      <alignment vertical="center"/>
    </xf>
    <xf numFmtId="0" fontId="242" fillId="0" borderId="0">
      <alignment vertical="center"/>
    </xf>
    <xf numFmtId="0" fontId="127" fillId="32" borderId="0" applyNumberFormat="0" applyBorder="0" applyAlignment="0" applyProtection="0">
      <alignment vertical="center"/>
    </xf>
    <xf numFmtId="0" fontId="127" fillId="33" borderId="0" applyNumberFormat="0" applyBorder="0" applyAlignment="0" applyProtection="0">
      <alignment vertical="center"/>
    </xf>
    <xf numFmtId="0" fontId="127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27" fillId="34" borderId="0" applyNumberFormat="0" applyBorder="0" applyAlignment="0" applyProtection="0">
      <alignment vertical="center"/>
    </xf>
    <xf numFmtId="0" fontId="127" fillId="34" borderId="0" applyNumberFormat="0" applyBorder="0" applyAlignment="0" applyProtection="0">
      <alignment vertical="center"/>
    </xf>
    <xf numFmtId="0" fontId="121" fillId="0" borderId="0">
      <alignment vertical="top"/>
    </xf>
    <xf numFmtId="0" fontId="121" fillId="0" borderId="0">
      <alignment vertical="top"/>
    </xf>
    <xf numFmtId="0" fontId="127" fillId="35" borderId="0" applyNumberFormat="0" applyBorder="0" applyAlignment="0" applyProtection="0">
      <alignment vertical="center"/>
    </xf>
    <xf numFmtId="0" fontId="6" fillId="0" borderId="0"/>
    <xf numFmtId="0" fontId="2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7" fillId="35" borderId="0" applyNumberFormat="0" applyBorder="0" applyAlignment="0" applyProtection="0">
      <alignment vertical="center"/>
    </xf>
    <xf numFmtId="0" fontId="127" fillId="30" borderId="0" applyNumberFormat="0" applyBorder="0" applyAlignment="0" applyProtection="0">
      <alignment vertical="center"/>
    </xf>
    <xf numFmtId="9" fontId="120" fillId="0" borderId="0" applyFont="0" applyFill="0" applyBorder="0" applyAlignment="0" applyProtection="0">
      <alignment vertical="center"/>
    </xf>
    <xf numFmtId="0" fontId="127" fillId="30" borderId="0" applyNumberFormat="0" applyBorder="0" applyAlignment="0" applyProtection="0">
      <alignment vertical="center"/>
    </xf>
    <xf numFmtId="0" fontId="127" fillId="33" borderId="0" applyNumberFormat="0" applyBorder="0" applyAlignment="0" applyProtection="0">
      <alignment vertical="center"/>
    </xf>
    <xf numFmtId="0" fontId="127" fillId="33" borderId="0" applyNumberFormat="0" applyBorder="0" applyAlignment="0" applyProtection="0">
      <alignment vertical="center"/>
    </xf>
    <xf numFmtId="0" fontId="127" fillId="36" borderId="0" applyNumberFormat="0" applyBorder="0" applyAlignment="0" applyProtection="0">
      <alignment vertical="center"/>
    </xf>
    <xf numFmtId="0" fontId="127" fillId="36" borderId="0" applyNumberFormat="0" applyBorder="0" applyAlignment="0" applyProtection="0">
      <alignment vertical="center"/>
    </xf>
    <xf numFmtId="0" fontId="127" fillId="0" borderId="0">
      <alignment vertical="center"/>
    </xf>
    <xf numFmtId="0" fontId="145" fillId="82" borderId="0" applyNumberFormat="0" applyBorder="0" applyAlignment="0" applyProtection="0">
      <alignment vertical="center"/>
    </xf>
    <xf numFmtId="0" fontId="145" fillId="34" borderId="0" applyNumberFormat="0" applyBorder="0" applyAlignment="0" applyProtection="0">
      <alignment vertical="center"/>
    </xf>
    <xf numFmtId="0" fontId="145" fillId="79" borderId="0" applyNumberFormat="0" applyBorder="0" applyAlignment="0" applyProtection="0">
      <alignment vertical="center"/>
    </xf>
    <xf numFmtId="0" fontId="145" fillId="83" borderId="0" applyNumberFormat="0" applyBorder="0" applyAlignment="0" applyProtection="0">
      <alignment vertical="center"/>
    </xf>
    <xf numFmtId="9" fontId="120" fillId="0" borderId="0" applyFont="0" applyFill="0" applyBorder="0" applyAlignment="0" applyProtection="0">
      <alignment vertical="center"/>
    </xf>
    <xf numFmtId="0" fontId="145" fillId="78" borderId="0" applyNumberFormat="0" applyBorder="0" applyAlignment="0" applyProtection="0">
      <alignment vertical="center"/>
    </xf>
    <xf numFmtId="0" fontId="145" fillId="84" borderId="0" applyNumberFormat="0" applyBorder="0" applyAlignment="0" applyProtection="0">
      <alignment vertical="center"/>
    </xf>
    <xf numFmtId="0" fontId="145" fillId="85" borderId="0" applyNumberFormat="0" applyBorder="0" applyAlignment="0" applyProtection="0">
      <alignment vertical="center"/>
    </xf>
    <xf numFmtId="0" fontId="145" fillId="62" borderId="0" applyNumberFormat="0" applyBorder="0" applyAlignment="0" applyProtection="0">
      <alignment vertical="center"/>
    </xf>
    <xf numFmtId="0" fontId="145" fillId="83" borderId="0" applyNumberFormat="0" applyBorder="0" applyAlignment="0" applyProtection="0">
      <alignment vertical="center"/>
    </xf>
    <xf numFmtId="0" fontId="145" fillId="81" borderId="0" applyNumberFormat="0" applyBorder="0" applyAlignment="0" applyProtection="0">
      <alignment vertical="center"/>
    </xf>
    <xf numFmtId="0" fontId="146" fillId="28" borderId="0" applyNumberFormat="0" applyBorder="0" applyAlignment="0" applyProtection="0">
      <alignment vertical="center"/>
    </xf>
    <xf numFmtId="0" fontId="147" fillId="77" borderId="8" applyNumberFormat="0" applyAlignment="0" applyProtection="0">
      <alignment vertical="center"/>
    </xf>
    <xf numFmtId="0" fontId="120" fillId="0" borderId="0">
      <alignment vertical="center"/>
    </xf>
    <xf numFmtId="0" fontId="148" fillId="86" borderId="9" applyNumberFormat="0" applyAlignment="0" applyProtection="0">
      <alignment vertical="center"/>
    </xf>
    <xf numFmtId="166" fontId="127" fillId="0" borderId="0" applyFont="0" applyFill="0" applyBorder="0" applyAlignment="0" applyProtection="0">
      <alignment vertical="center"/>
    </xf>
    <xf numFmtId="165" fontId="127" fillId="0" borderId="0" applyFont="0" applyFill="0" applyBorder="0" applyAlignment="0" applyProtection="0">
      <alignment vertical="center"/>
    </xf>
    <xf numFmtId="169" fontId="127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50" fillId="29" borderId="0" applyNumberFormat="0" applyBorder="0" applyAlignment="0" applyProtection="0">
      <alignment vertical="center"/>
    </xf>
    <xf numFmtId="0" fontId="151" fillId="0" borderId="10" applyNumberFormat="0" applyFill="0" applyAlignment="0" applyProtection="0">
      <alignment vertical="center"/>
    </xf>
    <xf numFmtId="0" fontId="152" fillId="0" borderId="11" applyNumberFormat="0" applyFill="0" applyAlignment="0" applyProtection="0">
      <alignment vertical="center"/>
    </xf>
    <xf numFmtId="0" fontId="153" fillId="0" borderId="12" applyNumberFormat="0" applyFill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4" fillId="32" borderId="8" applyNumberFormat="0" applyAlignment="0" applyProtection="0">
      <alignment vertical="center"/>
    </xf>
    <xf numFmtId="0" fontId="155" fillId="0" borderId="13" applyNumberFormat="0" applyFill="0" applyAlignment="0" applyProtection="0">
      <alignment vertical="center"/>
    </xf>
    <xf numFmtId="0" fontId="156" fillId="8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" fillId="0" borderId="0"/>
    <xf numFmtId="0" fontId="120" fillId="0" borderId="0"/>
    <xf numFmtId="0" fontId="120" fillId="0" borderId="0">
      <alignment vertical="center"/>
    </xf>
    <xf numFmtId="0" fontId="192" fillId="0" borderId="0">
      <alignment vertical="center"/>
    </xf>
    <xf numFmtId="0" fontId="120" fillId="0" borderId="0">
      <alignment vertical="top"/>
    </xf>
    <xf numFmtId="0" fontId="192" fillId="0" borderId="0">
      <alignment vertical="center"/>
    </xf>
    <xf numFmtId="0" fontId="192" fillId="0" borderId="0">
      <alignment vertical="center"/>
    </xf>
    <xf numFmtId="0" fontId="120" fillId="0" borderId="0">
      <alignment vertical="top"/>
    </xf>
    <xf numFmtId="0" fontId="120" fillId="0" borderId="0">
      <alignment vertical="center"/>
    </xf>
    <xf numFmtId="0" fontId="120" fillId="0" borderId="0">
      <alignment vertical="center"/>
    </xf>
    <xf numFmtId="0" fontId="127" fillId="0" borderId="0">
      <alignment vertical="center"/>
    </xf>
    <xf numFmtId="0" fontId="121" fillId="0" borderId="0">
      <alignment vertical="top"/>
    </xf>
    <xf numFmtId="0" fontId="121" fillId="0" borderId="0">
      <alignment vertical="top"/>
    </xf>
    <xf numFmtId="0" fontId="127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7" fillId="0" borderId="0">
      <alignment vertical="center"/>
    </xf>
    <xf numFmtId="0" fontId="120" fillId="0" borderId="0">
      <alignment vertical="center"/>
      <protection locked="0"/>
    </xf>
    <xf numFmtId="0" fontId="127" fillId="0" borderId="0">
      <alignment vertical="center"/>
    </xf>
    <xf numFmtId="0" fontId="121" fillId="0" borderId="0">
      <alignment vertical="top"/>
    </xf>
    <xf numFmtId="0" fontId="127" fillId="0" borderId="0">
      <alignment vertical="center"/>
    </xf>
    <xf numFmtId="0" fontId="127" fillId="0" borderId="0">
      <alignment vertical="center"/>
    </xf>
    <xf numFmtId="0" fontId="121" fillId="0" borderId="0">
      <alignment vertical="top"/>
    </xf>
    <xf numFmtId="0" fontId="127" fillId="0" borderId="0">
      <alignment vertical="center"/>
    </xf>
    <xf numFmtId="0" fontId="121" fillId="0" borderId="0">
      <alignment vertical="top"/>
    </xf>
    <xf numFmtId="0" fontId="127" fillId="0" borderId="0">
      <alignment vertical="center"/>
    </xf>
    <xf numFmtId="0" fontId="121" fillId="0" borderId="0">
      <alignment vertical="top"/>
    </xf>
    <xf numFmtId="0" fontId="127" fillId="0" borderId="0">
      <alignment vertical="center"/>
    </xf>
    <xf numFmtId="0" fontId="244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1" fillId="0" borderId="0">
      <alignment vertical="top"/>
    </xf>
    <xf numFmtId="0" fontId="120" fillId="0" borderId="0">
      <alignment vertical="center"/>
    </xf>
    <xf numFmtId="0" fontId="120" fillId="0" borderId="0">
      <alignment vertical="top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37" borderId="14" applyNumberFormat="0" applyFont="0" applyAlignment="0" applyProtection="0">
      <alignment vertical="center"/>
    </xf>
    <xf numFmtId="0" fontId="120" fillId="37" borderId="14" applyNumberFormat="0" applyFont="0" applyAlignment="0" applyProtection="0">
      <alignment vertical="center"/>
    </xf>
    <xf numFmtId="0" fontId="157" fillId="77" borderId="15" applyNumberFormat="0" applyAlignment="0" applyProtection="0">
      <alignment vertical="center"/>
    </xf>
    <xf numFmtId="9" fontId="120" fillId="0" borderId="0" applyFont="0" applyFill="0" applyBorder="0" applyAlignment="0" applyProtection="0">
      <alignment vertical="center"/>
    </xf>
    <xf numFmtId="9" fontId="120" fillId="0" borderId="0" applyFont="0" applyFill="0" applyBorder="0" applyAlignment="0" applyProtection="0">
      <alignment vertical="center"/>
    </xf>
    <xf numFmtId="0" fontId="159" fillId="0" borderId="16" applyNumberFormat="0" applyFill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1" fillId="0" borderId="0">
      <alignment vertical="top"/>
    </xf>
    <xf numFmtId="0" fontId="4" fillId="0" borderId="0"/>
    <xf numFmtId="166" fontId="120" fillId="0" borderId="0" applyFont="0" applyFill="0" applyBorder="0" applyAlignment="0" applyProtection="0"/>
    <xf numFmtId="0" fontId="4" fillId="0" borderId="0"/>
    <xf numFmtId="0" fontId="4" fillId="0" borderId="0"/>
    <xf numFmtId="0" fontId="120" fillId="0" borderId="0">
      <alignment vertical="top"/>
    </xf>
    <xf numFmtId="0" fontId="120" fillId="0" borderId="0"/>
    <xf numFmtId="0" fontId="120" fillId="0" borderId="0">
      <alignment vertical="top"/>
    </xf>
    <xf numFmtId="0" fontId="4" fillId="0" borderId="0"/>
    <xf numFmtId="0" fontId="4" fillId="0" borderId="0"/>
    <xf numFmtId="0" fontId="4" fillId="0" borderId="0"/>
    <xf numFmtId="0" fontId="147" fillId="23" borderId="32" applyNumberFormat="0" applyAlignment="0" applyProtection="0"/>
    <xf numFmtId="0" fontId="154" fillId="10" borderId="32" applyNumberFormat="0" applyAlignment="0" applyProtection="0"/>
    <xf numFmtId="0" fontId="4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120" fillId="26" borderId="33" applyNumberFormat="0" applyFont="0" applyAlignment="0" applyProtection="0"/>
    <xf numFmtId="0" fontId="157" fillId="23" borderId="34" applyNumberFormat="0" applyAlignment="0" applyProtection="0"/>
    <xf numFmtId="0" fontId="159" fillId="0" borderId="35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27" fillId="0" borderId="0">
      <alignment vertical="center"/>
    </xf>
    <xf numFmtId="0" fontId="121" fillId="0" borderId="0">
      <alignment vertical="top"/>
    </xf>
    <xf numFmtId="0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27" fillId="37" borderId="33" applyNumberFormat="0" applyFont="0" applyAlignment="0" applyProtection="0">
      <alignment vertical="center"/>
    </xf>
    <xf numFmtId="9" fontId="127" fillId="0" borderId="0" applyFont="0" applyFill="0" applyBorder="0" applyAlignment="0" applyProtection="0">
      <alignment vertical="center"/>
    </xf>
    <xf numFmtId="9" fontId="127" fillId="0" borderId="0" applyFont="0" applyFill="0" applyBorder="0" applyAlignment="0" applyProtection="0">
      <alignment vertical="center"/>
    </xf>
    <xf numFmtId="9" fontId="127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0" fillId="0" borderId="0">
      <alignment vertical="top"/>
    </xf>
    <xf numFmtId="0" fontId="120" fillId="0" borderId="0"/>
    <xf numFmtId="0" fontId="4" fillId="0" borderId="0"/>
    <xf numFmtId="0" fontId="4" fillId="0" borderId="0"/>
    <xf numFmtId="0" fontId="120" fillId="0" borderId="0">
      <alignment vertical="top"/>
    </xf>
    <xf numFmtId="0" fontId="12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147" fillId="23" borderId="32" applyNumberFormat="0" applyAlignment="0" applyProtection="0"/>
    <xf numFmtId="0" fontId="154" fillId="10" borderId="32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120" fillId="26" borderId="33" applyNumberFormat="0" applyFont="0" applyAlignment="0" applyProtection="0"/>
    <xf numFmtId="0" fontId="4" fillId="38" borderId="17" applyNumberFormat="0" applyFont="0" applyAlignment="0" applyProtection="0"/>
    <xf numFmtId="0" fontId="157" fillId="23" borderId="34" applyNumberFormat="0" applyAlignment="0" applyProtection="0"/>
    <xf numFmtId="9" fontId="4" fillId="0" borderId="0" applyFont="0" applyFill="0" applyBorder="0" applyAlignment="0" applyProtection="0"/>
    <xf numFmtId="0" fontId="159" fillId="0" borderId="35" applyNumberFormat="0" applyFill="0" applyAlignment="0" applyProtection="0"/>
    <xf numFmtId="0" fontId="120" fillId="0" borderId="0"/>
    <xf numFmtId="0" fontId="4" fillId="0" borderId="0"/>
    <xf numFmtId="0" fontId="120" fillId="0" borderId="0"/>
    <xf numFmtId="0" fontId="4" fillId="0" borderId="0"/>
    <xf numFmtId="0" fontId="120" fillId="0" borderId="0">
      <alignment vertical="top"/>
    </xf>
    <xf numFmtId="0" fontId="4" fillId="0" borderId="0"/>
    <xf numFmtId="0" fontId="4" fillId="0" borderId="0"/>
    <xf numFmtId="0" fontId="4" fillId="0" borderId="0"/>
    <xf numFmtId="0" fontId="120" fillId="0" borderId="0">
      <alignment vertical="top"/>
    </xf>
    <xf numFmtId="0" fontId="120" fillId="0" borderId="0"/>
    <xf numFmtId="0" fontId="4" fillId="0" borderId="0"/>
    <xf numFmtId="0" fontId="4" fillId="0" borderId="0"/>
    <xf numFmtId="0" fontId="120" fillId="0" borderId="0">
      <alignment vertical="top"/>
    </xf>
    <xf numFmtId="0" fontId="4" fillId="0" borderId="0"/>
    <xf numFmtId="0" fontId="1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0" fillId="0" borderId="0">
      <alignment vertical="top"/>
    </xf>
    <xf numFmtId="0" fontId="1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0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120" fillId="0" borderId="0">
      <alignment vertical="top"/>
    </xf>
    <xf numFmtId="0" fontId="4" fillId="0" borderId="0"/>
    <xf numFmtId="0" fontId="4" fillId="0" borderId="0"/>
    <xf numFmtId="0" fontId="120" fillId="0" borderId="0"/>
    <xf numFmtId="0" fontId="4" fillId="0" borderId="0"/>
    <xf numFmtId="0" fontId="120" fillId="26" borderId="3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0" fillId="0" borderId="0"/>
    <xf numFmtId="0" fontId="120" fillId="0" borderId="0">
      <alignment vertical="top"/>
    </xf>
    <xf numFmtId="0" fontId="4" fillId="0" borderId="0"/>
    <xf numFmtId="0" fontId="4" fillId="0" borderId="0"/>
    <xf numFmtId="0" fontId="12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206" fillId="62" borderId="36" applyNumberFormat="0"/>
    <xf numFmtId="0" fontId="206" fillId="63" borderId="36" applyNumberFormat="0"/>
    <xf numFmtId="0" fontId="206" fillId="62" borderId="36" applyNumberFormat="0"/>
    <xf numFmtId="0" fontId="206" fillId="62" borderId="36" applyNumberFormat="0"/>
    <xf numFmtId="0" fontId="206" fillId="62" borderId="36" applyNumberFormat="0"/>
    <xf numFmtId="0" fontId="206" fillId="62" borderId="36" applyNumberFormat="0"/>
    <xf numFmtId="0" fontId="206" fillId="62" borderId="36" applyNumberFormat="0"/>
    <xf numFmtId="0" fontId="206" fillId="63" borderId="36" applyNumberFormat="0"/>
    <xf numFmtId="0" fontId="206" fillId="62" borderId="36" applyNumberFormat="0"/>
    <xf numFmtId="0" fontId="206" fillId="63" borderId="36" applyNumberFormat="0"/>
    <xf numFmtId="0" fontId="206" fillId="63" borderId="36" applyNumberFormat="0"/>
    <xf numFmtId="0" fontId="206" fillId="63" borderId="36" applyNumberFormat="0"/>
    <xf numFmtId="0" fontId="206" fillId="63" borderId="36" applyNumberFormat="0"/>
    <xf numFmtId="0" fontId="206" fillId="63" borderId="36" applyNumberFormat="0"/>
    <xf numFmtId="0" fontId="206" fillId="63" borderId="36" applyNumberFormat="0"/>
    <xf numFmtId="0" fontId="206" fillId="62" borderId="36" applyNumberFormat="0"/>
    <xf numFmtId="0" fontId="209" fillId="65" borderId="32" applyNumberFormat="0" applyProtection="0">
      <alignment vertical="center"/>
    </xf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0" fontId="147" fillId="23" borderId="32" applyNumberFormat="0" applyAlignment="0" applyProtection="0"/>
    <xf numFmtId="174" fontId="211" fillId="67" borderId="38">
      <alignment horizontal="center"/>
    </xf>
    <xf numFmtId="174" fontId="211" fillId="68" borderId="38">
      <alignment horizontal="center"/>
    </xf>
    <xf numFmtId="174" fontId="211" fillId="67" borderId="38">
      <alignment horizontal="center"/>
    </xf>
    <xf numFmtId="174" fontId="211" fillId="67" borderId="38">
      <alignment horizontal="center"/>
    </xf>
    <xf numFmtId="174" fontId="211" fillId="67" borderId="38">
      <alignment horizontal="center"/>
    </xf>
    <xf numFmtId="174" fontId="211" fillId="67" borderId="38">
      <alignment horizontal="center"/>
    </xf>
    <xf numFmtId="174" fontId="211" fillId="67" borderId="38">
      <alignment horizontal="center"/>
    </xf>
    <xf numFmtId="174" fontId="211" fillId="68" borderId="38">
      <alignment horizontal="center"/>
    </xf>
    <xf numFmtId="174" fontId="211" fillId="67" borderId="38">
      <alignment horizontal="center"/>
    </xf>
    <xf numFmtId="174" fontId="211" fillId="68" borderId="38">
      <alignment horizontal="center"/>
    </xf>
    <xf numFmtId="174" fontId="211" fillId="68" borderId="38">
      <alignment horizontal="center"/>
    </xf>
    <xf numFmtId="174" fontId="211" fillId="68" borderId="38">
      <alignment horizontal="center"/>
    </xf>
    <xf numFmtId="174" fontId="211" fillId="68" borderId="38">
      <alignment horizontal="center"/>
    </xf>
    <xf numFmtId="174" fontId="211" fillId="68" borderId="38">
      <alignment horizontal="center"/>
    </xf>
    <xf numFmtId="174" fontId="211" fillId="68" borderId="38">
      <alignment horizontal="center"/>
    </xf>
    <xf numFmtId="174" fontId="211" fillId="67" borderId="38">
      <alignment horizontal="center"/>
    </xf>
    <xf numFmtId="175" fontId="120" fillId="0" borderId="37">
      <alignment vertical="center"/>
      <protection locked="0"/>
    </xf>
    <xf numFmtId="175" fontId="120" fillId="0" borderId="37">
      <alignment vertical="center"/>
      <protection locked="0"/>
    </xf>
    <xf numFmtId="175" fontId="120" fillId="0" borderId="37">
      <alignment vertical="center"/>
      <protection locked="0"/>
    </xf>
    <xf numFmtId="175" fontId="120" fillId="0" borderId="37">
      <alignment vertical="center"/>
      <protection locked="0"/>
    </xf>
    <xf numFmtId="175" fontId="120" fillId="0" borderId="37">
      <alignment vertical="center"/>
      <protection locked="0"/>
    </xf>
    <xf numFmtId="175" fontId="120" fillId="0" borderId="37">
      <alignment vertical="center"/>
      <protection locked="0"/>
    </xf>
    <xf numFmtId="175" fontId="120" fillId="0" borderId="37">
      <alignment vertical="center"/>
      <protection locked="0"/>
    </xf>
    <xf numFmtId="175" fontId="120" fillId="0" borderId="37">
      <alignment vertical="center"/>
      <protection locked="0"/>
    </xf>
    <xf numFmtId="175" fontId="120" fillId="0" borderId="37">
      <alignment vertical="center"/>
      <protection locked="0"/>
    </xf>
    <xf numFmtId="175" fontId="120" fillId="0" borderId="37">
      <alignment vertical="center"/>
      <protection locked="0"/>
    </xf>
    <xf numFmtId="175" fontId="120" fillId="0" borderId="37">
      <alignment vertical="center"/>
      <protection locked="0"/>
    </xf>
    <xf numFmtId="175" fontId="120" fillId="0" borderId="37">
      <alignment vertical="center"/>
      <protection locked="0"/>
    </xf>
    <xf numFmtId="175" fontId="120" fillId="0" borderId="37">
      <alignment vertical="center"/>
      <protection locked="0"/>
    </xf>
    <xf numFmtId="175" fontId="120" fillId="0" borderId="37">
      <alignment vertical="center"/>
      <protection locked="0"/>
    </xf>
    <xf numFmtId="0" fontId="220" fillId="71" borderId="39" applyNumberFormat="0" applyAlignment="0">
      <alignment horizontal="center"/>
    </xf>
    <xf numFmtId="0" fontId="221" fillId="72" borderId="40" applyNumberFormat="0">
      <alignment vertical="center"/>
    </xf>
    <xf numFmtId="0" fontId="220" fillId="71" borderId="39" applyNumberFormat="0" applyAlignment="0">
      <alignment horizontal="center"/>
    </xf>
    <xf numFmtId="0" fontId="220" fillId="71" borderId="39" applyNumberFormat="0" applyAlignment="0">
      <alignment horizontal="center"/>
    </xf>
    <xf numFmtId="0" fontId="220" fillId="71" borderId="39" applyNumberFormat="0" applyAlignment="0">
      <alignment horizontal="center"/>
    </xf>
    <xf numFmtId="0" fontId="220" fillId="71" borderId="39" applyNumberFormat="0" applyAlignment="0">
      <alignment horizontal="center"/>
    </xf>
    <xf numFmtId="0" fontId="220" fillId="71" borderId="39" applyNumberFormat="0" applyAlignment="0">
      <alignment horizontal="center"/>
    </xf>
    <xf numFmtId="0" fontId="221" fillId="72" borderId="40" applyNumberFormat="0">
      <alignment vertical="center"/>
    </xf>
    <xf numFmtId="0" fontId="221" fillId="72" borderId="40" applyNumberFormat="0">
      <alignment vertical="center"/>
    </xf>
    <xf numFmtId="0" fontId="221" fillId="72" borderId="40" applyNumberFormat="0">
      <alignment vertical="center"/>
    </xf>
    <xf numFmtId="0" fontId="221" fillId="72" borderId="40" applyNumberFormat="0">
      <alignment vertical="center"/>
    </xf>
    <xf numFmtId="0" fontId="221" fillId="72" borderId="40" applyNumberFormat="0">
      <alignment vertical="center"/>
    </xf>
    <xf numFmtId="0" fontId="221" fillId="72" borderId="40" applyNumberFormat="0">
      <alignment vertical="center"/>
    </xf>
    <xf numFmtId="0" fontId="221" fillId="72" borderId="40" applyNumberFormat="0">
      <alignment vertical="center"/>
    </xf>
    <xf numFmtId="0" fontId="220" fillId="71" borderId="39" applyNumberFormat="0" applyAlignment="0">
      <alignment horizontal="center"/>
    </xf>
    <xf numFmtId="179" fontId="223" fillId="73" borderId="32"/>
    <xf numFmtId="180" fontId="223" fillId="74" borderId="32"/>
    <xf numFmtId="179" fontId="223" fillId="73" borderId="32"/>
    <xf numFmtId="179" fontId="223" fillId="73" borderId="32"/>
    <xf numFmtId="179" fontId="223" fillId="73" borderId="32"/>
    <xf numFmtId="179" fontId="223" fillId="73" borderId="32"/>
    <xf numFmtId="179" fontId="223" fillId="73" borderId="32"/>
    <xf numFmtId="181" fontId="223" fillId="74" borderId="32"/>
    <xf numFmtId="180" fontId="223" fillId="75" borderId="32"/>
    <xf numFmtId="180" fontId="223" fillId="75" borderId="32"/>
    <xf numFmtId="180" fontId="223" fillId="75" borderId="32"/>
    <xf numFmtId="180" fontId="223" fillId="75" borderId="32"/>
    <xf numFmtId="180" fontId="223" fillId="75" borderId="32"/>
    <xf numFmtId="180" fontId="223" fillId="75" borderId="32"/>
    <xf numFmtId="180" fontId="223" fillId="75" borderId="32"/>
    <xf numFmtId="179" fontId="223" fillId="73" borderId="3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120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120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1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7" fillId="77" borderId="32" applyNumberFormat="0" applyAlignment="0" applyProtection="0">
      <alignment vertical="center"/>
    </xf>
    <xf numFmtId="0" fontId="154" fillId="32" borderId="32" applyNumberFormat="0" applyAlignment="0" applyProtection="0">
      <alignment vertical="center"/>
    </xf>
    <xf numFmtId="0" fontId="4" fillId="0" borderId="0"/>
    <xf numFmtId="0" fontId="120" fillId="37" borderId="33" applyNumberFormat="0" applyFont="0" applyAlignment="0" applyProtection="0">
      <alignment vertical="center"/>
    </xf>
    <xf numFmtId="0" fontId="120" fillId="37" borderId="33" applyNumberFormat="0" applyFont="0" applyAlignment="0" applyProtection="0">
      <alignment vertical="center"/>
    </xf>
    <xf numFmtId="0" fontId="157" fillId="77" borderId="34" applyNumberFormat="0" applyAlignment="0" applyProtection="0">
      <alignment vertical="center"/>
    </xf>
    <xf numFmtId="0" fontId="159" fillId="0" borderId="3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0" fillId="0" borderId="0"/>
    <xf numFmtId="0" fontId="4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>
      <alignment vertical="top"/>
    </xf>
    <xf numFmtId="0" fontId="3" fillId="0" borderId="0"/>
    <xf numFmtId="0" fontId="120" fillId="0" borderId="0"/>
    <xf numFmtId="0" fontId="3" fillId="0" borderId="0"/>
    <xf numFmtId="0" fontId="3" fillId="0" borderId="0"/>
    <xf numFmtId="0" fontId="120" fillId="0" borderId="0">
      <alignment vertical="top"/>
    </xf>
    <xf numFmtId="0" fontId="120" fillId="0" borderId="0"/>
    <xf numFmtId="0" fontId="3" fillId="0" borderId="0"/>
    <xf numFmtId="0" fontId="3" fillId="0" borderId="0"/>
    <xf numFmtId="0" fontId="3" fillId="0" borderId="0"/>
    <xf numFmtId="0" fontId="120" fillId="0" borderId="0">
      <alignment vertical="top"/>
    </xf>
    <xf numFmtId="0" fontId="120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120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120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8" borderId="1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8" borderId="1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29">
    <xf numFmtId="0" fontId="0" fillId="0" borderId="0" xfId="0">
      <alignment vertical="top"/>
    </xf>
    <xf numFmtId="0" fontId="123" fillId="0" borderId="0" xfId="5" applyFont="1"/>
    <xf numFmtId="0" fontId="125" fillId="0" borderId="0" xfId="5" applyFont="1"/>
    <xf numFmtId="0" fontId="123" fillId="0" borderId="0" xfId="5" applyFont="1" applyFill="1"/>
    <xf numFmtId="0" fontId="125" fillId="0" borderId="0" xfId="5" applyFont="1" applyAlignment="1">
      <alignment horizontal="center" wrapText="1"/>
    </xf>
    <xf numFmtId="0" fontId="123" fillId="0" borderId="0" xfId="5" applyFont="1" applyAlignment="1">
      <alignment horizontal="center" wrapText="1"/>
    </xf>
    <xf numFmtId="0" fontId="123" fillId="0" borderId="0" xfId="5" applyFont="1" applyAlignment="1">
      <alignment horizontal="center" vertical="center"/>
    </xf>
    <xf numFmtId="0" fontId="172" fillId="0" borderId="1" xfId="5" applyFont="1" applyFill="1" applyBorder="1" applyAlignment="1">
      <alignment horizontal="center" vertical="center" wrapText="1"/>
    </xf>
    <xf numFmtId="0" fontId="172" fillId="3" borderId="1" xfId="5" applyFont="1" applyFill="1" applyBorder="1" applyAlignment="1">
      <alignment horizontal="center" vertical="center" wrapText="1"/>
    </xf>
    <xf numFmtId="0" fontId="173" fillId="3" borderId="1" xfId="5" applyFont="1" applyFill="1" applyBorder="1" applyAlignment="1">
      <alignment horizontal="center" vertical="center" wrapText="1"/>
    </xf>
    <xf numFmtId="0" fontId="174" fillId="0" borderId="1" xfId="5" applyFont="1" applyFill="1" applyBorder="1" applyAlignment="1">
      <alignment horizontal="center" vertical="center" wrapText="1"/>
    </xf>
    <xf numFmtId="0" fontId="172" fillId="4" borderId="1" xfId="5" applyFont="1" applyFill="1" applyBorder="1" applyAlignment="1">
      <alignment horizontal="center" vertical="center" wrapText="1"/>
    </xf>
    <xf numFmtId="0" fontId="123" fillId="4" borderId="0" xfId="5" applyFont="1" applyFill="1"/>
    <xf numFmtId="0" fontId="123" fillId="4" borderId="0" xfId="5" applyFont="1" applyFill="1" applyAlignment="1">
      <alignment horizontal="center" wrapText="1"/>
    </xf>
    <xf numFmtId="0" fontId="190" fillId="0" borderId="0" xfId="5" applyFont="1" applyFill="1" applyBorder="1" applyAlignment="1">
      <alignment vertical="center" wrapText="1"/>
    </xf>
    <xf numFmtId="0" fontId="190" fillId="4" borderId="0" xfId="5" applyFont="1" applyFill="1" applyBorder="1" applyAlignment="1">
      <alignment vertical="center" wrapText="1"/>
    </xf>
    <xf numFmtId="0" fontId="228" fillId="76" borderId="1" xfId="0" applyFont="1" applyFill="1" applyBorder="1" applyAlignment="1">
      <alignment horizontal="center" vertical="center" wrapText="1"/>
    </xf>
    <xf numFmtId="0" fontId="229" fillId="76" borderId="1" xfId="0" applyFont="1" applyFill="1" applyBorder="1" applyAlignment="1">
      <alignment horizontal="center" vertical="center" wrapText="1"/>
    </xf>
    <xf numFmtId="0" fontId="227" fillId="76" borderId="1" xfId="0" applyFont="1" applyFill="1" applyBorder="1" applyAlignment="1">
      <alignment horizontal="center" vertical="center" wrapText="1"/>
    </xf>
    <xf numFmtId="0" fontId="231" fillId="0" borderId="0" xfId="0" applyFont="1" applyAlignment="1">
      <alignment horizontal="center" vertical="center"/>
    </xf>
    <xf numFmtId="0" fontId="233" fillId="0" borderId="1" xfId="0" applyFont="1" applyBorder="1" applyAlignment="1">
      <alignment horizontal="center" vertical="center"/>
    </xf>
    <xf numFmtId="0" fontId="233" fillId="0" borderId="0" xfId="0" applyFont="1" applyAlignment="1">
      <alignment horizontal="center" vertical="center"/>
    </xf>
    <xf numFmtId="0" fontId="228" fillId="39" borderId="1" xfId="0" applyFont="1" applyFill="1" applyBorder="1" applyAlignment="1">
      <alignment horizontal="left" vertical="center" wrapText="1"/>
    </xf>
    <xf numFmtId="0" fontId="231" fillId="0" borderId="0" xfId="0" applyFont="1" applyBorder="1" applyAlignment="1">
      <alignment horizontal="center" vertical="center"/>
    </xf>
    <xf numFmtId="0" fontId="234" fillId="0" borderId="0" xfId="0" applyFont="1" applyBorder="1" applyAlignment="1">
      <alignment horizontal="center" vertical="center" wrapText="1"/>
    </xf>
    <xf numFmtId="0" fontId="233" fillId="0" borderId="0" xfId="0" applyFont="1" applyBorder="1" applyAlignment="1">
      <alignment horizontal="center" vertical="center"/>
    </xf>
    <xf numFmtId="0" fontId="125" fillId="0" borderId="0" xfId="5" applyFont="1" applyAlignment="1">
      <alignment horizontal="center" vertical="center"/>
    </xf>
    <xf numFmtId="0" fontId="128" fillId="0" borderId="1" xfId="5" applyFont="1" applyFill="1" applyBorder="1" applyAlignment="1">
      <alignment horizontal="center" vertical="center" wrapText="1"/>
    </xf>
    <xf numFmtId="0" fontId="241" fillId="0" borderId="0" xfId="0" applyFont="1" applyBorder="1" applyAlignment="1">
      <alignment horizontal="center" vertical="center" wrapText="1"/>
    </xf>
    <xf numFmtId="0" fontId="129" fillId="4" borderId="1" xfId="0" applyFont="1" applyFill="1" applyBorder="1" applyAlignment="1">
      <alignment horizontal="center" vertical="center" wrapText="1"/>
    </xf>
    <xf numFmtId="0" fontId="172" fillId="39" borderId="1" xfId="5" applyFont="1" applyFill="1" applyBorder="1" applyAlignment="1">
      <alignment horizontal="center" vertical="center" wrapText="1"/>
    </xf>
    <xf numFmtId="0" fontId="125" fillId="4" borderId="0" xfId="5" applyFont="1" applyFill="1"/>
    <xf numFmtId="0" fontId="125" fillId="4" borderId="45" xfId="5" applyFont="1" applyFill="1" applyBorder="1" applyAlignment="1">
      <alignment horizontal="center" vertical="center" wrapText="1"/>
    </xf>
    <xf numFmtId="0" fontId="126" fillId="4" borderId="42" xfId="5" applyFont="1" applyFill="1" applyBorder="1" applyAlignment="1">
      <alignment horizontal="center" vertical="center" wrapText="1"/>
    </xf>
    <xf numFmtId="0" fontId="126" fillId="4" borderId="1" xfId="5" applyFont="1" applyFill="1" applyBorder="1" applyAlignment="1">
      <alignment horizontal="center" vertical="center" wrapText="1"/>
    </xf>
    <xf numFmtId="0" fontId="128" fillId="4" borderId="0" xfId="5" applyFont="1" applyFill="1" applyBorder="1" applyAlignment="1">
      <alignment horizontal="center" vertical="center" wrapText="1"/>
    </xf>
    <xf numFmtId="0" fontId="125" fillId="4" borderId="0" xfId="5" applyFont="1" applyFill="1" applyAlignment="1">
      <alignment horizontal="center" wrapText="1"/>
    </xf>
    <xf numFmtId="0" fontId="238" fillId="4" borderId="30" xfId="24583" applyFont="1" applyFill="1" applyBorder="1" applyAlignment="1">
      <alignment horizontal="center" vertical="center" wrapText="1"/>
    </xf>
    <xf numFmtId="0" fontId="238" fillId="4" borderId="30" xfId="24583" applyFont="1" applyFill="1" applyBorder="1" applyAlignment="1">
      <alignment horizontal="center" vertical="center"/>
    </xf>
    <xf numFmtId="2" fontId="238" fillId="4" borderId="30" xfId="24583" applyNumberFormat="1" applyFont="1" applyFill="1" applyBorder="1" applyAlignment="1">
      <alignment horizontal="center" vertical="center" wrapText="1"/>
    </xf>
    <xf numFmtId="3" fontId="238" fillId="4" borderId="30" xfId="24583" applyNumberFormat="1" applyFont="1" applyFill="1" applyBorder="1" applyAlignment="1">
      <alignment horizontal="center" vertical="center"/>
    </xf>
    <xf numFmtId="0" fontId="238" fillId="4" borderId="31" xfId="24583" applyFont="1" applyFill="1" applyBorder="1" applyAlignment="1">
      <alignment horizontal="center" vertical="center" wrapText="1"/>
    </xf>
    <xf numFmtId="0" fontId="252" fillId="4" borderId="0" xfId="5" applyFont="1" applyFill="1"/>
    <xf numFmtId="0" fontId="253" fillId="4" borderId="0" xfId="5" applyFont="1" applyFill="1" applyBorder="1" applyAlignment="1">
      <alignment vertical="center" wrapText="1"/>
    </xf>
    <xf numFmtId="0" fontId="252" fillId="4" borderId="0" xfId="5" applyFont="1" applyFill="1" applyAlignment="1">
      <alignment horizontal="center" wrapText="1"/>
    </xf>
    <xf numFmtId="0" fontId="123" fillId="4" borderId="0" xfId="5" applyFont="1" applyFill="1" applyAlignment="1">
      <alignment horizontal="center"/>
    </xf>
    <xf numFmtId="0" fontId="125" fillId="4" borderId="6" xfId="5" applyFont="1" applyFill="1" applyBorder="1" applyAlignment="1">
      <alignment horizontal="center" vertical="center" wrapText="1"/>
    </xf>
    <xf numFmtId="0" fontId="239" fillId="0" borderId="55" xfId="3149" applyFont="1" applyFill="1" applyBorder="1" applyAlignment="1">
      <alignment horizontal="left" vertical="center"/>
    </xf>
    <xf numFmtId="0" fontId="246" fillId="0" borderId="55" xfId="3150" applyFont="1" applyFill="1" applyBorder="1" applyAlignment="1">
      <alignment horizontal="center" vertical="center"/>
    </xf>
    <xf numFmtId="0" fontId="247" fillId="90" borderId="1" xfId="5" applyFont="1" applyFill="1" applyBorder="1" applyAlignment="1">
      <alignment horizontal="center" vertical="center" wrapText="1"/>
    </xf>
    <xf numFmtId="0" fontId="128" fillId="90" borderId="1" xfId="5" applyFont="1" applyFill="1" applyBorder="1" applyAlignment="1">
      <alignment horizontal="center" vertical="center" wrapText="1"/>
    </xf>
    <xf numFmtId="0" fontId="173" fillId="90" borderId="1" xfId="5" applyFont="1" applyFill="1" applyBorder="1" applyAlignment="1">
      <alignment horizontal="center" vertical="center" wrapText="1"/>
    </xf>
    <xf numFmtId="0" fontId="251" fillId="90" borderId="1" xfId="5" applyFont="1" applyFill="1" applyBorder="1" applyAlignment="1">
      <alignment horizontal="center" vertical="center" wrapText="1"/>
    </xf>
    <xf numFmtId="0" fontId="172" fillId="90" borderId="1" xfId="5" applyFont="1" applyFill="1" applyBorder="1" applyAlignment="1">
      <alignment horizontal="center" vertical="center" wrapText="1"/>
    </xf>
    <xf numFmtId="0" fontId="256" fillId="90" borderId="1" xfId="5" applyFont="1" applyFill="1" applyBorder="1" applyAlignment="1">
      <alignment horizontal="center" vertical="center" wrapText="1"/>
    </xf>
    <xf numFmtId="0" fontId="259" fillId="90" borderId="1" xfId="5" applyFont="1" applyFill="1" applyBorder="1" applyAlignment="1">
      <alignment horizontal="center" vertical="center" wrapText="1"/>
    </xf>
    <xf numFmtId="9" fontId="122" fillId="90" borderId="1" xfId="5" applyNumberFormat="1" applyFont="1" applyFill="1" applyBorder="1" applyAlignment="1">
      <alignment horizontal="center" vertical="center" wrapText="1"/>
    </xf>
    <xf numFmtId="0" fontId="250" fillId="90" borderId="6" xfId="34" applyFont="1" applyFill="1" applyBorder="1" applyAlignment="1">
      <alignment horizontal="left" vertical="center" wrapText="1"/>
    </xf>
    <xf numFmtId="0" fontId="125" fillId="90" borderId="0" xfId="5" applyFont="1" applyFill="1" applyAlignment="1">
      <alignment horizontal="center" vertical="center"/>
    </xf>
    <xf numFmtId="0" fontId="123" fillId="90" borderId="0" xfId="5" applyFont="1" applyFill="1"/>
    <xf numFmtId="0" fontId="128" fillId="91" borderId="1" xfId="5" applyFont="1" applyFill="1" applyBorder="1" applyAlignment="1">
      <alignment horizontal="center" vertical="center" wrapText="1"/>
    </xf>
    <xf numFmtId="0" fontId="247" fillId="91" borderId="1" xfId="5" applyFont="1" applyFill="1" applyBorder="1" applyAlignment="1">
      <alignment horizontal="center" vertical="center" wrapText="1"/>
    </xf>
    <xf numFmtId="0" fontId="173" fillId="91" borderId="1" xfId="5" applyFont="1" applyFill="1" applyBorder="1" applyAlignment="1">
      <alignment horizontal="center" vertical="center" wrapText="1"/>
    </xf>
    <xf numFmtId="0" fontId="251" fillId="91" borderId="1" xfId="5" applyFont="1" applyFill="1" applyBorder="1" applyAlignment="1">
      <alignment horizontal="center" vertical="center" wrapText="1"/>
    </xf>
    <xf numFmtId="0" fontId="172" fillId="91" borderId="1" xfId="5" applyFont="1" applyFill="1" applyBorder="1" applyAlignment="1">
      <alignment horizontal="center" vertical="center" wrapText="1"/>
    </xf>
    <xf numFmtId="0" fontId="256" fillId="91" borderId="1" xfId="5" applyFont="1" applyFill="1" applyBorder="1" applyAlignment="1">
      <alignment horizontal="center" vertical="center" wrapText="1"/>
    </xf>
    <xf numFmtId="0" fontId="259" fillId="91" borderId="1" xfId="5" applyFont="1" applyFill="1" applyBorder="1" applyAlignment="1">
      <alignment horizontal="center" vertical="center" wrapText="1"/>
    </xf>
    <xf numFmtId="9" fontId="122" fillId="91" borderId="1" xfId="5" applyNumberFormat="1" applyFont="1" applyFill="1" applyBorder="1" applyAlignment="1">
      <alignment horizontal="center" vertical="center" wrapText="1"/>
    </xf>
    <xf numFmtId="0" fontId="250" fillId="91" borderId="6" xfId="34" applyFont="1" applyFill="1" applyBorder="1" applyAlignment="1">
      <alignment horizontal="left" vertical="center" wrapText="1"/>
    </xf>
    <xf numFmtId="0" fontId="123" fillId="91" borderId="0" xfId="5" applyFont="1" applyFill="1" applyAlignment="1">
      <alignment horizontal="center" vertical="center"/>
    </xf>
    <xf numFmtId="0" fontId="123" fillId="91" borderId="0" xfId="5" applyFont="1" applyFill="1"/>
    <xf numFmtId="0" fontId="128" fillId="92" borderId="1" xfId="5" applyFont="1" applyFill="1" applyBorder="1" applyAlignment="1">
      <alignment horizontal="center" vertical="center" wrapText="1"/>
    </xf>
    <xf numFmtId="0" fontId="247" fillId="92" borderId="1" xfId="5" applyFont="1" applyFill="1" applyBorder="1" applyAlignment="1">
      <alignment horizontal="center" vertical="center" wrapText="1"/>
    </xf>
    <xf numFmtId="0" fontId="173" fillId="92" borderId="1" xfId="5" applyFont="1" applyFill="1" applyBorder="1" applyAlignment="1">
      <alignment horizontal="center" vertical="center" wrapText="1"/>
    </xf>
    <xf numFmtId="0" fontId="251" fillId="92" borderId="1" xfId="5" applyFont="1" applyFill="1" applyBorder="1" applyAlignment="1">
      <alignment horizontal="center" vertical="center" wrapText="1"/>
    </xf>
    <xf numFmtId="0" fontId="172" fillId="92" borderId="1" xfId="5" applyFont="1" applyFill="1" applyBorder="1" applyAlignment="1">
      <alignment horizontal="center" vertical="center" wrapText="1"/>
    </xf>
    <xf numFmtId="0" fontId="256" fillId="92" borderId="1" xfId="5" applyFont="1" applyFill="1" applyBorder="1" applyAlignment="1">
      <alignment horizontal="center" vertical="center" wrapText="1"/>
    </xf>
    <xf numFmtId="0" fontId="259" fillId="92" borderId="1" xfId="5" applyFont="1" applyFill="1" applyBorder="1" applyAlignment="1">
      <alignment horizontal="center" vertical="center" wrapText="1"/>
    </xf>
    <xf numFmtId="9" fontId="122" fillId="92" borderId="1" xfId="5" applyNumberFormat="1" applyFont="1" applyFill="1" applyBorder="1" applyAlignment="1">
      <alignment horizontal="center" vertical="center" wrapText="1"/>
    </xf>
    <xf numFmtId="0" fontId="173" fillId="92" borderId="1" xfId="5" quotePrefix="1" applyFont="1" applyFill="1" applyBorder="1" applyAlignment="1">
      <alignment horizontal="center" vertical="center" wrapText="1"/>
    </xf>
    <xf numFmtId="0" fontId="250" fillId="92" borderId="6" xfId="34" applyFont="1" applyFill="1" applyBorder="1" applyAlignment="1">
      <alignment horizontal="left" vertical="center" wrapText="1"/>
    </xf>
    <xf numFmtId="0" fontId="123" fillId="92" borderId="0" xfId="5" applyFont="1" applyFill="1" applyAlignment="1">
      <alignment horizontal="center" vertical="center"/>
    </xf>
    <xf numFmtId="0" fontId="123" fillId="92" borderId="0" xfId="5" applyFont="1" applyFill="1"/>
    <xf numFmtId="0" fontId="128" fillId="87" borderId="1" xfId="5" applyFont="1" applyFill="1" applyBorder="1" applyAlignment="1">
      <alignment horizontal="center" vertical="center" wrapText="1"/>
    </xf>
    <xf numFmtId="0" fontId="247" fillId="87" borderId="1" xfId="5" applyFont="1" applyFill="1" applyBorder="1" applyAlignment="1">
      <alignment horizontal="center" vertical="center" wrapText="1"/>
    </xf>
    <xf numFmtId="0" fontId="173" fillId="87" borderId="1" xfId="5" applyFont="1" applyFill="1" applyBorder="1" applyAlignment="1">
      <alignment horizontal="center" vertical="center" wrapText="1"/>
    </xf>
    <xf numFmtId="0" fontId="251" fillId="87" borderId="1" xfId="5" applyFont="1" applyFill="1" applyBorder="1" applyAlignment="1">
      <alignment horizontal="center" vertical="center" wrapText="1"/>
    </xf>
    <xf numFmtId="0" fontId="172" fillId="87" borderId="1" xfId="5" applyFont="1" applyFill="1" applyBorder="1" applyAlignment="1">
      <alignment horizontal="center" vertical="center" wrapText="1"/>
    </xf>
    <xf numFmtId="0" fontId="256" fillId="87" borderId="1" xfId="5" applyFont="1" applyFill="1" applyBorder="1" applyAlignment="1">
      <alignment horizontal="center" vertical="center" wrapText="1"/>
    </xf>
    <xf numFmtId="0" fontId="259" fillId="87" borderId="1" xfId="5" applyFont="1" applyFill="1" applyBorder="1" applyAlignment="1">
      <alignment horizontal="center" vertical="center" wrapText="1"/>
    </xf>
    <xf numFmtId="9" fontId="122" fillId="87" borderId="1" xfId="5" applyNumberFormat="1" applyFont="1" applyFill="1" applyBorder="1" applyAlignment="1">
      <alignment horizontal="center" vertical="center" wrapText="1"/>
    </xf>
    <xf numFmtId="0" fontId="172" fillId="87" borderId="42" xfId="5" applyFont="1" applyFill="1" applyBorder="1" applyAlignment="1">
      <alignment horizontal="center" vertical="center" wrapText="1"/>
    </xf>
    <xf numFmtId="0" fontId="173" fillId="87" borderId="1" xfId="5" quotePrefix="1" applyFont="1" applyFill="1" applyBorder="1" applyAlignment="1">
      <alignment horizontal="center" vertical="center" wrapText="1"/>
    </xf>
    <xf numFmtId="0" fontId="172" fillId="87" borderId="1" xfId="5" applyFont="1" applyFill="1" applyBorder="1" applyAlignment="1">
      <alignment vertical="center" wrapText="1"/>
    </xf>
    <xf numFmtId="0" fontId="250" fillId="87" borderId="6" xfId="34" applyFont="1" applyFill="1" applyBorder="1" applyAlignment="1">
      <alignment horizontal="left" vertical="center" wrapText="1"/>
    </xf>
    <xf numFmtId="0" fontId="123" fillId="87" borderId="0" xfId="5" applyFont="1" applyFill="1" applyAlignment="1">
      <alignment horizontal="center" vertical="center"/>
    </xf>
    <xf numFmtId="0" fontId="123" fillId="87" borderId="0" xfId="5" applyFont="1" applyFill="1"/>
    <xf numFmtId="0" fontId="172" fillId="91" borderId="42" xfId="5" applyFont="1" applyFill="1" applyBorder="1" applyAlignment="1">
      <alignment horizontal="center" vertical="center" wrapText="1"/>
    </xf>
    <xf numFmtId="0" fontId="172" fillId="91" borderId="1" xfId="5" quotePrefix="1" applyFont="1" applyFill="1" applyBorder="1" applyAlignment="1">
      <alignment horizontal="center" vertical="center" wrapText="1"/>
    </xf>
    <xf numFmtId="0" fontId="251" fillId="88" borderId="1" xfId="5" applyFont="1" applyFill="1" applyBorder="1" applyAlignment="1">
      <alignment horizontal="center" vertical="center" wrapText="1"/>
    </xf>
    <xf numFmtId="0" fontId="122" fillId="88" borderId="1" xfId="5" applyFont="1" applyFill="1" applyBorder="1" applyAlignment="1">
      <alignment horizontal="center" vertical="center" wrapText="1"/>
    </xf>
    <xf numFmtId="0" fontId="256" fillId="88" borderId="1" xfId="5" applyFont="1" applyFill="1" applyBorder="1" applyAlignment="1">
      <alignment horizontal="center" vertical="center" wrapText="1"/>
    </xf>
    <xf numFmtId="0" fontId="260" fillId="88" borderId="1" xfId="5" applyFont="1" applyFill="1" applyBorder="1" applyAlignment="1">
      <alignment horizontal="center" vertical="center" wrapText="1"/>
    </xf>
    <xf numFmtId="9" fontId="251" fillId="88" borderId="1" xfId="5" applyNumberFormat="1" applyFont="1" applyFill="1" applyBorder="1" applyAlignment="1">
      <alignment horizontal="center" vertical="center" wrapText="1"/>
    </xf>
    <xf numFmtId="0" fontId="251" fillId="88" borderId="43" xfId="5" applyFont="1" applyFill="1" applyBorder="1" applyAlignment="1">
      <alignment horizontal="center" vertical="center" wrapText="1"/>
    </xf>
    <xf numFmtId="0" fontId="251" fillId="88" borderId="44" xfId="5" applyFont="1" applyFill="1" applyBorder="1" applyAlignment="1">
      <alignment horizontal="center" vertical="center" wrapText="1"/>
    </xf>
    <xf numFmtId="0" fontId="261" fillId="88" borderId="6" xfId="0" applyFont="1" applyFill="1" applyBorder="1" applyAlignment="1">
      <alignment vertical="center" wrapText="1"/>
    </xf>
    <xf numFmtId="0" fontId="262" fillId="88" borderId="0" xfId="0" applyFont="1" applyFill="1" applyBorder="1" applyAlignment="1">
      <alignment horizontal="center" vertical="center" wrapText="1"/>
    </xf>
    <xf numFmtId="0" fontId="263" fillId="88" borderId="0" xfId="5" applyFont="1" applyFill="1"/>
    <xf numFmtId="0" fontId="239" fillId="0" borderId="55" xfId="25083" applyFont="1" applyFill="1" applyBorder="1" applyAlignment="1">
      <alignment horizontal="left" vertical="center" wrapText="1"/>
    </xf>
    <xf numFmtId="0" fontId="248" fillId="0" borderId="0" xfId="24583" applyFont="1" applyFill="1" applyAlignment="1">
      <alignment vertical="center" wrapText="1"/>
    </xf>
    <xf numFmtId="0" fontId="239" fillId="0" borderId="0" xfId="24583" applyFont="1" applyFill="1" applyAlignment="1">
      <alignment horizontal="left" vertical="center" wrapText="1"/>
    </xf>
    <xf numFmtId="0" fontId="248" fillId="0" borderId="0" xfId="24583" applyFont="1" applyFill="1" applyAlignment="1">
      <alignment horizontal="left" vertical="center"/>
    </xf>
    <xf numFmtId="0" fontId="246" fillId="0" borderId="0" xfId="24583" applyFont="1" applyFill="1" applyAlignment="1">
      <alignment vertical="center" wrapText="1"/>
    </xf>
    <xf numFmtId="0" fontId="246" fillId="0" borderId="0" xfId="24583" applyFont="1" applyFill="1" applyAlignment="1">
      <alignment horizontal="center" vertical="center" wrapText="1"/>
    </xf>
    <xf numFmtId="0" fontId="248" fillId="0" borderId="55" xfId="24583" applyFont="1" applyFill="1" applyBorder="1" applyAlignment="1">
      <alignment vertical="center" wrapText="1"/>
    </xf>
    <xf numFmtId="0" fontId="239" fillId="0" borderId="0" xfId="24583" applyFont="1" applyFill="1" applyAlignment="1">
      <alignment horizontal="center" vertical="center" wrapText="1"/>
    </xf>
    <xf numFmtId="0" fontId="248" fillId="0" borderId="4" xfId="24583" applyFont="1" applyFill="1" applyBorder="1" applyAlignment="1">
      <alignment horizontal="center" vertical="center" wrapText="1"/>
    </xf>
    <xf numFmtId="0" fontId="248" fillId="0" borderId="1" xfId="24583" applyFont="1" applyFill="1" applyBorder="1" applyAlignment="1">
      <alignment horizontal="center" vertical="center" wrapText="1"/>
    </xf>
    <xf numFmtId="0" fontId="248" fillId="0" borderId="0" xfId="24583" applyFont="1" applyFill="1" applyAlignment="1">
      <alignment horizontal="center" vertical="center" wrapText="1"/>
    </xf>
    <xf numFmtId="0" fontId="248" fillId="0" borderId="1" xfId="24583" applyFont="1" applyFill="1" applyBorder="1" applyAlignment="1">
      <alignment horizontal="left" vertical="center" wrapText="1"/>
    </xf>
    <xf numFmtId="0" fontId="266" fillId="0" borderId="1" xfId="24583" applyFont="1" applyFill="1" applyBorder="1" applyAlignment="1">
      <alignment horizontal="center" vertical="center" wrapText="1"/>
    </xf>
    <xf numFmtId="0" fontId="266" fillId="0" borderId="57" xfId="24583" applyFont="1" applyFill="1" applyBorder="1" applyAlignment="1">
      <alignment horizontal="center" vertical="center" wrapText="1"/>
    </xf>
    <xf numFmtId="0" fontId="239" fillId="0" borderId="55" xfId="25083" applyFont="1" applyFill="1" applyBorder="1" applyAlignment="1">
      <alignment horizontal="center" vertical="center"/>
    </xf>
    <xf numFmtId="0" fontId="248" fillId="0" borderId="55" xfId="25083" applyFont="1" applyFill="1" applyBorder="1" applyAlignment="1">
      <alignment horizontal="center" vertical="center" wrapText="1"/>
    </xf>
    <xf numFmtId="2" fontId="248" fillId="0" borderId="55" xfId="25083" applyNumberFormat="1" applyFont="1" applyFill="1" applyBorder="1" applyAlignment="1">
      <alignment horizontal="center" vertical="center" wrapText="1"/>
    </xf>
    <xf numFmtId="2" fontId="246" fillId="0" borderId="55" xfId="3148" applyNumberFormat="1" applyFont="1" applyFill="1" applyBorder="1" applyAlignment="1">
      <alignment horizontal="center" vertical="center"/>
    </xf>
    <xf numFmtId="3" fontId="246" fillId="0" borderId="55" xfId="25083" applyNumberFormat="1" applyFont="1" applyFill="1" applyBorder="1" applyAlignment="1">
      <alignment horizontal="center" vertical="center"/>
    </xf>
    <xf numFmtId="1" fontId="246" fillId="0" borderId="55" xfId="25083" applyNumberFormat="1" applyFont="1" applyFill="1" applyBorder="1" applyAlignment="1">
      <alignment horizontal="center" vertical="center" wrapText="1"/>
    </xf>
    <xf numFmtId="2" fontId="246" fillId="0" borderId="55" xfId="25083" applyNumberFormat="1" applyFont="1" applyFill="1" applyBorder="1" applyAlignment="1">
      <alignment horizontal="center" vertical="center" wrapText="1"/>
    </xf>
    <xf numFmtId="0" fontId="239" fillId="0" borderId="55" xfId="24583" applyFont="1" applyFill="1" applyBorder="1" applyAlignment="1">
      <alignment vertical="center" wrapText="1"/>
    </xf>
    <xf numFmtId="0" fontId="181" fillId="0" borderId="55" xfId="0" applyFont="1" applyFill="1" applyBorder="1" applyAlignment="1">
      <alignment horizontal="center" vertical="top"/>
    </xf>
    <xf numFmtId="0" fontId="239" fillId="0" borderId="55" xfId="24583" applyFont="1" applyFill="1" applyBorder="1" applyAlignment="1">
      <alignment horizontal="center" vertical="center" wrapText="1"/>
    </xf>
    <xf numFmtId="0" fontId="246" fillId="0" borderId="55" xfId="3150" applyFont="1" applyFill="1" applyBorder="1" applyAlignment="1">
      <alignment horizontal="left" vertical="center"/>
    </xf>
    <xf numFmtId="0" fontId="239" fillId="0" borderId="57" xfId="25083" applyFont="1" applyFill="1" applyBorder="1" applyAlignment="1">
      <alignment horizontal="left" vertical="center" wrapText="1"/>
    </xf>
    <xf numFmtId="0" fontId="246" fillId="0" borderId="56" xfId="3150" applyFont="1" applyFill="1" applyBorder="1" applyAlignment="1">
      <alignment horizontal="center" vertical="center"/>
    </xf>
    <xf numFmtId="0" fontId="239" fillId="0" borderId="0" xfId="24583" applyFont="1" applyFill="1" applyAlignment="1">
      <alignment horizontal="left" vertical="center"/>
    </xf>
    <xf numFmtId="2" fontId="248" fillId="39" borderId="55" xfId="25083" applyNumberFormat="1" applyFont="1" applyFill="1" applyBorder="1" applyAlignment="1">
      <alignment horizontal="center" vertical="center" wrapText="1"/>
    </xf>
    <xf numFmtId="0" fontId="267" fillId="0" borderId="55" xfId="0" applyFont="1" applyBorder="1" applyAlignment="1">
      <alignment horizontal="center" vertical="center"/>
    </xf>
    <xf numFmtId="0" fontId="268" fillId="93" borderId="59" xfId="0" applyFont="1" applyFill="1" applyBorder="1" applyAlignment="1">
      <alignment horizontal="center" vertical="center"/>
    </xf>
    <xf numFmtId="0" fontId="268" fillId="93" borderId="60" xfId="0" applyFont="1" applyFill="1" applyBorder="1" applyAlignment="1">
      <alignment horizontal="center" vertical="center"/>
    </xf>
    <xf numFmtId="0" fontId="269" fillId="0" borderId="0" xfId="0" applyFont="1">
      <alignment vertical="top"/>
    </xf>
    <xf numFmtId="0" fontId="270" fillId="94" borderId="61" xfId="0" applyFont="1" applyFill="1" applyBorder="1" applyAlignment="1">
      <alignment vertical="center" wrapText="1"/>
    </xf>
    <xf numFmtId="0" fontId="270" fillId="94" borderId="58" xfId="0" applyFont="1" applyFill="1" applyBorder="1" applyAlignment="1">
      <alignment vertical="center" wrapText="1"/>
    </xf>
    <xf numFmtId="0" fontId="270" fillId="76" borderId="61" xfId="0" applyFont="1" applyFill="1" applyBorder="1" applyAlignment="1">
      <alignment vertical="center" wrapText="1"/>
    </xf>
    <xf numFmtId="0" fontId="270" fillId="76" borderId="58" xfId="0" applyFont="1" applyFill="1" applyBorder="1" applyAlignment="1">
      <alignment vertical="center" wrapText="1"/>
    </xf>
    <xf numFmtId="0" fontId="270" fillId="76" borderId="62" xfId="0" applyFont="1" applyFill="1" applyBorder="1" applyAlignment="1">
      <alignment vertical="center" wrapText="1"/>
    </xf>
    <xf numFmtId="0" fontId="270" fillId="76" borderId="63" xfId="0" applyFont="1" applyFill="1" applyBorder="1" applyAlignment="1">
      <alignment vertical="center" wrapText="1"/>
    </xf>
    <xf numFmtId="0" fontId="270" fillId="94" borderId="59" xfId="0" applyFont="1" applyFill="1" applyBorder="1" applyAlignment="1">
      <alignment vertical="center" wrapText="1"/>
    </xf>
    <xf numFmtId="0" fontId="270" fillId="94" borderId="60" xfId="0" applyFont="1" applyFill="1" applyBorder="1" applyAlignment="1">
      <alignment vertical="center" wrapText="1"/>
    </xf>
    <xf numFmtId="0" fontId="0" fillId="0" borderId="55" xfId="0" applyBorder="1">
      <alignment vertical="top"/>
    </xf>
    <xf numFmtId="0" fontId="246" fillId="39" borderId="0" xfId="24583" applyFont="1" applyFill="1" applyAlignment="1">
      <alignment vertical="center" wrapText="1"/>
    </xf>
    <xf numFmtId="0" fontId="266" fillId="39" borderId="1" xfId="24583" applyFont="1" applyFill="1" applyBorder="1" applyAlignment="1">
      <alignment horizontal="center" vertical="center" wrapText="1"/>
    </xf>
    <xf numFmtId="1" fontId="246" fillId="39" borderId="55" xfId="25083" applyNumberFormat="1" applyFont="1" applyFill="1" applyBorder="1" applyAlignment="1">
      <alignment horizontal="center" vertical="center" wrapText="1"/>
    </xf>
    <xf numFmtId="0" fontId="246" fillId="39" borderId="0" xfId="24583" applyFont="1" applyFill="1" applyAlignment="1">
      <alignment horizontal="center" vertical="center" wrapText="1"/>
    </xf>
    <xf numFmtId="0" fontId="248" fillId="0" borderId="55" xfId="24583" applyFont="1" applyFill="1" applyBorder="1" applyAlignment="1">
      <alignment horizontal="center" vertical="center" wrapText="1"/>
    </xf>
    <xf numFmtId="2" fontId="239" fillId="39" borderId="55" xfId="25083" applyNumberFormat="1" applyFont="1" applyFill="1" applyBorder="1" applyAlignment="1">
      <alignment horizontal="center" vertical="center" wrapText="1"/>
    </xf>
    <xf numFmtId="182" fontId="246" fillId="0" borderId="55" xfId="25083" applyNumberFormat="1" applyFont="1" applyFill="1" applyBorder="1" applyAlignment="1">
      <alignment horizontal="center" vertical="center" wrapText="1"/>
    </xf>
    <xf numFmtId="1" fontId="266" fillId="0" borderId="55" xfId="25083" applyNumberFormat="1" applyFont="1" applyFill="1" applyBorder="1" applyAlignment="1">
      <alignment horizontal="center" vertical="center" wrapText="1"/>
    </xf>
    <xf numFmtId="2" fontId="239" fillId="0" borderId="55" xfId="25083" applyNumberFormat="1" applyFont="1" applyFill="1" applyBorder="1" applyAlignment="1">
      <alignment horizontal="center" vertical="center" wrapText="1"/>
    </xf>
    <xf numFmtId="0" fontId="246" fillId="95" borderId="55" xfId="3150" applyFont="1" applyFill="1" applyBorder="1" applyAlignment="1">
      <alignment horizontal="center" vertical="center"/>
    </xf>
    <xf numFmtId="0" fontId="125" fillId="0" borderId="4" xfId="5" applyFont="1" applyBorder="1" applyAlignment="1">
      <alignment horizontal="center" vertical="center" wrapText="1"/>
    </xf>
    <xf numFmtId="0" fontId="125" fillId="0" borderId="7" xfId="5" applyFont="1" applyBorder="1" applyAlignment="1">
      <alignment horizontal="center" vertical="center" wrapText="1"/>
    </xf>
    <xf numFmtId="0" fontId="172" fillId="3" borderId="4" xfId="5" applyFont="1" applyFill="1" applyBorder="1" applyAlignment="1">
      <alignment horizontal="center" vertical="center" wrapText="1"/>
    </xf>
    <xf numFmtId="0" fontId="172" fillId="3" borderId="3" xfId="5" applyFont="1" applyFill="1" applyBorder="1" applyAlignment="1">
      <alignment horizontal="center" vertical="center" wrapText="1"/>
    </xf>
    <xf numFmtId="0" fontId="122" fillId="0" borderId="0" xfId="5" applyFont="1" applyAlignment="1">
      <alignment horizontal="center"/>
    </xf>
    <xf numFmtId="0" fontId="124" fillId="0" borderId="0" xfId="5" applyFont="1" applyAlignment="1">
      <alignment horizontal="center" vertical="center" wrapText="1"/>
    </xf>
    <xf numFmtId="0" fontId="125" fillId="0" borderId="3" xfId="5" applyFont="1" applyBorder="1" applyAlignment="1">
      <alignment horizontal="center" vertical="center" wrapText="1"/>
    </xf>
    <xf numFmtId="0" fontId="125" fillId="4" borderId="4" xfId="5" applyFont="1" applyFill="1" applyBorder="1" applyAlignment="1">
      <alignment horizontal="center" vertical="center" wrapText="1"/>
    </xf>
    <xf numFmtId="0" fontId="125" fillId="4" borderId="7" xfId="5" applyFont="1" applyFill="1" applyBorder="1" applyAlignment="1">
      <alignment horizontal="center" vertical="center" wrapText="1"/>
    </xf>
    <xf numFmtId="0" fontId="125" fillId="4" borderId="3" xfId="5" applyFont="1" applyFill="1" applyBorder="1" applyAlignment="1">
      <alignment horizontal="center" vertical="center" wrapText="1"/>
    </xf>
    <xf numFmtId="0" fontId="125" fillId="0" borderId="2" xfId="5" applyFont="1" applyFill="1" applyBorder="1" applyAlignment="1">
      <alignment horizontal="center" vertical="center" wrapText="1"/>
    </xf>
    <xf numFmtId="0" fontId="125" fillId="0" borderId="5" xfId="5" applyFont="1" applyFill="1" applyBorder="1" applyAlignment="1">
      <alignment horizontal="center" vertical="center" wrapText="1"/>
    </xf>
    <xf numFmtId="0" fontId="125" fillId="0" borderId="6" xfId="5" applyFont="1" applyFill="1" applyBorder="1" applyAlignment="1">
      <alignment horizontal="center" vertical="center" wrapText="1"/>
    </xf>
    <xf numFmtId="0" fontId="125" fillId="0" borderId="2" xfId="5" applyFont="1" applyBorder="1" applyAlignment="1">
      <alignment horizontal="center" vertical="center" wrapText="1"/>
    </xf>
    <xf numFmtId="0" fontId="125" fillId="0" borderId="5" xfId="5" applyFont="1" applyBorder="1" applyAlignment="1">
      <alignment horizontal="center" vertical="center" wrapText="1"/>
    </xf>
    <xf numFmtId="0" fontId="125" fillId="0" borderId="6" xfId="5" applyFont="1" applyBorder="1" applyAlignment="1">
      <alignment horizontal="center" vertical="center" wrapText="1"/>
    </xf>
    <xf numFmtId="0" fontId="123" fillId="0" borderId="0" xfId="5" applyFont="1" applyAlignment="1">
      <alignment horizontal="center"/>
    </xf>
    <xf numFmtId="0" fontId="128" fillId="39" borderId="4" xfId="5" applyFont="1" applyFill="1" applyBorder="1" applyAlignment="1">
      <alignment horizontal="center" vertical="center" wrapText="1"/>
    </xf>
    <xf numFmtId="0" fontId="128" fillId="39" borderId="7" xfId="5" applyFont="1" applyFill="1" applyBorder="1" applyAlignment="1">
      <alignment horizontal="center" vertical="center" wrapText="1"/>
    </xf>
    <xf numFmtId="0" fontId="128" fillId="39" borderId="3" xfId="5" applyFont="1" applyFill="1" applyBorder="1" applyAlignment="1">
      <alignment horizontal="center" vertical="center" wrapText="1"/>
    </xf>
    <xf numFmtId="0" fontId="128" fillId="0" borderId="2" xfId="5" applyFont="1" applyBorder="1" applyAlignment="1">
      <alignment horizontal="center" vertical="center" wrapText="1"/>
    </xf>
    <xf numFmtId="0" fontId="128" fillId="0" borderId="5" xfId="5" applyFont="1" applyBorder="1" applyAlignment="1">
      <alignment horizontal="center" vertical="center" wrapText="1"/>
    </xf>
    <xf numFmtId="0" fontId="128" fillId="0" borderId="6" xfId="5" applyFont="1" applyBorder="1" applyAlignment="1">
      <alignment horizontal="center" vertical="center" wrapText="1"/>
    </xf>
    <xf numFmtId="0" fontId="265" fillId="0" borderId="18" xfId="24583" applyFont="1" applyFill="1" applyBorder="1" applyAlignment="1">
      <alignment horizontal="center" vertical="center" wrapText="1"/>
    </xf>
    <xf numFmtId="0" fontId="265" fillId="39" borderId="18" xfId="24583" applyFont="1" applyFill="1" applyBorder="1" applyAlignment="1">
      <alignment horizontal="center" vertical="center" wrapText="1"/>
    </xf>
    <xf numFmtId="0" fontId="265" fillId="0" borderId="18" xfId="24583" applyFont="1" applyFill="1" applyBorder="1" applyAlignment="1">
      <alignment vertical="center" wrapText="1"/>
    </xf>
    <xf numFmtId="0" fontId="128" fillId="89" borderId="4" xfId="5" applyFont="1" applyFill="1" applyBorder="1" applyAlignment="1">
      <alignment horizontal="center" vertical="center" wrapText="1"/>
    </xf>
    <xf numFmtId="0" fontId="128" fillId="89" borderId="7" xfId="5" applyFont="1" applyFill="1" applyBorder="1" applyAlignment="1">
      <alignment horizontal="center" vertical="center" wrapText="1"/>
    </xf>
    <xf numFmtId="0" fontId="128" fillId="89" borderId="3" xfId="5" applyFont="1" applyFill="1" applyBorder="1" applyAlignment="1">
      <alignment horizontal="center" vertical="center" wrapText="1"/>
    </xf>
    <xf numFmtId="0" fontId="251" fillId="88" borderId="2" xfId="5" applyFont="1" applyFill="1" applyBorder="1" applyAlignment="1">
      <alignment horizontal="center" vertical="center" wrapText="1"/>
    </xf>
    <xf numFmtId="0" fontId="251" fillId="88" borderId="5" xfId="5" applyFont="1" applyFill="1" applyBorder="1" applyAlignment="1">
      <alignment horizontal="center" vertical="center" wrapText="1"/>
    </xf>
    <xf numFmtId="0" fontId="251" fillId="88" borderId="6" xfId="5" applyFont="1" applyFill="1" applyBorder="1" applyAlignment="1">
      <alignment horizontal="center" vertical="center" wrapText="1"/>
    </xf>
    <xf numFmtId="0" fontId="126" fillId="4" borderId="46" xfId="5" applyFont="1" applyFill="1" applyBorder="1" applyAlignment="1">
      <alignment horizontal="center" vertical="center" wrapText="1"/>
    </xf>
    <xf numFmtId="0" fontId="126" fillId="4" borderId="3" xfId="5" applyFont="1" applyFill="1" applyBorder="1" applyAlignment="1">
      <alignment horizontal="center" vertical="center" wrapText="1"/>
    </xf>
    <xf numFmtId="0" fontId="123" fillId="4" borderId="0" xfId="5" applyFont="1" applyFill="1" applyAlignment="1">
      <alignment horizontal="center"/>
    </xf>
    <xf numFmtId="0" fontId="247" fillId="4" borderId="4" xfId="5" applyFont="1" applyFill="1" applyBorder="1" applyAlignment="1">
      <alignment horizontal="center" vertical="center" wrapText="1"/>
    </xf>
    <xf numFmtId="0" fontId="247" fillId="4" borderId="3" xfId="5" applyFont="1" applyFill="1" applyBorder="1" applyAlignment="1">
      <alignment horizontal="center" vertical="center" wrapText="1"/>
    </xf>
    <xf numFmtId="0" fontId="253" fillId="4" borderId="4" xfId="5" applyFont="1" applyFill="1" applyBorder="1" applyAlignment="1">
      <alignment horizontal="center" vertical="center" wrapText="1"/>
    </xf>
    <xf numFmtId="0" fontId="253" fillId="4" borderId="7" xfId="5" applyFont="1" applyFill="1" applyBorder="1" applyAlignment="1">
      <alignment horizontal="center" vertical="center" wrapText="1"/>
    </xf>
    <xf numFmtId="0" fontId="122" fillId="4" borderId="0" xfId="5" applyFont="1" applyFill="1" applyAlignment="1">
      <alignment horizontal="center"/>
    </xf>
    <xf numFmtId="0" fontId="124" fillId="4" borderId="0" xfId="5" applyFont="1" applyFill="1" applyAlignment="1">
      <alignment horizontal="center" wrapText="1"/>
    </xf>
    <xf numFmtId="0" fontId="128" fillId="4" borderId="4" xfId="5" applyFont="1" applyFill="1" applyBorder="1" applyAlignment="1">
      <alignment horizontal="center" vertical="center" wrapText="1"/>
    </xf>
    <xf numFmtId="0" fontId="128" fillId="4" borderId="7" xfId="5" applyFont="1" applyFill="1" applyBorder="1" applyAlignment="1">
      <alignment horizontal="center" vertical="center" wrapText="1"/>
    </xf>
    <xf numFmtId="0" fontId="128" fillId="4" borderId="3" xfId="5" applyFont="1" applyFill="1" applyBorder="1" applyAlignment="1">
      <alignment horizontal="center" vertical="center" wrapText="1"/>
    </xf>
    <xf numFmtId="0" fontId="257" fillId="4" borderId="2" xfId="5" applyFont="1" applyFill="1" applyBorder="1" applyAlignment="1">
      <alignment horizontal="center" vertical="center" wrapText="1"/>
    </xf>
    <xf numFmtId="0" fontId="257" fillId="4" borderId="5" xfId="5" applyFont="1" applyFill="1" applyBorder="1" applyAlignment="1">
      <alignment horizontal="center" vertical="center" wrapText="1"/>
    </xf>
    <xf numFmtId="0" fontId="257" fillId="4" borderId="6" xfId="5" applyFont="1" applyFill="1" applyBorder="1" applyAlignment="1">
      <alignment horizontal="center" vertical="center" wrapText="1"/>
    </xf>
    <xf numFmtId="0" fontId="255" fillId="4" borderId="1" xfId="5" applyFont="1" applyFill="1" applyBorder="1" applyAlignment="1">
      <alignment horizontal="center" vertical="center" wrapText="1"/>
    </xf>
    <xf numFmtId="0" fontId="124" fillId="4" borderId="47" xfId="5" applyFont="1" applyFill="1" applyBorder="1" applyAlignment="1">
      <alignment horizontal="center" vertical="center" wrapText="1"/>
    </xf>
    <xf numFmtId="0" fontId="124" fillId="4" borderId="48" xfId="5" applyFont="1" applyFill="1" applyBorder="1" applyAlignment="1">
      <alignment horizontal="center" vertical="center" wrapText="1"/>
    </xf>
    <xf numFmtId="0" fontId="124" fillId="4" borderId="49" xfId="5" applyFont="1" applyFill="1" applyBorder="1" applyAlignment="1">
      <alignment horizontal="center" vertical="center" wrapText="1"/>
    </xf>
    <xf numFmtId="0" fontId="249" fillId="4" borderId="0" xfId="5" applyFont="1" applyFill="1" applyAlignment="1">
      <alignment horizontal="center"/>
    </xf>
    <xf numFmtId="0" fontId="254" fillId="4" borderId="4" xfId="5" applyFont="1" applyFill="1" applyBorder="1" applyAlignment="1">
      <alignment horizontal="center" vertical="center" wrapText="1"/>
    </xf>
    <xf numFmtId="0" fontId="254" fillId="4" borderId="7" xfId="5" applyFont="1" applyFill="1" applyBorder="1" applyAlignment="1">
      <alignment horizontal="center" vertical="center" wrapText="1"/>
    </xf>
    <xf numFmtId="0" fontId="254" fillId="4" borderId="3" xfId="5" applyFont="1" applyFill="1" applyBorder="1" applyAlignment="1">
      <alignment horizontal="center" vertical="center" wrapText="1"/>
    </xf>
    <xf numFmtId="0" fontId="129" fillId="4" borderId="50" xfId="17" applyFont="1" applyFill="1" applyBorder="1" applyAlignment="1">
      <alignment horizontal="center" vertical="center" wrapText="1"/>
    </xf>
    <xf numFmtId="0" fontId="129" fillId="4" borderId="52" xfId="17" applyFont="1" applyFill="1" applyBorder="1" applyAlignment="1">
      <alignment horizontal="center" vertical="center" wrapText="1"/>
    </xf>
    <xf numFmtId="0" fontId="129" fillId="4" borderId="51" xfId="17" applyFont="1" applyFill="1" applyBorder="1" applyAlignment="1">
      <alignment horizontal="center" vertical="center" wrapText="1"/>
    </xf>
    <xf numFmtId="0" fontId="258" fillId="4" borderId="29" xfId="5" applyFont="1" applyFill="1" applyBorder="1" applyAlignment="1">
      <alignment horizontal="center" vertical="center" wrapText="1"/>
    </xf>
    <xf numFmtId="0" fontId="258" fillId="4" borderId="54" xfId="5" applyFont="1" applyFill="1" applyBorder="1" applyAlignment="1">
      <alignment horizontal="center" vertical="center" wrapText="1"/>
    </xf>
    <xf numFmtId="0" fontId="258" fillId="4" borderId="41" xfId="5" applyFont="1" applyFill="1" applyBorder="1" applyAlignment="1">
      <alignment horizontal="center" vertical="center" wrapText="1"/>
    </xf>
    <xf numFmtId="0" fontId="258" fillId="4" borderId="53" xfId="5" applyFont="1" applyFill="1" applyBorder="1" applyAlignment="1">
      <alignment horizontal="center" vertical="center" wrapText="1"/>
    </xf>
    <xf numFmtId="0" fontId="125" fillId="4" borderId="6" xfId="5" applyFont="1" applyFill="1" applyBorder="1" applyAlignment="1">
      <alignment horizontal="center" vertical="center" wrapText="1"/>
    </xf>
    <xf numFmtId="0" fontId="230" fillId="0" borderId="0" xfId="0" applyFont="1" applyAlignment="1">
      <alignment horizontal="center" vertical="center"/>
    </xf>
    <xf numFmtId="0" fontId="232" fillId="0" borderId="0" xfId="0" applyFont="1" applyAlignment="1">
      <alignment horizontal="center" vertical="center"/>
    </xf>
    <xf numFmtId="0" fontId="227" fillId="76" borderId="1" xfId="0" applyFont="1" applyFill="1" applyBorder="1" applyAlignment="1">
      <alignment horizontal="center" vertical="center" wrapText="1"/>
    </xf>
    <xf numFmtId="0" fontId="234" fillId="0" borderId="29" xfId="0" applyFont="1" applyBorder="1" applyAlignment="1">
      <alignment horizontal="center" vertical="center" wrapText="1"/>
    </xf>
    <xf numFmtId="0" fontId="234" fillId="0" borderId="0" xfId="0" applyFont="1" applyBorder="1" applyAlignment="1">
      <alignment horizontal="center" vertical="center" wrapText="1"/>
    </xf>
  </cellXfs>
  <cellStyles count="25493">
    <cellStyle name="_1.GK details" xfId="3095"/>
    <cellStyle name="_1.GK details 2" xfId="3151"/>
    <cellStyle name="_2.WS details" xfId="3096"/>
    <cellStyle name="_2.WS details 2" xfId="3152"/>
    <cellStyle name="_AUD 21.3.11" xfId="45"/>
    <cellStyle name="_AUD 21.3.11 2" xfId="46"/>
    <cellStyle name="_AUD 21.3.11 2 2" xfId="47"/>
    <cellStyle name="_AUD 21.3.11 2 3" xfId="48"/>
    <cellStyle name="_AUD 21.3.11 2 4" xfId="49"/>
    <cellStyle name="_AUD 21.3.11 2 5" xfId="50"/>
    <cellStyle name="_AUD 21.3.11 2 6" xfId="51"/>
    <cellStyle name="_AUD 21.3.11 2 7" xfId="52"/>
    <cellStyle name="_AUD 21.3.11 2 8" xfId="53"/>
    <cellStyle name="_AUD 21.3.11 3" xfId="54"/>
    <cellStyle name="_AUD 21.3.11 3 2" xfId="55"/>
    <cellStyle name="_AUD 21.3.11 3 3" xfId="56"/>
    <cellStyle name="_AUD 21.3.11 3 4" xfId="57"/>
    <cellStyle name="_AUD 21.3.11 3 5" xfId="58"/>
    <cellStyle name="_AUD 21.3.11 3 6" xfId="59"/>
    <cellStyle name="_AUD 21.3.11 3 7" xfId="60"/>
    <cellStyle name="_AUD 21.3.11 3 8" xfId="61"/>
    <cellStyle name="_AUD 21.7." xfId="62"/>
    <cellStyle name="_AUD 21.7. 10" xfId="63"/>
    <cellStyle name="_AUD 21.7. 10 2" xfId="64"/>
    <cellStyle name="_AUD 21.7. 10 2 2" xfId="65"/>
    <cellStyle name="_AUD 21.7. 10 2 3" xfId="66"/>
    <cellStyle name="_AUD 21.7. 10 2 4" xfId="67"/>
    <cellStyle name="_AUD 21.7. 10 2 5" xfId="68"/>
    <cellStyle name="_AUD 21.7. 10 2 6" xfId="69"/>
    <cellStyle name="_AUD 21.7. 10 2 7" xfId="70"/>
    <cellStyle name="_AUD 21.7. 10 2 8" xfId="71"/>
    <cellStyle name="_AUD 21.7. 10 3" xfId="72"/>
    <cellStyle name="_AUD 21.7. 10 3 2" xfId="73"/>
    <cellStyle name="_AUD 21.7. 10 3 3" xfId="74"/>
    <cellStyle name="_AUD 21.7. 10 3 4" xfId="75"/>
    <cellStyle name="_AUD 21.7. 10 3 5" xfId="76"/>
    <cellStyle name="_AUD 21.7. 10 3 6" xfId="77"/>
    <cellStyle name="_AUD 21.7. 10 3 7" xfId="78"/>
    <cellStyle name="_AUD 21.7. 10 3 8" xfId="79"/>
    <cellStyle name="_AUD 21.7. 11" xfId="80"/>
    <cellStyle name="_AUD 21.7. 11 2" xfId="81"/>
    <cellStyle name="_AUD 21.7. 11 2 2" xfId="82"/>
    <cellStyle name="_AUD 21.7. 11 2 3" xfId="83"/>
    <cellStyle name="_AUD 21.7. 11 2 4" xfId="84"/>
    <cellStyle name="_AUD 21.7. 11 2 5" xfId="85"/>
    <cellStyle name="_AUD 21.7. 11 2 6" xfId="86"/>
    <cellStyle name="_AUD 21.7. 11 2 7" xfId="87"/>
    <cellStyle name="_AUD 21.7. 11 2 8" xfId="88"/>
    <cellStyle name="_AUD 21.7. 11 3" xfId="89"/>
    <cellStyle name="_AUD 21.7. 11 3 2" xfId="90"/>
    <cellStyle name="_AUD 21.7. 11 3 3" xfId="91"/>
    <cellStyle name="_AUD 21.7. 11 3 4" xfId="92"/>
    <cellStyle name="_AUD 21.7. 11 3 5" xfId="93"/>
    <cellStyle name="_AUD 21.7. 11 3 6" xfId="94"/>
    <cellStyle name="_AUD 21.7. 11 3 7" xfId="95"/>
    <cellStyle name="_AUD 21.7. 11 3 8" xfId="96"/>
    <cellStyle name="_AUD 21.7. 12" xfId="97"/>
    <cellStyle name="_AUD 21.7. 13" xfId="98"/>
    <cellStyle name="_AUD 21.7. 13 2" xfId="99"/>
    <cellStyle name="_AUD 21.7. 13 3" xfId="100"/>
    <cellStyle name="_AUD 21.7. 13 4" xfId="101"/>
    <cellStyle name="_AUD 21.7. 13 5" xfId="102"/>
    <cellStyle name="_AUD 21.7. 13 6" xfId="103"/>
    <cellStyle name="_AUD 21.7. 13 7" xfId="104"/>
    <cellStyle name="_AUD 21.7. 13 8" xfId="105"/>
    <cellStyle name="_AUD 21.7. 14" xfId="106"/>
    <cellStyle name="_AUD 21.7. 14 2" xfId="107"/>
    <cellStyle name="_AUD 21.7. 14 3" xfId="108"/>
    <cellStyle name="_AUD 21.7. 14 4" xfId="109"/>
    <cellStyle name="_AUD 21.7. 14 5" xfId="110"/>
    <cellStyle name="_AUD 21.7. 14 6" xfId="111"/>
    <cellStyle name="_AUD 21.7. 14 7" xfId="112"/>
    <cellStyle name="_AUD 21.7. 14 8" xfId="113"/>
    <cellStyle name="_AUD 21.7. 15" xfId="114"/>
    <cellStyle name="_AUD 21.7. 16" xfId="115"/>
    <cellStyle name="_AUD 21.7. 17" xfId="116"/>
    <cellStyle name="_AUD 21.7. 18" xfId="117"/>
    <cellStyle name="_AUD 21.7. 19" xfId="118"/>
    <cellStyle name="_AUD 21.7. 2" xfId="119"/>
    <cellStyle name="_AUD 21.7. 2 2" xfId="120"/>
    <cellStyle name="_AUD 21.7. 2 2 2" xfId="121"/>
    <cellStyle name="_AUD 21.7. 2 2 3" xfId="122"/>
    <cellStyle name="_AUD 21.7. 2 2 4" xfId="123"/>
    <cellStyle name="_AUD 21.7. 2 2 5" xfId="124"/>
    <cellStyle name="_AUD 21.7. 2 2 6" xfId="125"/>
    <cellStyle name="_AUD 21.7. 2 2 7" xfId="126"/>
    <cellStyle name="_AUD 21.7. 2 2 8" xfId="127"/>
    <cellStyle name="_AUD 21.7. 2 3" xfId="128"/>
    <cellStyle name="_AUD 21.7. 2 3 2" xfId="129"/>
    <cellStyle name="_AUD 21.7. 2 3 3" xfId="130"/>
    <cellStyle name="_AUD 21.7. 2 3 4" xfId="131"/>
    <cellStyle name="_AUD 21.7. 2 3 5" xfId="132"/>
    <cellStyle name="_AUD 21.7. 2 3 6" xfId="133"/>
    <cellStyle name="_AUD 21.7. 2 3 7" xfId="134"/>
    <cellStyle name="_AUD 21.7. 2 3 8" xfId="135"/>
    <cellStyle name="_AUD 21.7. 20" xfId="136"/>
    <cellStyle name="_AUD 21.7. 21" xfId="137"/>
    <cellStyle name="_AUD 21.7. 22" xfId="138"/>
    <cellStyle name="_AUD 21.7. 23" xfId="139"/>
    <cellStyle name="_AUD 21.7. 24" xfId="140"/>
    <cellStyle name="_AUD 21.7. 25" xfId="141"/>
    <cellStyle name="_AUD 21.7. 26" xfId="142"/>
    <cellStyle name="_AUD 21.7. 27" xfId="143"/>
    <cellStyle name="_AUD 21.7. 28" xfId="144"/>
    <cellStyle name="_AUD 21.7. 29" xfId="145"/>
    <cellStyle name="_AUD 21.7. 3" xfId="146"/>
    <cellStyle name="_AUD 21.7. 3 2" xfId="147"/>
    <cellStyle name="_AUD 21.7. 3 2 2" xfId="148"/>
    <cellStyle name="_AUD 21.7. 3 2 3" xfId="149"/>
    <cellStyle name="_AUD 21.7. 3 2 4" xfId="150"/>
    <cellStyle name="_AUD 21.7. 3 2 5" xfId="151"/>
    <cellStyle name="_AUD 21.7. 3 2 6" xfId="152"/>
    <cellStyle name="_AUD 21.7. 3 2 7" xfId="153"/>
    <cellStyle name="_AUD 21.7. 3 2 8" xfId="154"/>
    <cellStyle name="_AUD 21.7. 3 3" xfId="155"/>
    <cellStyle name="_AUD 21.7. 3 3 2" xfId="156"/>
    <cellStyle name="_AUD 21.7. 3 3 3" xfId="157"/>
    <cellStyle name="_AUD 21.7. 3 3 4" xfId="158"/>
    <cellStyle name="_AUD 21.7. 3 3 5" xfId="159"/>
    <cellStyle name="_AUD 21.7. 3 3 6" xfId="160"/>
    <cellStyle name="_AUD 21.7. 3 3 7" xfId="161"/>
    <cellStyle name="_AUD 21.7. 3 3 8" xfId="162"/>
    <cellStyle name="_AUD 21.7. 30" xfId="163"/>
    <cellStyle name="_AUD 21.7. 31" xfId="164"/>
    <cellStyle name="_AUD 21.7. 32" xfId="165"/>
    <cellStyle name="_AUD 21.7. 33" xfId="166"/>
    <cellStyle name="_AUD 21.7. 4" xfId="167"/>
    <cellStyle name="_AUD 21.7. 4 2" xfId="168"/>
    <cellStyle name="_AUD 21.7. 4 2 2" xfId="169"/>
    <cellStyle name="_AUD 21.7. 4 2 3" xfId="170"/>
    <cellStyle name="_AUD 21.7. 4 2 4" xfId="171"/>
    <cellStyle name="_AUD 21.7. 4 2 5" xfId="172"/>
    <cellStyle name="_AUD 21.7. 4 2 6" xfId="173"/>
    <cellStyle name="_AUD 21.7. 4 2 7" xfId="174"/>
    <cellStyle name="_AUD 21.7. 4 2 8" xfId="175"/>
    <cellStyle name="_AUD 21.7. 4 3" xfId="176"/>
    <cellStyle name="_AUD 21.7. 4 3 2" xfId="177"/>
    <cellStyle name="_AUD 21.7. 4 3 3" xfId="178"/>
    <cellStyle name="_AUD 21.7. 4 3 4" xfId="179"/>
    <cellStyle name="_AUD 21.7. 4 3 5" xfId="180"/>
    <cellStyle name="_AUD 21.7. 4 3 6" xfId="181"/>
    <cellStyle name="_AUD 21.7. 4 3 7" xfId="182"/>
    <cellStyle name="_AUD 21.7. 4 3 8" xfId="183"/>
    <cellStyle name="_AUD 21.7. 5" xfId="184"/>
    <cellStyle name="_AUD 21.7. 5 2" xfId="185"/>
    <cellStyle name="_AUD 21.7. 5 2 2" xfId="186"/>
    <cellStyle name="_AUD 21.7. 5 2 3" xfId="187"/>
    <cellStyle name="_AUD 21.7. 5 2 4" xfId="188"/>
    <cellStyle name="_AUD 21.7. 5 2 5" xfId="189"/>
    <cellStyle name="_AUD 21.7. 5 2 6" xfId="190"/>
    <cellStyle name="_AUD 21.7. 5 2 7" xfId="191"/>
    <cellStyle name="_AUD 21.7. 5 2 8" xfId="192"/>
    <cellStyle name="_AUD 21.7. 5 3" xfId="193"/>
    <cellStyle name="_AUD 21.7. 5 3 2" xfId="194"/>
    <cellStyle name="_AUD 21.7. 5 3 3" xfId="195"/>
    <cellStyle name="_AUD 21.7. 5 3 4" xfId="196"/>
    <cellStyle name="_AUD 21.7. 5 3 5" xfId="197"/>
    <cellStyle name="_AUD 21.7. 5 3 6" xfId="198"/>
    <cellStyle name="_AUD 21.7. 5 3 7" xfId="199"/>
    <cellStyle name="_AUD 21.7. 5 3 8" xfId="200"/>
    <cellStyle name="_AUD 21.7. 6" xfId="201"/>
    <cellStyle name="_AUD 21.7. 6 2" xfId="202"/>
    <cellStyle name="_AUD 21.7. 6 2 2" xfId="203"/>
    <cellStyle name="_AUD 21.7. 6 2 3" xfId="204"/>
    <cellStyle name="_AUD 21.7. 6 2 4" xfId="205"/>
    <cellStyle name="_AUD 21.7. 6 2 5" xfId="206"/>
    <cellStyle name="_AUD 21.7. 6 2 6" xfId="207"/>
    <cellStyle name="_AUD 21.7. 6 2 7" xfId="208"/>
    <cellStyle name="_AUD 21.7. 6 2 8" xfId="209"/>
    <cellStyle name="_AUD 21.7. 6 3" xfId="210"/>
    <cellStyle name="_AUD 21.7. 6 3 2" xfId="211"/>
    <cellStyle name="_AUD 21.7. 6 3 3" xfId="212"/>
    <cellStyle name="_AUD 21.7. 6 3 4" xfId="213"/>
    <cellStyle name="_AUD 21.7. 6 3 5" xfId="214"/>
    <cellStyle name="_AUD 21.7. 6 3 6" xfId="215"/>
    <cellStyle name="_AUD 21.7. 6 3 7" xfId="216"/>
    <cellStyle name="_AUD 21.7. 6 3 8" xfId="217"/>
    <cellStyle name="_AUD 21.7. 7" xfId="218"/>
    <cellStyle name="_AUD 21.7. 7 2" xfId="219"/>
    <cellStyle name="_AUD 21.7. 7 2 2" xfId="220"/>
    <cellStyle name="_AUD 21.7. 7 2 3" xfId="221"/>
    <cellStyle name="_AUD 21.7. 7 2 4" xfId="222"/>
    <cellStyle name="_AUD 21.7. 7 2 5" xfId="223"/>
    <cellStyle name="_AUD 21.7. 7 2 6" xfId="224"/>
    <cellStyle name="_AUD 21.7. 7 2 7" xfId="225"/>
    <cellStyle name="_AUD 21.7. 7 2 8" xfId="226"/>
    <cellStyle name="_AUD 21.7. 7 3" xfId="227"/>
    <cellStyle name="_AUD 21.7. 7 3 2" xfId="228"/>
    <cellStyle name="_AUD 21.7. 7 3 3" xfId="229"/>
    <cellStyle name="_AUD 21.7. 7 3 4" xfId="230"/>
    <cellStyle name="_AUD 21.7. 7 3 5" xfId="231"/>
    <cellStyle name="_AUD 21.7. 7 3 6" xfId="232"/>
    <cellStyle name="_AUD 21.7. 7 3 7" xfId="233"/>
    <cellStyle name="_AUD 21.7. 7 3 8" xfId="234"/>
    <cellStyle name="_AUD 21.7. 8" xfId="235"/>
    <cellStyle name="_AUD 21.7. 8 2" xfId="236"/>
    <cellStyle name="_AUD 21.7. 8 2 2" xfId="237"/>
    <cellStyle name="_AUD 21.7. 8 2 3" xfId="238"/>
    <cellStyle name="_AUD 21.7. 8 2 4" xfId="239"/>
    <cellStyle name="_AUD 21.7. 8 2 5" xfId="240"/>
    <cellStyle name="_AUD 21.7. 8 2 6" xfId="241"/>
    <cellStyle name="_AUD 21.7. 8 2 7" xfId="242"/>
    <cellStyle name="_AUD 21.7. 8 2 8" xfId="243"/>
    <cellStyle name="_AUD 21.7. 8 3" xfId="244"/>
    <cellStyle name="_AUD 21.7. 8 3 2" xfId="245"/>
    <cellStyle name="_AUD 21.7. 8 3 3" xfId="246"/>
    <cellStyle name="_AUD 21.7. 8 3 4" xfId="247"/>
    <cellStyle name="_AUD 21.7. 8 3 5" xfId="248"/>
    <cellStyle name="_AUD 21.7. 8 3 6" xfId="249"/>
    <cellStyle name="_AUD 21.7. 8 3 7" xfId="250"/>
    <cellStyle name="_AUD 21.7. 8 3 8" xfId="251"/>
    <cellStyle name="_AUD 21.7. 9" xfId="252"/>
    <cellStyle name="_AUD 21.7. 9 2" xfId="253"/>
    <cellStyle name="_AUD 21.7. 9 2 2" xfId="254"/>
    <cellStyle name="_AUD 21.7. 9 2 3" xfId="255"/>
    <cellStyle name="_AUD 21.7. 9 2 4" xfId="256"/>
    <cellStyle name="_AUD 21.7. 9 2 5" xfId="257"/>
    <cellStyle name="_AUD 21.7. 9 2 6" xfId="258"/>
    <cellStyle name="_AUD 21.7. 9 2 7" xfId="259"/>
    <cellStyle name="_AUD 21.7. 9 2 8" xfId="260"/>
    <cellStyle name="_AUD 21.7. 9 3" xfId="261"/>
    <cellStyle name="_AUD 21.7. 9 3 2" xfId="262"/>
    <cellStyle name="_AUD 21.7. 9 3 3" xfId="263"/>
    <cellStyle name="_AUD 21.7. 9 3 4" xfId="264"/>
    <cellStyle name="_AUD 21.7. 9 3 5" xfId="265"/>
    <cellStyle name="_AUD 21.7. 9 3 6" xfId="266"/>
    <cellStyle name="_AUD 21.7. 9 3 7" xfId="267"/>
    <cellStyle name="_AUD 21.7. 9 3 8" xfId="268"/>
    <cellStyle name="_AUD 23.2" xfId="269"/>
    <cellStyle name="_AUD 23.2 10" xfId="270"/>
    <cellStyle name="_AUD 23.2 10 2" xfId="271"/>
    <cellStyle name="_AUD 23.2 10 2 2" xfId="272"/>
    <cellStyle name="_AUD 23.2 10 2 3" xfId="273"/>
    <cellStyle name="_AUD 23.2 10 2 4" xfId="274"/>
    <cellStyle name="_AUD 23.2 10 2 5" xfId="275"/>
    <cellStyle name="_AUD 23.2 10 2 6" xfId="276"/>
    <cellStyle name="_AUD 23.2 10 2 7" xfId="277"/>
    <cellStyle name="_AUD 23.2 10 2 8" xfId="278"/>
    <cellStyle name="_AUD 23.2 10 3" xfId="279"/>
    <cellStyle name="_AUD 23.2 10 3 2" xfId="280"/>
    <cellStyle name="_AUD 23.2 10 3 3" xfId="281"/>
    <cellStyle name="_AUD 23.2 10 3 4" xfId="282"/>
    <cellStyle name="_AUD 23.2 10 3 5" xfId="283"/>
    <cellStyle name="_AUD 23.2 10 3 6" xfId="284"/>
    <cellStyle name="_AUD 23.2 10 3 7" xfId="285"/>
    <cellStyle name="_AUD 23.2 10 3 8" xfId="286"/>
    <cellStyle name="_AUD 23.2 11" xfId="287"/>
    <cellStyle name="_AUD 23.2 11 2" xfId="288"/>
    <cellStyle name="_AUD 23.2 11 2 2" xfId="289"/>
    <cellStyle name="_AUD 23.2 11 2 3" xfId="290"/>
    <cellStyle name="_AUD 23.2 11 2 4" xfId="291"/>
    <cellStyle name="_AUD 23.2 11 2 5" xfId="292"/>
    <cellStyle name="_AUD 23.2 11 2 6" xfId="293"/>
    <cellStyle name="_AUD 23.2 11 2 7" xfId="294"/>
    <cellStyle name="_AUD 23.2 11 2 8" xfId="295"/>
    <cellStyle name="_AUD 23.2 11 3" xfId="296"/>
    <cellStyle name="_AUD 23.2 11 3 2" xfId="297"/>
    <cellStyle name="_AUD 23.2 11 3 3" xfId="298"/>
    <cellStyle name="_AUD 23.2 11 3 4" xfId="299"/>
    <cellStyle name="_AUD 23.2 11 3 5" xfId="300"/>
    <cellStyle name="_AUD 23.2 11 3 6" xfId="301"/>
    <cellStyle name="_AUD 23.2 11 3 7" xfId="302"/>
    <cellStyle name="_AUD 23.2 11 3 8" xfId="303"/>
    <cellStyle name="_AUD 23.2 12" xfId="304"/>
    <cellStyle name="_AUD 23.2 13" xfId="305"/>
    <cellStyle name="_AUD 23.2 13 2" xfId="306"/>
    <cellStyle name="_AUD 23.2 13 3" xfId="307"/>
    <cellStyle name="_AUD 23.2 13 4" xfId="308"/>
    <cellStyle name="_AUD 23.2 13 5" xfId="309"/>
    <cellStyle name="_AUD 23.2 13 6" xfId="310"/>
    <cellStyle name="_AUD 23.2 13 7" xfId="311"/>
    <cellStyle name="_AUD 23.2 13 8" xfId="312"/>
    <cellStyle name="_AUD 23.2 14" xfId="313"/>
    <cellStyle name="_AUD 23.2 14 2" xfId="314"/>
    <cellStyle name="_AUD 23.2 14 3" xfId="315"/>
    <cellStyle name="_AUD 23.2 14 4" xfId="316"/>
    <cellStyle name="_AUD 23.2 14 5" xfId="317"/>
    <cellStyle name="_AUD 23.2 14 6" xfId="318"/>
    <cellStyle name="_AUD 23.2 14 7" xfId="319"/>
    <cellStyle name="_AUD 23.2 14 8" xfId="320"/>
    <cellStyle name="_AUD 23.2 15" xfId="321"/>
    <cellStyle name="_AUD 23.2 16" xfId="322"/>
    <cellStyle name="_AUD 23.2 17" xfId="323"/>
    <cellStyle name="_AUD 23.2 18" xfId="324"/>
    <cellStyle name="_AUD 23.2 19" xfId="325"/>
    <cellStyle name="_AUD 23.2 2" xfId="326"/>
    <cellStyle name="_AUD 23.2 2 2" xfId="327"/>
    <cellStyle name="_AUD 23.2 2 2 2" xfId="328"/>
    <cellStyle name="_AUD 23.2 2 2 3" xfId="329"/>
    <cellStyle name="_AUD 23.2 2 2 4" xfId="330"/>
    <cellStyle name="_AUD 23.2 2 2 5" xfId="331"/>
    <cellStyle name="_AUD 23.2 2 2 6" xfId="332"/>
    <cellStyle name="_AUD 23.2 2 2 7" xfId="333"/>
    <cellStyle name="_AUD 23.2 2 2 8" xfId="334"/>
    <cellStyle name="_AUD 23.2 2 3" xfId="335"/>
    <cellStyle name="_AUD 23.2 2 3 2" xfId="336"/>
    <cellStyle name="_AUD 23.2 2 3 3" xfId="337"/>
    <cellStyle name="_AUD 23.2 2 3 4" xfId="338"/>
    <cellStyle name="_AUD 23.2 2 3 5" xfId="339"/>
    <cellStyle name="_AUD 23.2 2 3 6" xfId="340"/>
    <cellStyle name="_AUD 23.2 2 3 7" xfId="341"/>
    <cellStyle name="_AUD 23.2 2 3 8" xfId="342"/>
    <cellStyle name="_AUD 23.2 20" xfId="343"/>
    <cellStyle name="_AUD 23.2 21" xfId="344"/>
    <cellStyle name="_AUD 23.2 22" xfId="345"/>
    <cellStyle name="_AUD 23.2 23" xfId="346"/>
    <cellStyle name="_AUD 23.2 24" xfId="347"/>
    <cellStyle name="_AUD 23.2 25" xfId="348"/>
    <cellStyle name="_AUD 23.2 26" xfId="349"/>
    <cellStyle name="_AUD 23.2 27" xfId="350"/>
    <cellStyle name="_AUD 23.2 28" xfId="351"/>
    <cellStyle name="_AUD 23.2 29" xfId="352"/>
    <cellStyle name="_AUD 23.2 3" xfId="353"/>
    <cellStyle name="_AUD 23.2 3 2" xfId="354"/>
    <cellStyle name="_AUD 23.2 3 2 2" xfId="355"/>
    <cellStyle name="_AUD 23.2 3 2 3" xfId="356"/>
    <cellStyle name="_AUD 23.2 3 2 4" xfId="357"/>
    <cellStyle name="_AUD 23.2 3 2 5" xfId="358"/>
    <cellStyle name="_AUD 23.2 3 2 6" xfId="359"/>
    <cellStyle name="_AUD 23.2 3 2 7" xfId="360"/>
    <cellStyle name="_AUD 23.2 3 2 8" xfId="361"/>
    <cellStyle name="_AUD 23.2 3 3" xfId="362"/>
    <cellStyle name="_AUD 23.2 3 3 2" xfId="363"/>
    <cellStyle name="_AUD 23.2 3 3 3" xfId="364"/>
    <cellStyle name="_AUD 23.2 3 3 4" xfId="365"/>
    <cellStyle name="_AUD 23.2 3 3 5" xfId="366"/>
    <cellStyle name="_AUD 23.2 3 3 6" xfId="367"/>
    <cellStyle name="_AUD 23.2 3 3 7" xfId="368"/>
    <cellStyle name="_AUD 23.2 3 3 8" xfId="369"/>
    <cellStyle name="_AUD 23.2 30" xfId="370"/>
    <cellStyle name="_AUD 23.2 31" xfId="371"/>
    <cellStyle name="_AUD 23.2 32" xfId="372"/>
    <cellStyle name="_AUD 23.2 33" xfId="373"/>
    <cellStyle name="_AUD 23.2 4" xfId="374"/>
    <cellStyle name="_AUD 23.2 4 2" xfId="375"/>
    <cellStyle name="_AUD 23.2 4 2 2" xfId="376"/>
    <cellStyle name="_AUD 23.2 4 2 3" xfId="377"/>
    <cellStyle name="_AUD 23.2 4 2 4" xfId="378"/>
    <cellStyle name="_AUD 23.2 4 2 5" xfId="379"/>
    <cellStyle name="_AUD 23.2 4 2 6" xfId="380"/>
    <cellStyle name="_AUD 23.2 4 2 7" xfId="381"/>
    <cellStyle name="_AUD 23.2 4 2 8" xfId="382"/>
    <cellStyle name="_AUD 23.2 4 3" xfId="383"/>
    <cellStyle name="_AUD 23.2 4 3 2" xfId="384"/>
    <cellStyle name="_AUD 23.2 4 3 3" xfId="385"/>
    <cellStyle name="_AUD 23.2 4 3 4" xfId="386"/>
    <cellStyle name="_AUD 23.2 4 3 5" xfId="387"/>
    <cellStyle name="_AUD 23.2 4 3 6" xfId="388"/>
    <cellStyle name="_AUD 23.2 4 3 7" xfId="389"/>
    <cellStyle name="_AUD 23.2 4 3 8" xfId="390"/>
    <cellStyle name="_AUD 23.2 5" xfId="391"/>
    <cellStyle name="_AUD 23.2 5 2" xfId="392"/>
    <cellStyle name="_AUD 23.2 5 2 2" xfId="393"/>
    <cellStyle name="_AUD 23.2 5 2 3" xfId="394"/>
    <cellStyle name="_AUD 23.2 5 2 4" xfId="395"/>
    <cellStyle name="_AUD 23.2 5 2 5" xfId="396"/>
    <cellStyle name="_AUD 23.2 5 2 6" xfId="397"/>
    <cellStyle name="_AUD 23.2 5 2 7" xfId="398"/>
    <cellStyle name="_AUD 23.2 5 2 8" xfId="399"/>
    <cellStyle name="_AUD 23.2 5 3" xfId="400"/>
    <cellStyle name="_AUD 23.2 5 3 2" xfId="401"/>
    <cellStyle name="_AUD 23.2 5 3 3" xfId="402"/>
    <cellStyle name="_AUD 23.2 5 3 4" xfId="403"/>
    <cellStyle name="_AUD 23.2 5 3 5" xfId="404"/>
    <cellStyle name="_AUD 23.2 5 3 6" xfId="405"/>
    <cellStyle name="_AUD 23.2 5 3 7" xfId="406"/>
    <cellStyle name="_AUD 23.2 5 3 8" xfId="407"/>
    <cellStyle name="_AUD 23.2 6" xfId="408"/>
    <cellStyle name="_AUD 23.2 6 2" xfId="409"/>
    <cellStyle name="_AUD 23.2 6 2 2" xfId="410"/>
    <cellStyle name="_AUD 23.2 6 2 3" xfId="411"/>
    <cellStyle name="_AUD 23.2 6 2 4" xfId="412"/>
    <cellStyle name="_AUD 23.2 6 2 5" xfId="413"/>
    <cellStyle name="_AUD 23.2 6 2 6" xfId="414"/>
    <cellStyle name="_AUD 23.2 6 2 7" xfId="415"/>
    <cellStyle name="_AUD 23.2 6 2 8" xfId="416"/>
    <cellStyle name="_AUD 23.2 6 3" xfId="417"/>
    <cellStyle name="_AUD 23.2 6 3 2" xfId="418"/>
    <cellStyle name="_AUD 23.2 6 3 3" xfId="419"/>
    <cellStyle name="_AUD 23.2 6 3 4" xfId="420"/>
    <cellStyle name="_AUD 23.2 6 3 5" xfId="421"/>
    <cellStyle name="_AUD 23.2 6 3 6" xfId="422"/>
    <cellStyle name="_AUD 23.2 6 3 7" xfId="423"/>
    <cellStyle name="_AUD 23.2 6 3 8" xfId="424"/>
    <cellStyle name="_AUD 23.2 7" xfId="425"/>
    <cellStyle name="_AUD 23.2 7 2" xfId="426"/>
    <cellStyle name="_AUD 23.2 7 2 2" xfId="427"/>
    <cellStyle name="_AUD 23.2 7 2 3" xfId="428"/>
    <cellStyle name="_AUD 23.2 7 2 4" xfId="429"/>
    <cellStyle name="_AUD 23.2 7 2 5" xfId="430"/>
    <cellStyle name="_AUD 23.2 7 2 6" xfId="431"/>
    <cellStyle name="_AUD 23.2 7 2 7" xfId="432"/>
    <cellStyle name="_AUD 23.2 7 2 8" xfId="433"/>
    <cellStyle name="_AUD 23.2 7 3" xfId="434"/>
    <cellStyle name="_AUD 23.2 7 3 2" xfId="435"/>
    <cellStyle name="_AUD 23.2 7 3 3" xfId="436"/>
    <cellStyle name="_AUD 23.2 7 3 4" xfId="437"/>
    <cellStyle name="_AUD 23.2 7 3 5" xfId="438"/>
    <cellStyle name="_AUD 23.2 7 3 6" xfId="439"/>
    <cellStyle name="_AUD 23.2 7 3 7" xfId="440"/>
    <cellStyle name="_AUD 23.2 7 3 8" xfId="441"/>
    <cellStyle name="_AUD 23.2 8" xfId="442"/>
    <cellStyle name="_AUD 23.2 8 2" xfId="443"/>
    <cellStyle name="_AUD 23.2 8 2 2" xfId="444"/>
    <cellStyle name="_AUD 23.2 8 2 3" xfId="445"/>
    <cellStyle name="_AUD 23.2 8 2 4" xfId="446"/>
    <cellStyle name="_AUD 23.2 8 2 5" xfId="447"/>
    <cellStyle name="_AUD 23.2 8 2 6" xfId="448"/>
    <cellStyle name="_AUD 23.2 8 2 7" xfId="449"/>
    <cellStyle name="_AUD 23.2 8 2 8" xfId="450"/>
    <cellStyle name="_AUD 23.2 8 3" xfId="451"/>
    <cellStyle name="_AUD 23.2 8 3 2" xfId="452"/>
    <cellStyle name="_AUD 23.2 8 3 3" xfId="453"/>
    <cellStyle name="_AUD 23.2 8 3 4" xfId="454"/>
    <cellStyle name="_AUD 23.2 8 3 5" xfId="455"/>
    <cellStyle name="_AUD 23.2 8 3 6" xfId="456"/>
    <cellStyle name="_AUD 23.2 8 3 7" xfId="457"/>
    <cellStyle name="_AUD 23.2 8 3 8" xfId="458"/>
    <cellStyle name="_AUD 23.2 9" xfId="459"/>
    <cellStyle name="_AUD 23.2 9 2" xfId="460"/>
    <cellStyle name="_AUD 23.2 9 2 2" xfId="461"/>
    <cellStyle name="_AUD 23.2 9 2 3" xfId="462"/>
    <cellStyle name="_AUD 23.2 9 2 4" xfId="463"/>
    <cellStyle name="_AUD 23.2 9 2 5" xfId="464"/>
    <cellStyle name="_AUD 23.2 9 2 6" xfId="465"/>
    <cellStyle name="_AUD 23.2 9 2 7" xfId="466"/>
    <cellStyle name="_AUD 23.2 9 2 8" xfId="467"/>
    <cellStyle name="_AUD 23.2 9 3" xfId="468"/>
    <cellStyle name="_AUD 23.2 9 3 2" xfId="469"/>
    <cellStyle name="_AUD 23.2 9 3 3" xfId="470"/>
    <cellStyle name="_AUD 23.2 9 3 4" xfId="471"/>
    <cellStyle name="_AUD 23.2 9 3 5" xfId="472"/>
    <cellStyle name="_AUD 23.2 9 3 6" xfId="473"/>
    <cellStyle name="_AUD 23.2 9 3 7" xfId="474"/>
    <cellStyle name="_AUD 23.2 9 3 8" xfId="475"/>
    <cellStyle name="_AUD 23.8" xfId="476"/>
    <cellStyle name="_AUD 23.8 10" xfId="477"/>
    <cellStyle name="_AUD 23.8 10 2" xfId="478"/>
    <cellStyle name="_AUD 23.8 10 2 2" xfId="479"/>
    <cellStyle name="_AUD 23.8 10 2 3" xfId="480"/>
    <cellStyle name="_AUD 23.8 10 2 4" xfId="481"/>
    <cellStyle name="_AUD 23.8 10 2 5" xfId="482"/>
    <cellStyle name="_AUD 23.8 10 2 6" xfId="483"/>
    <cellStyle name="_AUD 23.8 10 2 7" xfId="484"/>
    <cellStyle name="_AUD 23.8 10 2 8" xfId="485"/>
    <cellStyle name="_AUD 23.8 10 3" xfId="486"/>
    <cellStyle name="_AUD 23.8 10 3 2" xfId="487"/>
    <cellStyle name="_AUD 23.8 10 3 3" xfId="488"/>
    <cellStyle name="_AUD 23.8 10 3 4" xfId="489"/>
    <cellStyle name="_AUD 23.8 10 3 5" xfId="490"/>
    <cellStyle name="_AUD 23.8 10 3 6" xfId="491"/>
    <cellStyle name="_AUD 23.8 10 3 7" xfId="492"/>
    <cellStyle name="_AUD 23.8 10 3 8" xfId="493"/>
    <cellStyle name="_AUD 23.8 11" xfId="494"/>
    <cellStyle name="_AUD 23.8 11 2" xfId="495"/>
    <cellStyle name="_AUD 23.8 11 2 2" xfId="496"/>
    <cellStyle name="_AUD 23.8 11 2 3" xfId="497"/>
    <cellStyle name="_AUD 23.8 11 2 4" xfId="498"/>
    <cellStyle name="_AUD 23.8 11 2 5" xfId="499"/>
    <cellStyle name="_AUD 23.8 11 2 6" xfId="500"/>
    <cellStyle name="_AUD 23.8 11 2 7" xfId="501"/>
    <cellStyle name="_AUD 23.8 11 2 8" xfId="502"/>
    <cellStyle name="_AUD 23.8 11 3" xfId="503"/>
    <cellStyle name="_AUD 23.8 11 3 2" xfId="504"/>
    <cellStyle name="_AUD 23.8 11 3 3" xfId="505"/>
    <cellStyle name="_AUD 23.8 11 3 4" xfId="506"/>
    <cellStyle name="_AUD 23.8 11 3 5" xfId="507"/>
    <cellStyle name="_AUD 23.8 11 3 6" xfId="508"/>
    <cellStyle name="_AUD 23.8 11 3 7" xfId="509"/>
    <cellStyle name="_AUD 23.8 11 3 8" xfId="510"/>
    <cellStyle name="_AUD 23.8 12" xfId="511"/>
    <cellStyle name="_AUD 23.8 13" xfId="512"/>
    <cellStyle name="_AUD 23.8 13 2" xfId="513"/>
    <cellStyle name="_AUD 23.8 13 3" xfId="514"/>
    <cellStyle name="_AUD 23.8 13 4" xfId="515"/>
    <cellStyle name="_AUD 23.8 13 5" xfId="516"/>
    <cellStyle name="_AUD 23.8 13 6" xfId="517"/>
    <cellStyle name="_AUD 23.8 13 7" xfId="518"/>
    <cellStyle name="_AUD 23.8 13 8" xfId="519"/>
    <cellStyle name="_AUD 23.8 14" xfId="520"/>
    <cellStyle name="_AUD 23.8 14 2" xfId="521"/>
    <cellStyle name="_AUD 23.8 14 3" xfId="522"/>
    <cellStyle name="_AUD 23.8 14 4" xfId="523"/>
    <cellStyle name="_AUD 23.8 14 5" xfId="524"/>
    <cellStyle name="_AUD 23.8 14 6" xfId="525"/>
    <cellStyle name="_AUD 23.8 14 7" xfId="526"/>
    <cellStyle name="_AUD 23.8 14 8" xfId="527"/>
    <cellStyle name="_AUD 23.8 15" xfId="528"/>
    <cellStyle name="_AUD 23.8 16" xfId="529"/>
    <cellStyle name="_AUD 23.8 17" xfId="530"/>
    <cellStyle name="_AUD 23.8 18" xfId="531"/>
    <cellStyle name="_AUD 23.8 19" xfId="532"/>
    <cellStyle name="_AUD 23.8 2" xfId="533"/>
    <cellStyle name="_AUD 23.8 2 2" xfId="534"/>
    <cellStyle name="_AUD 23.8 2 2 2" xfId="535"/>
    <cellStyle name="_AUD 23.8 2 2 3" xfId="536"/>
    <cellStyle name="_AUD 23.8 2 2 4" xfId="537"/>
    <cellStyle name="_AUD 23.8 2 2 5" xfId="538"/>
    <cellStyle name="_AUD 23.8 2 2 6" xfId="539"/>
    <cellStyle name="_AUD 23.8 2 2 7" xfId="540"/>
    <cellStyle name="_AUD 23.8 2 2 8" xfId="541"/>
    <cellStyle name="_AUD 23.8 2 3" xfId="542"/>
    <cellStyle name="_AUD 23.8 2 3 2" xfId="543"/>
    <cellStyle name="_AUD 23.8 2 3 3" xfId="544"/>
    <cellStyle name="_AUD 23.8 2 3 4" xfId="545"/>
    <cellStyle name="_AUD 23.8 2 3 5" xfId="546"/>
    <cellStyle name="_AUD 23.8 2 3 6" xfId="547"/>
    <cellStyle name="_AUD 23.8 2 3 7" xfId="548"/>
    <cellStyle name="_AUD 23.8 2 3 8" xfId="549"/>
    <cellStyle name="_AUD 23.8 20" xfId="550"/>
    <cellStyle name="_AUD 23.8 21" xfId="551"/>
    <cellStyle name="_AUD 23.8 22" xfId="552"/>
    <cellStyle name="_AUD 23.8 23" xfId="553"/>
    <cellStyle name="_AUD 23.8 24" xfId="554"/>
    <cellStyle name="_AUD 23.8 25" xfId="555"/>
    <cellStyle name="_AUD 23.8 26" xfId="556"/>
    <cellStyle name="_AUD 23.8 27" xfId="557"/>
    <cellStyle name="_AUD 23.8 28" xfId="558"/>
    <cellStyle name="_AUD 23.8 29" xfId="559"/>
    <cellStyle name="_AUD 23.8 3" xfId="560"/>
    <cellStyle name="_AUD 23.8 3 2" xfId="561"/>
    <cellStyle name="_AUD 23.8 3 2 2" xfId="562"/>
    <cellStyle name="_AUD 23.8 3 2 3" xfId="563"/>
    <cellStyle name="_AUD 23.8 3 2 4" xfId="564"/>
    <cellStyle name="_AUD 23.8 3 2 5" xfId="565"/>
    <cellStyle name="_AUD 23.8 3 2 6" xfId="566"/>
    <cellStyle name="_AUD 23.8 3 2 7" xfId="567"/>
    <cellStyle name="_AUD 23.8 3 2 8" xfId="568"/>
    <cellStyle name="_AUD 23.8 3 3" xfId="569"/>
    <cellStyle name="_AUD 23.8 3 3 2" xfId="570"/>
    <cellStyle name="_AUD 23.8 3 3 3" xfId="571"/>
    <cellStyle name="_AUD 23.8 3 3 4" xfId="572"/>
    <cellStyle name="_AUD 23.8 3 3 5" xfId="573"/>
    <cellStyle name="_AUD 23.8 3 3 6" xfId="574"/>
    <cellStyle name="_AUD 23.8 3 3 7" xfId="575"/>
    <cellStyle name="_AUD 23.8 3 3 8" xfId="576"/>
    <cellStyle name="_AUD 23.8 30" xfId="577"/>
    <cellStyle name="_AUD 23.8 31" xfId="578"/>
    <cellStyle name="_AUD 23.8 32" xfId="579"/>
    <cellStyle name="_AUD 23.8 33" xfId="580"/>
    <cellStyle name="_AUD 23.8 4" xfId="581"/>
    <cellStyle name="_AUD 23.8 4 2" xfId="582"/>
    <cellStyle name="_AUD 23.8 4 2 2" xfId="583"/>
    <cellStyle name="_AUD 23.8 4 2 3" xfId="584"/>
    <cellStyle name="_AUD 23.8 4 2 4" xfId="585"/>
    <cellStyle name="_AUD 23.8 4 2 5" xfId="586"/>
    <cellStyle name="_AUD 23.8 4 2 6" xfId="587"/>
    <cellStyle name="_AUD 23.8 4 2 7" xfId="588"/>
    <cellStyle name="_AUD 23.8 4 2 8" xfId="589"/>
    <cellStyle name="_AUD 23.8 4 3" xfId="590"/>
    <cellStyle name="_AUD 23.8 4 3 2" xfId="591"/>
    <cellStyle name="_AUD 23.8 4 3 3" xfId="592"/>
    <cellStyle name="_AUD 23.8 4 3 4" xfId="593"/>
    <cellStyle name="_AUD 23.8 4 3 5" xfId="594"/>
    <cellStyle name="_AUD 23.8 4 3 6" xfId="595"/>
    <cellStyle name="_AUD 23.8 4 3 7" xfId="596"/>
    <cellStyle name="_AUD 23.8 4 3 8" xfId="597"/>
    <cellStyle name="_AUD 23.8 5" xfId="598"/>
    <cellStyle name="_AUD 23.8 5 2" xfId="599"/>
    <cellStyle name="_AUD 23.8 5 2 2" xfId="600"/>
    <cellStyle name="_AUD 23.8 5 2 3" xfId="601"/>
    <cellStyle name="_AUD 23.8 5 2 4" xfId="602"/>
    <cellStyle name="_AUD 23.8 5 2 5" xfId="603"/>
    <cellStyle name="_AUD 23.8 5 2 6" xfId="604"/>
    <cellStyle name="_AUD 23.8 5 2 7" xfId="605"/>
    <cellStyle name="_AUD 23.8 5 2 8" xfId="606"/>
    <cellStyle name="_AUD 23.8 5 3" xfId="607"/>
    <cellStyle name="_AUD 23.8 5 3 2" xfId="608"/>
    <cellStyle name="_AUD 23.8 5 3 3" xfId="609"/>
    <cellStyle name="_AUD 23.8 5 3 4" xfId="610"/>
    <cellStyle name="_AUD 23.8 5 3 5" xfId="611"/>
    <cellStyle name="_AUD 23.8 5 3 6" xfId="612"/>
    <cellStyle name="_AUD 23.8 5 3 7" xfId="613"/>
    <cellStyle name="_AUD 23.8 5 3 8" xfId="614"/>
    <cellStyle name="_AUD 23.8 6" xfId="615"/>
    <cellStyle name="_AUD 23.8 6 2" xfId="616"/>
    <cellStyle name="_AUD 23.8 6 2 2" xfId="617"/>
    <cellStyle name="_AUD 23.8 6 2 3" xfId="618"/>
    <cellStyle name="_AUD 23.8 6 2 4" xfId="619"/>
    <cellStyle name="_AUD 23.8 6 2 5" xfId="620"/>
    <cellStyle name="_AUD 23.8 6 2 6" xfId="621"/>
    <cellStyle name="_AUD 23.8 6 2 7" xfId="622"/>
    <cellStyle name="_AUD 23.8 6 2 8" xfId="623"/>
    <cellStyle name="_AUD 23.8 6 3" xfId="624"/>
    <cellStyle name="_AUD 23.8 6 3 2" xfId="625"/>
    <cellStyle name="_AUD 23.8 6 3 3" xfId="626"/>
    <cellStyle name="_AUD 23.8 6 3 4" xfId="627"/>
    <cellStyle name="_AUD 23.8 6 3 5" xfId="628"/>
    <cellStyle name="_AUD 23.8 6 3 6" xfId="629"/>
    <cellStyle name="_AUD 23.8 6 3 7" xfId="630"/>
    <cellStyle name="_AUD 23.8 6 3 8" xfId="631"/>
    <cellStyle name="_AUD 23.8 7" xfId="632"/>
    <cellStyle name="_AUD 23.8 7 2" xfId="633"/>
    <cellStyle name="_AUD 23.8 7 2 2" xfId="634"/>
    <cellStyle name="_AUD 23.8 7 2 3" xfId="635"/>
    <cellStyle name="_AUD 23.8 7 2 4" xfId="636"/>
    <cellStyle name="_AUD 23.8 7 2 5" xfId="637"/>
    <cellStyle name="_AUD 23.8 7 2 6" xfId="638"/>
    <cellStyle name="_AUD 23.8 7 2 7" xfId="639"/>
    <cellStyle name="_AUD 23.8 7 2 8" xfId="640"/>
    <cellStyle name="_AUD 23.8 7 3" xfId="641"/>
    <cellStyle name="_AUD 23.8 7 3 2" xfId="642"/>
    <cellStyle name="_AUD 23.8 7 3 3" xfId="643"/>
    <cellStyle name="_AUD 23.8 7 3 4" xfId="644"/>
    <cellStyle name="_AUD 23.8 7 3 5" xfId="645"/>
    <cellStyle name="_AUD 23.8 7 3 6" xfId="646"/>
    <cellStyle name="_AUD 23.8 7 3 7" xfId="647"/>
    <cellStyle name="_AUD 23.8 7 3 8" xfId="648"/>
    <cellStyle name="_AUD 23.8 8" xfId="649"/>
    <cellStyle name="_AUD 23.8 8 2" xfId="650"/>
    <cellStyle name="_AUD 23.8 8 2 2" xfId="651"/>
    <cellStyle name="_AUD 23.8 8 2 3" xfId="652"/>
    <cellStyle name="_AUD 23.8 8 2 4" xfId="653"/>
    <cellStyle name="_AUD 23.8 8 2 5" xfId="654"/>
    <cellStyle name="_AUD 23.8 8 2 6" xfId="655"/>
    <cellStyle name="_AUD 23.8 8 2 7" xfId="656"/>
    <cellStyle name="_AUD 23.8 8 2 8" xfId="657"/>
    <cellStyle name="_AUD 23.8 8 3" xfId="658"/>
    <cellStyle name="_AUD 23.8 8 3 2" xfId="659"/>
    <cellStyle name="_AUD 23.8 8 3 3" xfId="660"/>
    <cellStyle name="_AUD 23.8 8 3 4" xfId="661"/>
    <cellStyle name="_AUD 23.8 8 3 5" xfId="662"/>
    <cellStyle name="_AUD 23.8 8 3 6" xfId="663"/>
    <cellStyle name="_AUD 23.8 8 3 7" xfId="664"/>
    <cellStyle name="_AUD 23.8 8 3 8" xfId="665"/>
    <cellStyle name="_AUD 23.8 9" xfId="666"/>
    <cellStyle name="_AUD 23.8 9 2" xfId="667"/>
    <cellStyle name="_AUD 23.8 9 2 2" xfId="668"/>
    <cellStyle name="_AUD 23.8 9 2 3" xfId="669"/>
    <cellStyle name="_AUD 23.8 9 2 4" xfId="670"/>
    <cellStyle name="_AUD 23.8 9 2 5" xfId="671"/>
    <cellStyle name="_AUD 23.8 9 2 6" xfId="672"/>
    <cellStyle name="_AUD 23.8 9 2 7" xfId="673"/>
    <cellStyle name="_AUD 23.8 9 2 8" xfId="674"/>
    <cellStyle name="_AUD 23.8 9 3" xfId="675"/>
    <cellStyle name="_AUD 23.8 9 3 2" xfId="676"/>
    <cellStyle name="_AUD 23.8 9 3 3" xfId="677"/>
    <cellStyle name="_AUD 23.8 9 3 4" xfId="678"/>
    <cellStyle name="_AUD 23.8 9 3 5" xfId="679"/>
    <cellStyle name="_AUD 23.8 9 3 6" xfId="680"/>
    <cellStyle name="_AUD 23.8 9 3 7" xfId="681"/>
    <cellStyle name="_AUD 23.8 9 3 8" xfId="682"/>
    <cellStyle name="_AUD 25.5" xfId="683"/>
    <cellStyle name="_AUD 25.5 10" xfId="684"/>
    <cellStyle name="_AUD 25.5 10 2" xfId="685"/>
    <cellStyle name="_AUD 25.5 10 2 2" xfId="686"/>
    <cellStyle name="_AUD 25.5 10 2 3" xfId="687"/>
    <cellStyle name="_AUD 25.5 10 2 4" xfId="688"/>
    <cellStyle name="_AUD 25.5 10 2 5" xfId="689"/>
    <cellStyle name="_AUD 25.5 10 2 6" xfId="690"/>
    <cellStyle name="_AUD 25.5 10 2 7" xfId="691"/>
    <cellStyle name="_AUD 25.5 10 2 8" xfId="692"/>
    <cellStyle name="_AUD 25.5 10 3" xfId="693"/>
    <cellStyle name="_AUD 25.5 10 3 2" xfId="694"/>
    <cellStyle name="_AUD 25.5 10 3 3" xfId="695"/>
    <cellStyle name="_AUD 25.5 10 3 4" xfId="696"/>
    <cellStyle name="_AUD 25.5 10 3 5" xfId="697"/>
    <cellStyle name="_AUD 25.5 10 3 6" xfId="698"/>
    <cellStyle name="_AUD 25.5 10 3 7" xfId="699"/>
    <cellStyle name="_AUD 25.5 10 3 8" xfId="700"/>
    <cellStyle name="_AUD 25.5 11" xfId="701"/>
    <cellStyle name="_AUD 25.5 11 2" xfId="702"/>
    <cellStyle name="_AUD 25.5 11 2 2" xfId="703"/>
    <cellStyle name="_AUD 25.5 11 2 3" xfId="704"/>
    <cellStyle name="_AUD 25.5 11 2 4" xfId="705"/>
    <cellStyle name="_AUD 25.5 11 2 5" xfId="706"/>
    <cellStyle name="_AUD 25.5 11 2 6" xfId="707"/>
    <cellStyle name="_AUD 25.5 11 2 7" xfId="708"/>
    <cellStyle name="_AUD 25.5 11 2 8" xfId="709"/>
    <cellStyle name="_AUD 25.5 11 3" xfId="710"/>
    <cellStyle name="_AUD 25.5 11 3 2" xfId="711"/>
    <cellStyle name="_AUD 25.5 11 3 3" xfId="712"/>
    <cellStyle name="_AUD 25.5 11 3 4" xfId="713"/>
    <cellStyle name="_AUD 25.5 11 3 5" xfId="714"/>
    <cellStyle name="_AUD 25.5 11 3 6" xfId="715"/>
    <cellStyle name="_AUD 25.5 11 3 7" xfId="716"/>
    <cellStyle name="_AUD 25.5 11 3 8" xfId="717"/>
    <cellStyle name="_AUD 25.5 12" xfId="718"/>
    <cellStyle name="_AUD 25.5 13" xfId="719"/>
    <cellStyle name="_AUD 25.5 13 2" xfId="720"/>
    <cellStyle name="_AUD 25.5 13 3" xfId="721"/>
    <cellStyle name="_AUD 25.5 13 4" xfId="722"/>
    <cellStyle name="_AUD 25.5 13 5" xfId="723"/>
    <cellStyle name="_AUD 25.5 13 6" xfId="724"/>
    <cellStyle name="_AUD 25.5 13 7" xfId="725"/>
    <cellStyle name="_AUD 25.5 13 8" xfId="726"/>
    <cellStyle name="_AUD 25.5 14" xfId="727"/>
    <cellStyle name="_AUD 25.5 14 2" xfId="728"/>
    <cellStyle name="_AUD 25.5 14 3" xfId="729"/>
    <cellStyle name="_AUD 25.5 14 4" xfId="730"/>
    <cellStyle name="_AUD 25.5 14 5" xfId="731"/>
    <cellStyle name="_AUD 25.5 14 6" xfId="732"/>
    <cellStyle name="_AUD 25.5 14 7" xfId="733"/>
    <cellStyle name="_AUD 25.5 14 8" xfId="734"/>
    <cellStyle name="_AUD 25.5 15" xfId="735"/>
    <cellStyle name="_AUD 25.5 16" xfId="736"/>
    <cellStyle name="_AUD 25.5 17" xfId="737"/>
    <cellStyle name="_AUD 25.5 18" xfId="738"/>
    <cellStyle name="_AUD 25.5 19" xfId="739"/>
    <cellStyle name="_AUD 25.5 2" xfId="740"/>
    <cellStyle name="_AUD 25.5 2 2" xfId="741"/>
    <cellStyle name="_AUD 25.5 2 2 2" xfId="742"/>
    <cellStyle name="_AUD 25.5 2 2 3" xfId="743"/>
    <cellStyle name="_AUD 25.5 2 2 4" xfId="744"/>
    <cellStyle name="_AUD 25.5 2 2 5" xfId="745"/>
    <cellStyle name="_AUD 25.5 2 2 6" xfId="746"/>
    <cellStyle name="_AUD 25.5 2 2 7" xfId="747"/>
    <cellStyle name="_AUD 25.5 2 2 8" xfId="748"/>
    <cellStyle name="_AUD 25.5 2 3" xfId="749"/>
    <cellStyle name="_AUD 25.5 2 3 2" xfId="750"/>
    <cellStyle name="_AUD 25.5 2 3 3" xfId="751"/>
    <cellStyle name="_AUD 25.5 2 3 4" xfId="752"/>
    <cellStyle name="_AUD 25.5 2 3 5" xfId="753"/>
    <cellStyle name="_AUD 25.5 2 3 6" xfId="754"/>
    <cellStyle name="_AUD 25.5 2 3 7" xfId="755"/>
    <cellStyle name="_AUD 25.5 2 3 8" xfId="756"/>
    <cellStyle name="_AUD 25.5 20" xfId="757"/>
    <cellStyle name="_AUD 25.5 21" xfId="758"/>
    <cellStyle name="_AUD 25.5 22" xfId="759"/>
    <cellStyle name="_AUD 25.5 23" xfId="760"/>
    <cellStyle name="_AUD 25.5 24" xfId="761"/>
    <cellStyle name="_AUD 25.5 25" xfId="762"/>
    <cellStyle name="_AUD 25.5 26" xfId="763"/>
    <cellStyle name="_AUD 25.5 27" xfId="764"/>
    <cellStyle name="_AUD 25.5 28" xfId="765"/>
    <cellStyle name="_AUD 25.5 29" xfId="766"/>
    <cellStyle name="_AUD 25.5 3" xfId="767"/>
    <cellStyle name="_AUD 25.5 3 2" xfId="768"/>
    <cellStyle name="_AUD 25.5 3 2 2" xfId="769"/>
    <cellStyle name="_AUD 25.5 3 2 3" xfId="770"/>
    <cellStyle name="_AUD 25.5 3 2 4" xfId="771"/>
    <cellStyle name="_AUD 25.5 3 2 5" xfId="772"/>
    <cellStyle name="_AUD 25.5 3 2 6" xfId="773"/>
    <cellStyle name="_AUD 25.5 3 2 7" xfId="774"/>
    <cellStyle name="_AUD 25.5 3 2 8" xfId="775"/>
    <cellStyle name="_AUD 25.5 3 3" xfId="776"/>
    <cellStyle name="_AUD 25.5 3 3 2" xfId="777"/>
    <cellStyle name="_AUD 25.5 3 3 3" xfId="778"/>
    <cellStyle name="_AUD 25.5 3 3 4" xfId="779"/>
    <cellStyle name="_AUD 25.5 3 3 5" xfId="780"/>
    <cellStyle name="_AUD 25.5 3 3 6" xfId="781"/>
    <cellStyle name="_AUD 25.5 3 3 7" xfId="782"/>
    <cellStyle name="_AUD 25.5 3 3 8" xfId="783"/>
    <cellStyle name="_AUD 25.5 30" xfId="784"/>
    <cellStyle name="_AUD 25.5 31" xfId="785"/>
    <cellStyle name="_AUD 25.5 32" xfId="786"/>
    <cellStyle name="_AUD 25.5 33" xfId="787"/>
    <cellStyle name="_AUD 25.5 4" xfId="788"/>
    <cellStyle name="_AUD 25.5 4 2" xfId="789"/>
    <cellStyle name="_AUD 25.5 4 2 2" xfId="790"/>
    <cellStyle name="_AUD 25.5 4 2 3" xfId="791"/>
    <cellStyle name="_AUD 25.5 4 2 4" xfId="792"/>
    <cellStyle name="_AUD 25.5 4 2 5" xfId="793"/>
    <cellStyle name="_AUD 25.5 4 2 6" xfId="794"/>
    <cellStyle name="_AUD 25.5 4 2 7" xfId="795"/>
    <cellStyle name="_AUD 25.5 4 2 8" xfId="796"/>
    <cellStyle name="_AUD 25.5 4 3" xfId="797"/>
    <cellStyle name="_AUD 25.5 4 3 2" xfId="798"/>
    <cellStyle name="_AUD 25.5 4 3 3" xfId="799"/>
    <cellStyle name="_AUD 25.5 4 3 4" xfId="800"/>
    <cellStyle name="_AUD 25.5 4 3 5" xfId="801"/>
    <cellStyle name="_AUD 25.5 4 3 6" xfId="802"/>
    <cellStyle name="_AUD 25.5 4 3 7" xfId="803"/>
    <cellStyle name="_AUD 25.5 4 3 8" xfId="804"/>
    <cellStyle name="_AUD 25.5 5" xfId="805"/>
    <cellStyle name="_AUD 25.5 5 2" xfId="806"/>
    <cellStyle name="_AUD 25.5 5 2 2" xfId="807"/>
    <cellStyle name="_AUD 25.5 5 2 3" xfId="808"/>
    <cellStyle name="_AUD 25.5 5 2 4" xfId="809"/>
    <cellStyle name="_AUD 25.5 5 2 5" xfId="810"/>
    <cellStyle name="_AUD 25.5 5 2 6" xfId="811"/>
    <cellStyle name="_AUD 25.5 5 2 7" xfId="812"/>
    <cellStyle name="_AUD 25.5 5 2 8" xfId="813"/>
    <cellStyle name="_AUD 25.5 5 3" xfId="814"/>
    <cellStyle name="_AUD 25.5 5 3 2" xfId="815"/>
    <cellStyle name="_AUD 25.5 5 3 3" xfId="816"/>
    <cellStyle name="_AUD 25.5 5 3 4" xfId="817"/>
    <cellStyle name="_AUD 25.5 5 3 5" xfId="818"/>
    <cellStyle name="_AUD 25.5 5 3 6" xfId="819"/>
    <cellStyle name="_AUD 25.5 5 3 7" xfId="820"/>
    <cellStyle name="_AUD 25.5 5 3 8" xfId="821"/>
    <cellStyle name="_AUD 25.5 6" xfId="822"/>
    <cellStyle name="_AUD 25.5 6 2" xfId="823"/>
    <cellStyle name="_AUD 25.5 6 2 2" xfId="824"/>
    <cellStyle name="_AUD 25.5 6 2 3" xfId="825"/>
    <cellStyle name="_AUD 25.5 6 2 4" xfId="826"/>
    <cellStyle name="_AUD 25.5 6 2 5" xfId="827"/>
    <cellStyle name="_AUD 25.5 6 2 6" xfId="828"/>
    <cellStyle name="_AUD 25.5 6 2 7" xfId="829"/>
    <cellStyle name="_AUD 25.5 6 2 8" xfId="830"/>
    <cellStyle name="_AUD 25.5 6 3" xfId="831"/>
    <cellStyle name="_AUD 25.5 6 3 2" xfId="832"/>
    <cellStyle name="_AUD 25.5 6 3 3" xfId="833"/>
    <cellStyle name="_AUD 25.5 6 3 4" xfId="834"/>
    <cellStyle name="_AUD 25.5 6 3 5" xfId="835"/>
    <cellStyle name="_AUD 25.5 6 3 6" xfId="836"/>
    <cellStyle name="_AUD 25.5 6 3 7" xfId="837"/>
    <cellStyle name="_AUD 25.5 6 3 8" xfId="838"/>
    <cellStyle name="_AUD 25.5 7" xfId="839"/>
    <cellStyle name="_AUD 25.5 7 2" xfId="840"/>
    <cellStyle name="_AUD 25.5 7 2 2" xfId="841"/>
    <cellStyle name="_AUD 25.5 7 2 3" xfId="842"/>
    <cellStyle name="_AUD 25.5 7 2 4" xfId="843"/>
    <cellStyle name="_AUD 25.5 7 2 5" xfId="844"/>
    <cellStyle name="_AUD 25.5 7 2 6" xfId="845"/>
    <cellStyle name="_AUD 25.5 7 2 7" xfId="846"/>
    <cellStyle name="_AUD 25.5 7 2 8" xfId="847"/>
    <cellStyle name="_AUD 25.5 7 3" xfId="848"/>
    <cellStyle name="_AUD 25.5 7 3 2" xfId="849"/>
    <cellStyle name="_AUD 25.5 7 3 3" xfId="850"/>
    <cellStyle name="_AUD 25.5 7 3 4" xfId="851"/>
    <cellStyle name="_AUD 25.5 7 3 5" xfId="852"/>
    <cellStyle name="_AUD 25.5 7 3 6" xfId="853"/>
    <cellStyle name="_AUD 25.5 7 3 7" xfId="854"/>
    <cellStyle name="_AUD 25.5 7 3 8" xfId="855"/>
    <cellStyle name="_AUD 25.5 8" xfId="856"/>
    <cellStyle name="_AUD 25.5 8 2" xfId="857"/>
    <cellStyle name="_AUD 25.5 8 2 2" xfId="858"/>
    <cellStyle name="_AUD 25.5 8 2 3" xfId="859"/>
    <cellStyle name="_AUD 25.5 8 2 4" xfId="860"/>
    <cellStyle name="_AUD 25.5 8 2 5" xfId="861"/>
    <cellStyle name="_AUD 25.5 8 2 6" xfId="862"/>
    <cellStyle name="_AUD 25.5 8 2 7" xfId="863"/>
    <cellStyle name="_AUD 25.5 8 2 8" xfId="864"/>
    <cellStyle name="_AUD 25.5 8 3" xfId="865"/>
    <cellStyle name="_AUD 25.5 8 3 2" xfId="866"/>
    <cellStyle name="_AUD 25.5 8 3 3" xfId="867"/>
    <cellStyle name="_AUD 25.5 8 3 4" xfId="868"/>
    <cellStyle name="_AUD 25.5 8 3 5" xfId="869"/>
    <cellStyle name="_AUD 25.5 8 3 6" xfId="870"/>
    <cellStyle name="_AUD 25.5 8 3 7" xfId="871"/>
    <cellStyle name="_AUD 25.5 8 3 8" xfId="872"/>
    <cellStyle name="_AUD 25.5 9" xfId="873"/>
    <cellStyle name="_AUD 25.5 9 2" xfId="874"/>
    <cellStyle name="_AUD 25.5 9 2 2" xfId="875"/>
    <cellStyle name="_AUD 25.5 9 2 3" xfId="876"/>
    <cellStyle name="_AUD 25.5 9 2 4" xfId="877"/>
    <cellStyle name="_AUD 25.5 9 2 5" xfId="878"/>
    <cellStyle name="_AUD 25.5 9 2 6" xfId="879"/>
    <cellStyle name="_AUD 25.5 9 2 7" xfId="880"/>
    <cellStyle name="_AUD 25.5 9 2 8" xfId="881"/>
    <cellStyle name="_AUD 25.5 9 3" xfId="882"/>
    <cellStyle name="_AUD 25.5 9 3 2" xfId="883"/>
    <cellStyle name="_AUD 25.5 9 3 3" xfId="884"/>
    <cellStyle name="_AUD 25.5 9 3 4" xfId="885"/>
    <cellStyle name="_AUD 25.5 9 3 5" xfId="886"/>
    <cellStyle name="_AUD 25.5 9 3 6" xfId="887"/>
    <cellStyle name="_AUD 25.5 9 3 7" xfId="888"/>
    <cellStyle name="_AUD 25.5 9 3 8" xfId="889"/>
    <cellStyle name="_AUD 29.1" xfId="890"/>
    <cellStyle name="_AUD 29.1 10" xfId="891"/>
    <cellStyle name="_AUD 29.1 10 2" xfId="892"/>
    <cellStyle name="_AUD 29.1 10 2 2" xfId="893"/>
    <cellStyle name="_AUD 29.1 10 2 3" xfId="894"/>
    <cellStyle name="_AUD 29.1 10 2 4" xfId="895"/>
    <cellStyle name="_AUD 29.1 10 2 5" xfId="896"/>
    <cellStyle name="_AUD 29.1 10 2 6" xfId="897"/>
    <cellStyle name="_AUD 29.1 10 2 7" xfId="898"/>
    <cellStyle name="_AUD 29.1 10 2 8" xfId="899"/>
    <cellStyle name="_AUD 29.1 10 3" xfId="900"/>
    <cellStyle name="_AUD 29.1 10 3 2" xfId="901"/>
    <cellStyle name="_AUD 29.1 10 3 3" xfId="902"/>
    <cellStyle name="_AUD 29.1 10 3 4" xfId="903"/>
    <cellStyle name="_AUD 29.1 10 3 5" xfId="904"/>
    <cellStyle name="_AUD 29.1 10 3 6" xfId="905"/>
    <cellStyle name="_AUD 29.1 10 3 7" xfId="906"/>
    <cellStyle name="_AUD 29.1 10 3 8" xfId="907"/>
    <cellStyle name="_AUD 29.1 11" xfId="908"/>
    <cellStyle name="_AUD 29.1 11 2" xfId="909"/>
    <cellStyle name="_AUD 29.1 11 2 2" xfId="910"/>
    <cellStyle name="_AUD 29.1 11 2 3" xfId="911"/>
    <cellStyle name="_AUD 29.1 11 2 4" xfId="912"/>
    <cellStyle name="_AUD 29.1 11 2 5" xfId="913"/>
    <cellStyle name="_AUD 29.1 11 2 6" xfId="914"/>
    <cellStyle name="_AUD 29.1 11 2 7" xfId="915"/>
    <cellStyle name="_AUD 29.1 11 2 8" xfId="916"/>
    <cellStyle name="_AUD 29.1 11 3" xfId="917"/>
    <cellStyle name="_AUD 29.1 11 3 2" xfId="918"/>
    <cellStyle name="_AUD 29.1 11 3 3" xfId="919"/>
    <cellStyle name="_AUD 29.1 11 3 4" xfId="920"/>
    <cellStyle name="_AUD 29.1 11 3 5" xfId="921"/>
    <cellStyle name="_AUD 29.1 11 3 6" xfId="922"/>
    <cellStyle name="_AUD 29.1 11 3 7" xfId="923"/>
    <cellStyle name="_AUD 29.1 11 3 8" xfId="924"/>
    <cellStyle name="_AUD 29.1 12" xfId="925"/>
    <cellStyle name="_AUD 29.1 13" xfId="926"/>
    <cellStyle name="_AUD 29.1 13 2" xfId="927"/>
    <cellStyle name="_AUD 29.1 13 3" xfId="928"/>
    <cellStyle name="_AUD 29.1 13 4" xfId="929"/>
    <cellStyle name="_AUD 29.1 13 5" xfId="930"/>
    <cellStyle name="_AUD 29.1 13 6" xfId="931"/>
    <cellStyle name="_AUD 29.1 13 7" xfId="932"/>
    <cellStyle name="_AUD 29.1 13 8" xfId="933"/>
    <cellStyle name="_AUD 29.1 14" xfId="934"/>
    <cellStyle name="_AUD 29.1 14 2" xfId="935"/>
    <cellStyle name="_AUD 29.1 14 3" xfId="936"/>
    <cellStyle name="_AUD 29.1 14 4" xfId="937"/>
    <cellStyle name="_AUD 29.1 14 5" xfId="938"/>
    <cellStyle name="_AUD 29.1 14 6" xfId="939"/>
    <cellStyle name="_AUD 29.1 14 7" xfId="940"/>
    <cellStyle name="_AUD 29.1 14 8" xfId="941"/>
    <cellStyle name="_AUD 29.1 15" xfId="942"/>
    <cellStyle name="_AUD 29.1 16" xfId="943"/>
    <cellStyle name="_AUD 29.1 17" xfId="944"/>
    <cellStyle name="_AUD 29.1 18" xfId="945"/>
    <cellStyle name="_AUD 29.1 19" xfId="946"/>
    <cellStyle name="_AUD 29.1 2" xfId="947"/>
    <cellStyle name="_AUD 29.1 2 2" xfId="948"/>
    <cellStyle name="_AUD 29.1 2 2 2" xfId="949"/>
    <cellStyle name="_AUD 29.1 2 2 3" xfId="950"/>
    <cellStyle name="_AUD 29.1 2 2 4" xfId="951"/>
    <cellStyle name="_AUD 29.1 2 2 5" xfId="952"/>
    <cellStyle name="_AUD 29.1 2 2 6" xfId="953"/>
    <cellStyle name="_AUD 29.1 2 2 7" xfId="954"/>
    <cellStyle name="_AUD 29.1 2 2 8" xfId="955"/>
    <cellStyle name="_AUD 29.1 2 3" xfId="956"/>
    <cellStyle name="_AUD 29.1 2 3 2" xfId="957"/>
    <cellStyle name="_AUD 29.1 2 3 3" xfId="958"/>
    <cellStyle name="_AUD 29.1 2 3 4" xfId="959"/>
    <cellStyle name="_AUD 29.1 2 3 5" xfId="960"/>
    <cellStyle name="_AUD 29.1 2 3 6" xfId="961"/>
    <cellStyle name="_AUD 29.1 2 3 7" xfId="962"/>
    <cellStyle name="_AUD 29.1 2 3 8" xfId="963"/>
    <cellStyle name="_AUD 29.1 20" xfId="964"/>
    <cellStyle name="_AUD 29.1 21" xfId="965"/>
    <cellStyle name="_AUD 29.1 22" xfId="966"/>
    <cellStyle name="_AUD 29.1 23" xfId="967"/>
    <cellStyle name="_AUD 29.1 24" xfId="968"/>
    <cellStyle name="_AUD 29.1 25" xfId="969"/>
    <cellStyle name="_AUD 29.1 26" xfId="970"/>
    <cellStyle name="_AUD 29.1 27" xfId="971"/>
    <cellStyle name="_AUD 29.1 28" xfId="972"/>
    <cellStyle name="_AUD 29.1 29" xfId="973"/>
    <cellStyle name="_AUD 29.1 3" xfId="974"/>
    <cellStyle name="_AUD 29.1 3 2" xfId="975"/>
    <cellStyle name="_AUD 29.1 3 2 2" xfId="976"/>
    <cellStyle name="_AUD 29.1 3 2 3" xfId="977"/>
    <cellStyle name="_AUD 29.1 3 2 4" xfId="978"/>
    <cellStyle name="_AUD 29.1 3 2 5" xfId="979"/>
    <cellStyle name="_AUD 29.1 3 2 6" xfId="980"/>
    <cellStyle name="_AUD 29.1 3 2 7" xfId="981"/>
    <cellStyle name="_AUD 29.1 3 2 8" xfId="982"/>
    <cellStyle name="_AUD 29.1 3 3" xfId="983"/>
    <cellStyle name="_AUD 29.1 3 3 2" xfId="984"/>
    <cellStyle name="_AUD 29.1 3 3 3" xfId="985"/>
    <cellStyle name="_AUD 29.1 3 3 4" xfId="986"/>
    <cellStyle name="_AUD 29.1 3 3 5" xfId="987"/>
    <cellStyle name="_AUD 29.1 3 3 6" xfId="988"/>
    <cellStyle name="_AUD 29.1 3 3 7" xfId="989"/>
    <cellStyle name="_AUD 29.1 3 3 8" xfId="990"/>
    <cellStyle name="_AUD 29.1 30" xfId="991"/>
    <cellStyle name="_AUD 29.1 31" xfId="992"/>
    <cellStyle name="_AUD 29.1 32" xfId="993"/>
    <cellStyle name="_AUD 29.1 33" xfId="994"/>
    <cellStyle name="_AUD 29.1 4" xfId="995"/>
    <cellStyle name="_AUD 29.1 4 2" xfId="996"/>
    <cellStyle name="_AUD 29.1 4 2 2" xfId="997"/>
    <cellStyle name="_AUD 29.1 4 2 3" xfId="998"/>
    <cellStyle name="_AUD 29.1 4 2 4" xfId="999"/>
    <cellStyle name="_AUD 29.1 4 2 5" xfId="1000"/>
    <cellStyle name="_AUD 29.1 4 2 6" xfId="1001"/>
    <cellStyle name="_AUD 29.1 4 2 7" xfId="1002"/>
    <cellStyle name="_AUD 29.1 4 2 8" xfId="1003"/>
    <cellStyle name="_AUD 29.1 4 3" xfId="1004"/>
    <cellStyle name="_AUD 29.1 4 3 2" xfId="1005"/>
    <cellStyle name="_AUD 29.1 4 3 3" xfId="1006"/>
    <cellStyle name="_AUD 29.1 4 3 4" xfId="1007"/>
    <cellStyle name="_AUD 29.1 4 3 5" xfId="1008"/>
    <cellStyle name="_AUD 29.1 4 3 6" xfId="1009"/>
    <cellStyle name="_AUD 29.1 4 3 7" xfId="1010"/>
    <cellStyle name="_AUD 29.1 4 3 8" xfId="1011"/>
    <cellStyle name="_AUD 29.1 5" xfId="1012"/>
    <cellStyle name="_AUD 29.1 5 2" xfId="1013"/>
    <cellStyle name="_AUD 29.1 5 2 2" xfId="1014"/>
    <cellStyle name="_AUD 29.1 5 2 3" xfId="1015"/>
    <cellStyle name="_AUD 29.1 5 2 4" xfId="1016"/>
    <cellStyle name="_AUD 29.1 5 2 5" xfId="1017"/>
    <cellStyle name="_AUD 29.1 5 2 6" xfId="1018"/>
    <cellStyle name="_AUD 29.1 5 2 7" xfId="1019"/>
    <cellStyle name="_AUD 29.1 5 2 8" xfId="1020"/>
    <cellStyle name="_AUD 29.1 5 3" xfId="1021"/>
    <cellStyle name="_AUD 29.1 5 3 2" xfId="1022"/>
    <cellStyle name="_AUD 29.1 5 3 3" xfId="1023"/>
    <cellStyle name="_AUD 29.1 5 3 4" xfId="1024"/>
    <cellStyle name="_AUD 29.1 5 3 5" xfId="1025"/>
    <cellStyle name="_AUD 29.1 5 3 6" xfId="1026"/>
    <cellStyle name="_AUD 29.1 5 3 7" xfId="1027"/>
    <cellStyle name="_AUD 29.1 5 3 8" xfId="1028"/>
    <cellStyle name="_AUD 29.1 6" xfId="1029"/>
    <cellStyle name="_AUD 29.1 6 2" xfId="1030"/>
    <cellStyle name="_AUD 29.1 6 2 2" xfId="1031"/>
    <cellStyle name="_AUD 29.1 6 2 3" xfId="1032"/>
    <cellStyle name="_AUD 29.1 6 2 4" xfId="1033"/>
    <cellStyle name="_AUD 29.1 6 2 5" xfId="1034"/>
    <cellStyle name="_AUD 29.1 6 2 6" xfId="1035"/>
    <cellStyle name="_AUD 29.1 6 2 7" xfId="1036"/>
    <cellStyle name="_AUD 29.1 6 2 8" xfId="1037"/>
    <cellStyle name="_AUD 29.1 6 3" xfId="1038"/>
    <cellStyle name="_AUD 29.1 6 3 2" xfId="1039"/>
    <cellStyle name="_AUD 29.1 6 3 3" xfId="1040"/>
    <cellStyle name="_AUD 29.1 6 3 4" xfId="1041"/>
    <cellStyle name="_AUD 29.1 6 3 5" xfId="1042"/>
    <cellStyle name="_AUD 29.1 6 3 6" xfId="1043"/>
    <cellStyle name="_AUD 29.1 6 3 7" xfId="1044"/>
    <cellStyle name="_AUD 29.1 6 3 8" xfId="1045"/>
    <cellStyle name="_AUD 29.1 7" xfId="1046"/>
    <cellStyle name="_AUD 29.1 7 2" xfId="1047"/>
    <cellStyle name="_AUD 29.1 7 2 2" xfId="1048"/>
    <cellStyle name="_AUD 29.1 7 2 3" xfId="1049"/>
    <cellStyle name="_AUD 29.1 7 2 4" xfId="1050"/>
    <cellStyle name="_AUD 29.1 7 2 5" xfId="1051"/>
    <cellStyle name="_AUD 29.1 7 2 6" xfId="1052"/>
    <cellStyle name="_AUD 29.1 7 2 7" xfId="1053"/>
    <cellStyle name="_AUD 29.1 7 2 8" xfId="1054"/>
    <cellStyle name="_AUD 29.1 7 3" xfId="1055"/>
    <cellStyle name="_AUD 29.1 7 3 2" xfId="1056"/>
    <cellStyle name="_AUD 29.1 7 3 3" xfId="1057"/>
    <cellStyle name="_AUD 29.1 7 3 4" xfId="1058"/>
    <cellStyle name="_AUD 29.1 7 3 5" xfId="1059"/>
    <cellStyle name="_AUD 29.1 7 3 6" xfId="1060"/>
    <cellStyle name="_AUD 29.1 7 3 7" xfId="1061"/>
    <cellStyle name="_AUD 29.1 7 3 8" xfId="1062"/>
    <cellStyle name="_AUD 29.1 8" xfId="1063"/>
    <cellStyle name="_AUD 29.1 8 2" xfId="1064"/>
    <cellStyle name="_AUD 29.1 8 2 2" xfId="1065"/>
    <cellStyle name="_AUD 29.1 8 2 3" xfId="1066"/>
    <cellStyle name="_AUD 29.1 8 2 4" xfId="1067"/>
    <cellStyle name="_AUD 29.1 8 2 5" xfId="1068"/>
    <cellStyle name="_AUD 29.1 8 2 6" xfId="1069"/>
    <cellStyle name="_AUD 29.1 8 2 7" xfId="1070"/>
    <cellStyle name="_AUD 29.1 8 2 8" xfId="1071"/>
    <cellStyle name="_AUD 29.1 8 3" xfId="1072"/>
    <cellStyle name="_AUD 29.1 8 3 2" xfId="1073"/>
    <cellStyle name="_AUD 29.1 8 3 3" xfId="1074"/>
    <cellStyle name="_AUD 29.1 8 3 4" xfId="1075"/>
    <cellStyle name="_AUD 29.1 8 3 5" xfId="1076"/>
    <cellStyle name="_AUD 29.1 8 3 6" xfId="1077"/>
    <cellStyle name="_AUD 29.1 8 3 7" xfId="1078"/>
    <cellStyle name="_AUD 29.1 8 3 8" xfId="1079"/>
    <cellStyle name="_AUD 29.1 9" xfId="1080"/>
    <cellStyle name="_AUD 29.1 9 2" xfId="1081"/>
    <cellStyle name="_AUD 29.1 9 2 2" xfId="1082"/>
    <cellStyle name="_AUD 29.1 9 2 3" xfId="1083"/>
    <cellStyle name="_AUD 29.1 9 2 4" xfId="1084"/>
    <cellStyle name="_AUD 29.1 9 2 5" xfId="1085"/>
    <cellStyle name="_AUD 29.1 9 2 6" xfId="1086"/>
    <cellStyle name="_AUD 29.1 9 2 7" xfId="1087"/>
    <cellStyle name="_AUD 29.1 9 2 8" xfId="1088"/>
    <cellStyle name="_AUD 29.1 9 3" xfId="1089"/>
    <cellStyle name="_AUD 29.1 9 3 2" xfId="1090"/>
    <cellStyle name="_AUD 29.1 9 3 3" xfId="1091"/>
    <cellStyle name="_AUD 29.1 9 3 4" xfId="1092"/>
    <cellStyle name="_AUD 29.1 9 3 5" xfId="1093"/>
    <cellStyle name="_AUD 29.1 9 3 6" xfId="1094"/>
    <cellStyle name="_AUD 29.1 9 3 7" xfId="1095"/>
    <cellStyle name="_AUD 29.1 9 3 8" xfId="1096"/>
    <cellStyle name="_AUDIT 29.10" xfId="1097"/>
    <cellStyle name="_AUDIT 29.10 2" xfId="1098"/>
    <cellStyle name="_AUDIT 29.10 2 2" xfId="1099"/>
    <cellStyle name="_AUDIT 29.10 2 3" xfId="1100"/>
    <cellStyle name="_AUDIT 29.10 2 4" xfId="1101"/>
    <cellStyle name="_AUDIT 29.10 2 5" xfId="1102"/>
    <cellStyle name="_AUDIT 29.10 2 6" xfId="1103"/>
    <cellStyle name="_AUDIT 29.10 2 7" xfId="1104"/>
    <cellStyle name="_AUDIT 29.10 2 8" xfId="1105"/>
    <cellStyle name="_AUDIT 29.10 3" xfId="1106"/>
    <cellStyle name="_AUDIT 29.10 3 2" xfId="1107"/>
    <cellStyle name="_AUDIT 29.10 3 3" xfId="1108"/>
    <cellStyle name="_AUDIT 29.10 3 4" xfId="1109"/>
    <cellStyle name="_AUDIT 29.10 3 5" xfId="1110"/>
    <cellStyle name="_AUDIT 29.10 3 6" xfId="1111"/>
    <cellStyle name="_AUDIT 29.10 3 7" xfId="1112"/>
    <cellStyle name="_AUDIT 29.10 3 8" xfId="1113"/>
    <cellStyle name="_AUDIT 29.3" xfId="1114"/>
    <cellStyle name="_AUDIT 29.3 10" xfId="1115"/>
    <cellStyle name="_AUDIT 29.3 10 2" xfId="1116"/>
    <cellStyle name="_AUDIT 29.3 10 2 2" xfId="1117"/>
    <cellStyle name="_AUDIT 29.3 10 2 3" xfId="1118"/>
    <cellStyle name="_AUDIT 29.3 10 2 4" xfId="1119"/>
    <cellStyle name="_AUDIT 29.3 10 2 5" xfId="1120"/>
    <cellStyle name="_AUDIT 29.3 10 2 6" xfId="1121"/>
    <cellStyle name="_AUDIT 29.3 10 2 7" xfId="1122"/>
    <cellStyle name="_AUDIT 29.3 10 2 8" xfId="1123"/>
    <cellStyle name="_AUDIT 29.3 10 3" xfId="1124"/>
    <cellStyle name="_AUDIT 29.3 10 3 2" xfId="1125"/>
    <cellStyle name="_AUDIT 29.3 10 3 3" xfId="1126"/>
    <cellStyle name="_AUDIT 29.3 10 3 4" xfId="1127"/>
    <cellStyle name="_AUDIT 29.3 10 3 5" xfId="1128"/>
    <cellStyle name="_AUDIT 29.3 10 3 6" xfId="1129"/>
    <cellStyle name="_AUDIT 29.3 10 3 7" xfId="1130"/>
    <cellStyle name="_AUDIT 29.3 10 3 8" xfId="1131"/>
    <cellStyle name="_AUDIT 29.3 11" xfId="1132"/>
    <cellStyle name="_AUDIT 29.3 11 2" xfId="1133"/>
    <cellStyle name="_AUDIT 29.3 11 2 2" xfId="1134"/>
    <cellStyle name="_AUDIT 29.3 11 2 3" xfId="1135"/>
    <cellStyle name="_AUDIT 29.3 11 2 4" xfId="1136"/>
    <cellStyle name="_AUDIT 29.3 11 2 5" xfId="1137"/>
    <cellStyle name="_AUDIT 29.3 11 2 6" xfId="1138"/>
    <cellStyle name="_AUDIT 29.3 11 2 7" xfId="1139"/>
    <cellStyle name="_AUDIT 29.3 11 2 8" xfId="1140"/>
    <cellStyle name="_AUDIT 29.3 11 3" xfId="1141"/>
    <cellStyle name="_AUDIT 29.3 11 3 2" xfId="1142"/>
    <cellStyle name="_AUDIT 29.3 11 3 3" xfId="1143"/>
    <cellStyle name="_AUDIT 29.3 11 3 4" xfId="1144"/>
    <cellStyle name="_AUDIT 29.3 11 3 5" xfId="1145"/>
    <cellStyle name="_AUDIT 29.3 11 3 6" xfId="1146"/>
    <cellStyle name="_AUDIT 29.3 11 3 7" xfId="1147"/>
    <cellStyle name="_AUDIT 29.3 11 3 8" xfId="1148"/>
    <cellStyle name="_AUDIT 29.3 12" xfId="1149"/>
    <cellStyle name="_AUDIT 29.3 13" xfId="1150"/>
    <cellStyle name="_AUDIT 29.3 13 2" xfId="1151"/>
    <cellStyle name="_AUDIT 29.3 13 3" xfId="1152"/>
    <cellStyle name="_AUDIT 29.3 13 4" xfId="1153"/>
    <cellStyle name="_AUDIT 29.3 13 5" xfId="1154"/>
    <cellStyle name="_AUDIT 29.3 13 6" xfId="1155"/>
    <cellStyle name="_AUDIT 29.3 13 7" xfId="1156"/>
    <cellStyle name="_AUDIT 29.3 13 8" xfId="1157"/>
    <cellStyle name="_AUDIT 29.3 14" xfId="1158"/>
    <cellStyle name="_AUDIT 29.3 14 2" xfId="1159"/>
    <cellStyle name="_AUDIT 29.3 14 3" xfId="1160"/>
    <cellStyle name="_AUDIT 29.3 14 4" xfId="1161"/>
    <cellStyle name="_AUDIT 29.3 14 5" xfId="1162"/>
    <cellStyle name="_AUDIT 29.3 14 6" xfId="1163"/>
    <cellStyle name="_AUDIT 29.3 14 7" xfId="1164"/>
    <cellStyle name="_AUDIT 29.3 14 8" xfId="1165"/>
    <cellStyle name="_AUDIT 29.3 15" xfId="1166"/>
    <cellStyle name="_AUDIT 29.3 16" xfId="1167"/>
    <cellStyle name="_AUDIT 29.3 17" xfId="1168"/>
    <cellStyle name="_AUDIT 29.3 18" xfId="1169"/>
    <cellStyle name="_AUDIT 29.3 19" xfId="1170"/>
    <cellStyle name="_AUDIT 29.3 2" xfId="1171"/>
    <cellStyle name="_AUDIT 29.3 2 2" xfId="1172"/>
    <cellStyle name="_AUDIT 29.3 2 2 2" xfId="1173"/>
    <cellStyle name="_AUDIT 29.3 2 2 3" xfId="1174"/>
    <cellStyle name="_AUDIT 29.3 2 2 4" xfId="1175"/>
    <cellStyle name="_AUDIT 29.3 2 2 5" xfId="1176"/>
    <cellStyle name="_AUDIT 29.3 2 2 6" xfId="1177"/>
    <cellStyle name="_AUDIT 29.3 2 2 7" xfId="1178"/>
    <cellStyle name="_AUDIT 29.3 2 2 8" xfId="1179"/>
    <cellStyle name="_AUDIT 29.3 2 3" xfId="1180"/>
    <cellStyle name="_AUDIT 29.3 2 3 2" xfId="1181"/>
    <cellStyle name="_AUDIT 29.3 2 3 3" xfId="1182"/>
    <cellStyle name="_AUDIT 29.3 2 3 4" xfId="1183"/>
    <cellStyle name="_AUDIT 29.3 2 3 5" xfId="1184"/>
    <cellStyle name="_AUDIT 29.3 2 3 6" xfId="1185"/>
    <cellStyle name="_AUDIT 29.3 2 3 7" xfId="1186"/>
    <cellStyle name="_AUDIT 29.3 2 3 8" xfId="1187"/>
    <cellStyle name="_AUDIT 29.3 20" xfId="1188"/>
    <cellStyle name="_AUDIT 29.3 21" xfId="1189"/>
    <cellStyle name="_AUDIT 29.3 22" xfId="1190"/>
    <cellStyle name="_AUDIT 29.3 23" xfId="1191"/>
    <cellStyle name="_AUDIT 29.3 24" xfId="1192"/>
    <cellStyle name="_AUDIT 29.3 25" xfId="1193"/>
    <cellStyle name="_AUDIT 29.3 26" xfId="1194"/>
    <cellStyle name="_AUDIT 29.3 27" xfId="1195"/>
    <cellStyle name="_AUDIT 29.3 28" xfId="1196"/>
    <cellStyle name="_AUDIT 29.3 29" xfId="1197"/>
    <cellStyle name="_AUDIT 29.3 3" xfId="1198"/>
    <cellStyle name="_AUDIT 29.3 3 2" xfId="1199"/>
    <cellStyle name="_AUDIT 29.3 3 2 2" xfId="1200"/>
    <cellStyle name="_AUDIT 29.3 3 2 3" xfId="1201"/>
    <cellStyle name="_AUDIT 29.3 3 2 4" xfId="1202"/>
    <cellStyle name="_AUDIT 29.3 3 2 5" xfId="1203"/>
    <cellStyle name="_AUDIT 29.3 3 2 6" xfId="1204"/>
    <cellStyle name="_AUDIT 29.3 3 2 7" xfId="1205"/>
    <cellStyle name="_AUDIT 29.3 3 2 8" xfId="1206"/>
    <cellStyle name="_AUDIT 29.3 3 3" xfId="1207"/>
    <cellStyle name="_AUDIT 29.3 3 3 2" xfId="1208"/>
    <cellStyle name="_AUDIT 29.3 3 3 3" xfId="1209"/>
    <cellStyle name="_AUDIT 29.3 3 3 4" xfId="1210"/>
    <cellStyle name="_AUDIT 29.3 3 3 5" xfId="1211"/>
    <cellStyle name="_AUDIT 29.3 3 3 6" xfId="1212"/>
    <cellStyle name="_AUDIT 29.3 3 3 7" xfId="1213"/>
    <cellStyle name="_AUDIT 29.3 3 3 8" xfId="1214"/>
    <cellStyle name="_AUDIT 29.3 30" xfId="1215"/>
    <cellStyle name="_AUDIT 29.3 31" xfId="1216"/>
    <cellStyle name="_AUDIT 29.3 32" xfId="1217"/>
    <cellStyle name="_AUDIT 29.3 33" xfId="1218"/>
    <cellStyle name="_AUDIT 29.3 4" xfId="1219"/>
    <cellStyle name="_AUDIT 29.3 4 2" xfId="1220"/>
    <cellStyle name="_AUDIT 29.3 4 2 2" xfId="1221"/>
    <cellStyle name="_AUDIT 29.3 4 2 3" xfId="1222"/>
    <cellStyle name="_AUDIT 29.3 4 2 4" xfId="1223"/>
    <cellStyle name="_AUDIT 29.3 4 2 5" xfId="1224"/>
    <cellStyle name="_AUDIT 29.3 4 2 6" xfId="1225"/>
    <cellStyle name="_AUDIT 29.3 4 2 7" xfId="1226"/>
    <cellStyle name="_AUDIT 29.3 4 2 8" xfId="1227"/>
    <cellStyle name="_AUDIT 29.3 4 3" xfId="1228"/>
    <cellStyle name="_AUDIT 29.3 4 3 2" xfId="1229"/>
    <cellStyle name="_AUDIT 29.3 4 3 3" xfId="1230"/>
    <cellStyle name="_AUDIT 29.3 4 3 4" xfId="1231"/>
    <cellStyle name="_AUDIT 29.3 4 3 5" xfId="1232"/>
    <cellStyle name="_AUDIT 29.3 4 3 6" xfId="1233"/>
    <cellStyle name="_AUDIT 29.3 4 3 7" xfId="1234"/>
    <cellStyle name="_AUDIT 29.3 4 3 8" xfId="1235"/>
    <cellStyle name="_AUDIT 29.3 5" xfId="1236"/>
    <cellStyle name="_AUDIT 29.3 5 2" xfId="1237"/>
    <cellStyle name="_AUDIT 29.3 5 2 2" xfId="1238"/>
    <cellStyle name="_AUDIT 29.3 5 2 3" xfId="1239"/>
    <cellStyle name="_AUDIT 29.3 5 2 4" xfId="1240"/>
    <cellStyle name="_AUDIT 29.3 5 2 5" xfId="1241"/>
    <cellStyle name="_AUDIT 29.3 5 2 6" xfId="1242"/>
    <cellStyle name="_AUDIT 29.3 5 2 7" xfId="1243"/>
    <cellStyle name="_AUDIT 29.3 5 2 8" xfId="1244"/>
    <cellStyle name="_AUDIT 29.3 5 3" xfId="1245"/>
    <cellStyle name="_AUDIT 29.3 5 3 2" xfId="1246"/>
    <cellStyle name="_AUDIT 29.3 5 3 3" xfId="1247"/>
    <cellStyle name="_AUDIT 29.3 5 3 4" xfId="1248"/>
    <cellStyle name="_AUDIT 29.3 5 3 5" xfId="1249"/>
    <cellStyle name="_AUDIT 29.3 5 3 6" xfId="1250"/>
    <cellStyle name="_AUDIT 29.3 5 3 7" xfId="1251"/>
    <cellStyle name="_AUDIT 29.3 5 3 8" xfId="1252"/>
    <cellStyle name="_AUDIT 29.3 6" xfId="1253"/>
    <cellStyle name="_AUDIT 29.3 6 2" xfId="1254"/>
    <cellStyle name="_AUDIT 29.3 6 2 2" xfId="1255"/>
    <cellStyle name="_AUDIT 29.3 6 2 3" xfId="1256"/>
    <cellStyle name="_AUDIT 29.3 6 2 4" xfId="1257"/>
    <cellStyle name="_AUDIT 29.3 6 2 5" xfId="1258"/>
    <cellStyle name="_AUDIT 29.3 6 2 6" xfId="1259"/>
    <cellStyle name="_AUDIT 29.3 6 2 7" xfId="1260"/>
    <cellStyle name="_AUDIT 29.3 6 2 8" xfId="1261"/>
    <cellStyle name="_AUDIT 29.3 6 3" xfId="1262"/>
    <cellStyle name="_AUDIT 29.3 6 3 2" xfId="1263"/>
    <cellStyle name="_AUDIT 29.3 6 3 3" xfId="1264"/>
    <cellStyle name="_AUDIT 29.3 6 3 4" xfId="1265"/>
    <cellStyle name="_AUDIT 29.3 6 3 5" xfId="1266"/>
    <cellStyle name="_AUDIT 29.3 6 3 6" xfId="1267"/>
    <cellStyle name="_AUDIT 29.3 6 3 7" xfId="1268"/>
    <cellStyle name="_AUDIT 29.3 6 3 8" xfId="1269"/>
    <cellStyle name="_AUDIT 29.3 7" xfId="1270"/>
    <cellStyle name="_AUDIT 29.3 7 2" xfId="1271"/>
    <cellStyle name="_AUDIT 29.3 7 2 2" xfId="1272"/>
    <cellStyle name="_AUDIT 29.3 7 2 3" xfId="1273"/>
    <cellStyle name="_AUDIT 29.3 7 2 4" xfId="1274"/>
    <cellStyle name="_AUDIT 29.3 7 2 5" xfId="1275"/>
    <cellStyle name="_AUDIT 29.3 7 2 6" xfId="1276"/>
    <cellStyle name="_AUDIT 29.3 7 2 7" xfId="1277"/>
    <cellStyle name="_AUDIT 29.3 7 2 8" xfId="1278"/>
    <cellStyle name="_AUDIT 29.3 7 3" xfId="1279"/>
    <cellStyle name="_AUDIT 29.3 7 3 2" xfId="1280"/>
    <cellStyle name="_AUDIT 29.3 7 3 3" xfId="1281"/>
    <cellStyle name="_AUDIT 29.3 7 3 4" xfId="1282"/>
    <cellStyle name="_AUDIT 29.3 7 3 5" xfId="1283"/>
    <cellStyle name="_AUDIT 29.3 7 3 6" xfId="1284"/>
    <cellStyle name="_AUDIT 29.3 7 3 7" xfId="1285"/>
    <cellStyle name="_AUDIT 29.3 7 3 8" xfId="1286"/>
    <cellStyle name="_AUDIT 29.3 8" xfId="1287"/>
    <cellStyle name="_AUDIT 29.3 8 2" xfId="1288"/>
    <cellStyle name="_AUDIT 29.3 8 2 2" xfId="1289"/>
    <cellStyle name="_AUDIT 29.3 8 2 3" xfId="1290"/>
    <cellStyle name="_AUDIT 29.3 8 2 4" xfId="1291"/>
    <cellStyle name="_AUDIT 29.3 8 2 5" xfId="1292"/>
    <cellStyle name="_AUDIT 29.3 8 2 6" xfId="1293"/>
    <cellStyle name="_AUDIT 29.3 8 2 7" xfId="1294"/>
    <cellStyle name="_AUDIT 29.3 8 2 8" xfId="1295"/>
    <cellStyle name="_AUDIT 29.3 8 3" xfId="1296"/>
    <cellStyle name="_AUDIT 29.3 8 3 2" xfId="1297"/>
    <cellStyle name="_AUDIT 29.3 8 3 3" xfId="1298"/>
    <cellStyle name="_AUDIT 29.3 8 3 4" xfId="1299"/>
    <cellStyle name="_AUDIT 29.3 8 3 5" xfId="1300"/>
    <cellStyle name="_AUDIT 29.3 8 3 6" xfId="1301"/>
    <cellStyle name="_AUDIT 29.3 8 3 7" xfId="1302"/>
    <cellStyle name="_AUDIT 29.3 8 3 8" xfId="1303"/>
    <cellStyle name="_AUDIT 29.3 9" xfId="1304"/>
    <cellStyle name="_AUDIT 29.3 9 2" xfId="1305"/>
    <cellStyle name="_AUDIT 29.3 9 2 2" xfId="1306"/>
    <cellStyle name="_AUDIT 29.3 9 2 3" xfId="1307"/>
    <cellStyle name="_AUDIT 29.3 9 2 4" xfId="1308"/>
    <cellStyle name="_AUDIT 29.3 9 2 5" xfId="1309"/>
    <cellStyle name="_AUDIT 29.3 9 2 6" xfId="1310"/>
    <cellStyle name="_AUDIT 29.3 9 2 7" xfId="1311"/>
    <cellStyle name="_AUDIT 29.3 9 2 8" xfId="1312"/>
    <cellStyle name="_AUDIT 29.3 9 3" xfId="1313"/>
    <cellStyle name="_AUDIT 29.3 9 3 2" xfId="1314"/>
    <cellStyle name="_AUDIT 29.3 9 3 3" xfId="1315"/>
    <cellStyle name="_AUDIT 29.3 9 3 4" xfId="1316"/>
    <cellStyle name="_AUDIT 29.3 9 3 5" xfId="1317"/>
    <cellStyle name="_AUDIT 29.3 9 3 6" xfId="1318"/>
    <cellStyle name="_AUDIT 29.3 9 3 7" xfId="1319"/>
    <cellStyle name="_AUDIT 29.3 9 3 8" xfId="1320"/>
    <cellStyle name="_Audit OCt 2010 se format" xfId="1"/>
    <cellStyle name="_Audit OCt 2010 se format 10" xfId="1321"/>
    <cellStyle name="_Audit OCt 2010 se format 10 2" xfId="1322"/>
    <cellStyle name="_Audit OCt 2010 se format 10 2 2" xfId="1323"/>
    <cellStyle name="_Audit OCt 2010 se format 10 2 3" xfId="1324"/>
    <cellStyle name="_Audit OCt 2010 se format 10 2 4" xfId="1325"/>
    <cellStyle name="_Audit OCt 2010 se format 10 2 5" xfId="1326"/>
    <cellStyle name="_Audit OCt 2010 se format 10 2 6" xfId="1327"/>
    <cellStyle name="_Audit OCt 2010 se format 10 2 7" xfId="1328"/>
    <cellStyle name="_Audit OCt 2010 se format 10 2 8" xfId="1329"/>
    <cellStyle name="_Audit OCt 2010 se format 10 3" xfId="1330"/>
    <cellStyle name="_Audit OCt 2010 se format 10 3 2" xfId="1331"/>
    <cellStyle name="_Audit OCt 2010 se format 10 3 3" xfId="1332"/>
    <cellStyle name="_Audit OCt 2010 se format 10 3 4" xfId="1333"/>
    <cellStyle name="_Audit OCt 2010 se format 10 3 5" xfId="1334"/>
    <cellStyle name="_Audit OCt 2010 se format 10 3 6" xfId="1335"/>
    <cellStyle name="_Audit OCt 2010 se format 10 3 7" xfId="1336"/>
    <cellStyle name="_Audit OCt 2010 se format 10 3 8" xfId="1337"/>
    <cellStyle name="_Audit OCt 2010 se format 11" xfId="1338"/>
    <cellStyle name="_Audit OCt 2010 se format 11 2" xfId="1339"/>
    <cellStyle name="_Audit OCt 2010 se format 11 2 2" xfId="1340"/>
    <cellStyle name="_Audit OCt 2010 se format 11 2 3" xfId="1341"/>
    <cellStyle name="_Audit OCt 2010 se format 11 2 4" xfId="1342"/>
    <cellStyle name="_Audit OCt 2010 se format 11 2 5" xfId="1343"/>
    <cellStyle name="_Audit OCt 2010 se format 11 2 6" xfId="1344"/>
    <cellStyle name="_Audit OCt 2010 se format 11 2 7" xfId="1345"/>
    <cellStyle name="_Audit OCt 2010 se format 11 2 8" xfId="1346"/>
    <cellStyle name="_Audit OCt 2010 se format 11 3" xfId="1347"/>
    <cellStyle name="_Audit OCt 2010 se format 11 3 2" xfId="1348"/>
    <cellStyle name="_Audit OCt 2010 se format 11 3 3" xfId="1349"/>
    <cellStyle name="_Audit OCt 2010 se format 11 3 4" xfId="1350"/>
    <cellStyle name="_Audit OCt 2010 se format 11 3 5" xfId="1351"/>
    <cellStyle name="_Audit OCt 2010 se format 11 3 6" xfId="1352"/>
    <cellStyle name="_Audit OCt 2010 se format 11 3 7" xfId="1353"/>
    <cellStyle name="_Audit OCt 2010 se format 11 3 8" xfId="1354"/>
    <cellStyle name="_Audit OCt 2010 se format 12" xfId="1355"/>
    <cellStyle name="_Audit OCt 2010 se format 13" xfId="1356"/>
    <cellStyle name="_Audit OCt 2010 se format 13 2" xfId="1357"/>
    <cellStyle name="_Audit OCt 2010 se format 13 3" xfId="1358"/>
    <cellStyle name="_Audit OCt 2010 se format 13 4" xfId="1359"/>
    <cellStyle name="_Audit OCt 2010 se format 13 5" xfId="1360"/>
    <cellStyle name="_Audit OCt 2010 se format 13 6" xfId="1361"/>
    <cellStyle name="_Audit OCt 2010 se format 13 7" xfId="1362"/>
    <cellStyle name="_Audit OCt 2010 se format 13 8" xfId="1363"/>
    <cellStyle name="_Audit OCt 2010 se format 14" xfId="1364"/>
    <cellStyle name="_Audit OCt 2010 se format 14 2" xfId="1365"/>
    <cellStyle name="_Audit OCt 2010 se format 14 3" xfId="1366"/>
    <cellStyle name="_Audit OCt 2010 se format 14 4" xfId="1367"/>
    <cellStyle name="_Audit OCt 2010 se format 14 5" xfId="1368"/>
    <cellStyle name="_Audit OCt 2010 se format 14 6" xfId="1369"/>
    <cellStyle name="_Audit OCt 2010 se format 14 7" xfId="1370"/>
    <cellStyle name="_Audit OCt 2010 se format 14 8" xfId="1371"/>
    <cellStyle name="_Audit OCt 2010 se format 15" xfId="1372"/>
    <cellStyle name="_Audit OCt 2010 se format 16" xfId="1373"/>
    <cellStyle name="_Audit OCt 2010 se format 17" xfId="1374"/>
    <cellStyle name="_Audit OCt 2010 se format 18" xfId="1375"/>
    <cellStyle name="_Audit OCt 2010 se format 19" xfId="1376"/>
    <cellStyle name="_Audit OCt 2010 se format 2" xfId="1377"/>
    <cellStyle name="_Audit OCt 2010 se format 2 2" xfId="1378"/>
    <cellStyle name="_Audit OCt 2010 se format 2 2 2" xfId="1379"/>
    <cellStyle name="_Audit OCt 2010 se format 2 2 3" xfId="1380"/>
    <cellStyle name="_Audit OCt 2010 se format 2 2 4" xfId="1381"/>
    <cellStyle name="_Audit OCt 2010 se format 2 2 5" xfId="1382"/>
    <cellStyle name="_Audit OCt 2010 se format 2 2 6" xfId="1383"/>
    <cellStyle name="_Audit OCt 2010 se format 2 2 7" xfId="1384"/>
    <cellStyle name="_Audit OCt 2010 se format 2 2 8" xfId="1385"/>
    <cellStyle name="_Audit OCt 2010 se format 2 3" xfId="1386"/>
    <cellStyle name="_Audit OCt 2010 se format 2 3 2" xfId="1387"/>
    <cellStyle name="_Audit OCt 2010 se format 2 3 3" xfId="1388"/>
    <cellStyle name="_Audit OCt 2010 se format 2 3 4" xfId="1389"/>
    <cellStyle name="_Audit OCt 2010 se format 2 3 5" xfId="1390"/>
    <cellStyle name="_Audit OCt 2010 se format 2 3 6" xfId="1391"/>
    <cellStyle name="_Audit OCt 2010 se format 2 3 7" xfId="1392"/>
    <cellStyle name="_Audit OCt 2010 se format 2 3 8" xfId="1393"/>
    <cellStyle name="_Audit OCt 2010 se format 20" xfId="1394"/>
    <cellStyle name="_Audit OCt 2010 se format 21" xfId="1395"/>
    <cellStyle name="_Audit OCt 2010 se format 22" xfId="1396"/>
    <cellStyle name="_Audit OCt 2010 se format 23" xfId="1397"/>
    <cellStyle name="_Audit OCt 2010 se format 24" xfId="1398"/>
    <cellStyle name="_Audit OCt 2010 se format 25" xfId="1399"/>
    <cellStyle name="_Audit OCt 2010 se format 26" xfId="1400"/>
    <cellStyle name="_Audit OCt 2010 se format 27" xfId="1401"/>
    <cellStyle name="_Audit OCt 2010 se format 28" xfId="1402"/>
    <cellStyle name="_Audit OCt 2010 se format 29" xfId="1403"/>
    <cellStyle name="_Audit OCt 2010 se format 3" xfId="1404"/>
    <cellStyle name="_Audit OCt 2010 se format 3 2" xfId="1405"/>
    <cellStyle name="_Audit OCt 2010 se format 3 2 2" xfId="1406"/>
    <cellStyle name="_Audit OCt 2010 se format 3 2 3" xfId="1407"/>
    <cellStyle name="_Audit OCt 2010 se format 3 2 4" xfId="1408"/>
    <cellStyle name="_Audit OCt 2010 se format 3 2 5" xfId="1409"/>
    <cellStyle name="_Audit OCt 2010 se format 3 2 6" xfId="1410"/>
    <cellStyle name="_Audit OCt 2010 se format 3 2 7" xfId="1411"/>
    <cellStyle name="_Audit OCt 2010 se format 3 2 8" xfId="1412"/>
    <cellStyle name="_Audit OCt 2010 se format 3 3" xfId="1413"/>
    <cellStyle name="_Audit OCt 2010 se format 3 3 2" xfId="1414"/>
    <cellStyle name="_Audit OCt 2010 se format 3 3 3" xfId="1415"/>
    <cellStyle name="_Audit OCt 2010 se format 3 3 4" xfId="1416"/>
    <cellStyle name="_Audit OCt 2010 se format 3 3 5" xfId="1417"/>
    <cellStyle name="_Audit OCt 2010 se format 3 3 6" xfId="1418"/>
    <cellStyle name="_Audit OCt 2010 se format 3 3 7" xfId="1419"/>
    <cellStyle name="_Audit OCt 2010 se format 3 3 8" xfId="1420"/>
    <cellStyle name="_Audit OCt 2010 se format 30" xfId="1421"/>
    <cellStyle name="_Audit OCt 2010 se format 31" xfId="1422"/>
    <cellStyle name="_Audit OCt 2010 se format 32" xfId="1423"/>
    <cellStyle name="_Audit OCt 2010 se format 33" xfId="1424"/>
    <cellStyle name="_Audit OCt 2010 se format 4" xfId="1425"/>
    <cellStyle name="_Audit OCt 2010 se format 4 2" xfId="1426"/>
    <cellStyle name="_Audit OCt 2010 se format 4 2 2" xfId="1427"/>
    <cellStyle name="_Audit OCt 2010 se format 4 2 3" xfId="1428"/>
    <cellStyle name="_Audit OCt 2010 se format 4 2 4" xfId="1429"/>
    <cellStyle name="_Audit OCt 2010 se format 4 2 5" xfId="1430"/>
    <cellStyle name="_Audit OCt 2010 se format 4 2 6" xfId="1431"/>
    <cellStyle name="_Audit OCt 2010 se format 4 2 7" xfId="1432"/>
    <cellStyle name="_Audit OCt 2010 se format 4 2 8" xfId="1433"/>
    <cellStyle name="_Audit OCt 2010 se format 4 3" xfId="1434"/>
    <cellStyle name="_Audit OCt 2010 se format 4 3 2" xfId="1435"/>
    <cellStyle name="_Audit OCt 2010 se format 4 3 3" xfId="1436"/>
    <cellStyle name="_Audit OCt 2010 se format 4 3 4" xfId="1437"/>
    <cellStyle name="_Audit OCt 2010 se format 4 3 5" xfId="1438"/>
    <cellStyle name="_Audit OCt 2010 se format 4 3 6" xfId="1439"/>
    <cellStyle name="_Audit OCt 2010 se format 4 3 7" xfId="1440"/>
    <cellStyle name="_Audit OCt 2010 se format 4 3 8" xfId="1441"/>
    <cellStyle name="_Audit OCt 2010 se format 5" xfId="1442"/>
    <cellStyle name="_Audit OCt 2010 se format 5 2" xfId="1443"/>
    <cellStyle name="_Audit OCt 2010 se format 5 2 2" xfId="1444"/>
    <cellStyle name="_Audit OCt 2010 se format 5 2 3" xfId="1445"/>
    <cellStyle name="_Audit OCt 2010 se format 5 2 4" xfId="1446"/>
    <cellStyle name="_Audit OCt 2010 se format 5 2 5" xfId="1447"/>
    <cellStyle name="_Audit OCt 2010 se format 5 2 6" xfId="1448"/>
    <cellStyle name="_Audit OCt 2010 se format 5 2 7" xfId="1449"/>
    <cellStyle name="_Audit OCt 2010 se format 5 2 8" xfId="1450"/>
    <cellStyle name="_Audit OCt 2010 se format 5 3" xfId="1451"/>
    <cellStyle name="_Audit OCt 2010 se format 5 3 2" xfId="1452"/>
    <cellStyle name="_Audit OCt 2010 se format 5 3 3" xfId="1453"/>
    <cellStyle name="_Audit OCt 2010 se format 5 3 4" xfId="1454"/>
    <cellStyle name="_Audit OCt 2010 se format 5 3 5" xfId="1455"/>
    <cellStyle name="_Audit OCt 2010 se format 5 3 6" xfId="1456"/>
    <cellStyle name="_Audit OCt 2010 se format 5 3 7" xfId="1457"/>
    <cellStyle name="_Audit OCt 2010 se format 5 3 8" xfId="1458"/>
    <cellStyle name="_Audit OCt 2010 se format 6" xfId="1459"/>
    <cellStyle name="_Audit OCt 2010 se format 6 2" xfId="1460"/>
    <cellStyle name="_Audit OCt 2010 se format 6 2 2" xfId="1461"/>
    <cellStyle name="_Audit OCt 2010 se format 6 2 3" xfId="1462"/>
    <cellStyle name="_Audit OCt 2010 se format 6 2 4" xfId="1463"/>
    <cellStyle name="_Audit OCt 2010 se format 6 2 5" xfId="1464"/>
    <cellStyle name="_Audit OCt 2010 se format 6 2 6" xfId="1465"/>
    <cellStyle name="_Audit OCt 2010 se format 6 2 7" xfId="1466"/>
    <cellStyle name="_Audit OCt 2010 se format 6 2 8" xfId="1467"/>
    <cellStyle name="_Audit OCt 2010 se format 6 3" xfId="1468"/>
    <cellStyle name="_Audit OCt 2010 se format 6 3 2" xfId="1469"/>
    <cellStyle name="_Audit OCt 2010 se format 6 3 3" xfId="1470"/>
    <cellStyle name="_Audit OCt 2010 se format 6 3 4" xfId="1471"/>
    <cellStyle name="_Audit OCt 2010 se format 6 3 5" xfId="1472"/>
    <cellStyle name="_Audit OCt 2010 se format 6 3 6" xfId="1473"/>
    <cellStyle name="_Audit OCt 2010 se format 6 3 7" xfId="1474"/>
    <cellStyle name="_Audit OCt 2010 se format 6 3 8" xfId="1475"/>
    <cellStyle name="_Audit OCt 2010 se format 7" xfId="1476"/>
    <cellStyle name="_Audit OCt 2010 se format 7 2" xfId="1477"/>
    <cellStyle name="_Audit OCt 2010 se format 7 2 2" xfId="1478"/>
    <cellStyle name="_Audit OCt 2010 se format 7 2 3" xfId="1479"/>
    <cellStyle name="_Audit OCt 2010 se format 7 2 4" xfId="1480"/>
    <cellStyle name="_Audit OCt 2010 se format 7 2 5" xfId="1481"/>
    <cellStyle name="_Audit OCt 2010 se format 7 2 6" xfId="1482"/>
    <cellStyle name="_Audit OCt 2010 se format 7 2 7" xfId="1483"/>
    <cellStyle name="_Audit OCt 2010 se format 7 2 8" xfId="1484"/>
    <cellStyle name="_Audit OCt 2010 se format 7 3" xfId="1485"/>
    <cellStyle name="_Audit OCt 2010 se format 7 3 2" xfId="1486"/>
    <cellStyle name="_Audit OCt 2010 se format 7 3 3" xfId="1487"/>
    <cellStyle name="_Audit OCt 2010 se format 7 3 4" xfId="1488"/>
    <cellStyle name="_Audit OCt 2010 se format 7 3 5" xfId="1489"/>
    <cellStyle name="_Audit OCt 2010 se format 7 3 6" xfId="1490"/>
    <cellStyle name="_Audit OCt 2010 se format 7 3 7" xfId="1491"/>
    <cellStyle name="_Audit OCt 2010 se format 7 3 8" xfId="1492"/>
    <cellStyle name="_Audit OCt 2010 se format 8" xfId="1493"/>
    <cellStyle name="_Audit OCt 2010 se format 8 2" xfId="1494"/>
    <cellStyle name="_Audit OCt 2010 se format 8 2 2" xfId="1495"/>
    <cellStyle name="_Audit OCt 2010 se format 8 2 3" xfId="1496"/>
    <cellStyle name="_Audit OCt 2010 se format 8 2 4" xfId="1497"/>
    <cellStyle name="_Audit OCt 2010 se format 8 2 5" xfId="1498"/>
    <cellStyle name="_Audit OCt 2010 se format 8 2 6" xfId="1499"/>
    <cellStyle name="_Audit OCt 2010 se format 8 2 7" xfId="1500"/>
    <cellStyle name="_Audit OCt 2010 se format 8 2 8" xfId="1501"/>
    <cellStyle name="_Audit OCt 2010 se format 8 3" xfId="1502"/>
    <cellStyle name="_Audit OCt 2010 se format 8 3 2" xfId="1503"/>
    <cellStyle name="_Audit OCt 2010 se format 8 3 3" xfId="1504"/>
    <cellStyle name="_Audit OCt 2010 se format 8 3 4" xfId="1505"/>
    <cellStyle name="_Audit OCt 2010 se format 8 3 5" xfId="1506"/>
    <cellStyle name="_Audit OCt 2010 se format 8 3 6" xfId="1507"/>
    <cellStyle name="_Audit OCt 2010 se format 8 3 7" xfId="1508"/>
    <cellStyle name="_Audit OCt 2010 se format 8 3 8" xfId="1509"/>
    <cellStyle name="_Audit OCt 2010 se format 9" xfId="1510"/>
    <cellStyle name="_Audit OCt 2010 se format 9 2" xfId="1511"/>
    <cellStyle name="_Audit OCt 2010 se format 9 2 2" xfId="1512"/>
    <cellStyle name="_Audit OCt 2010 se format 9 2 3" xfId="1513"/>
    <cellStyle name="_Audit OCt 2010 se format 9 2 4" xfId="1514"/>
    <cellStyle name="_Audit OCt 2010 se format 9 2 5" xfId="1515"/>
    <cellStyle name="_Audit OCt 2010 se format 9 2 6" xfId="1516"/>
    <cellStyle name="_Audit OCt 2010 se format 9 2 7" xfId="1517"/>
    <cellStyle name="_Audit OCt 2010 se format 9 2 8" xfId="1518"/>
    <cellStyle name="_Audit OCt 2010 se format 9 3" xfId="1519"/>
    <cellStyle name="_Audit OCt 2010 se format 9 3 2" xfId="1520"/>
    <cellStyle name="_Audit OCt 2010 se format 9 3 3" xfId="1521"/>
    <cellStyle name="_Audit OCt 2010 se format 9 3 4" xfId="1522"/>
    <cellStyle name="_Audit OCt 2010 se format 9 3 5" xfId="1523"/>
    <cellStyle name="_Audit OCt 2010 se format 9 3 6" xfId="1524"/>
    <cellStyle name="_Audit OCt 2010 se format 9 3 7" xfId="1525"/>
    <cellStyle name="_Audit OCt 2010 se format 9 3 8" xfId="1526"/>
    <cellStyle name="_Audit OCt 2010 se format_Xl0000007" xfId="2"/>
    <cellStyle name="_Audit OCt 2010 se format_Xl0000007 2" xfId="24716"/>
    <cellStyle name="_Copy of AUDIT feb 11 kmp1" xfId="1527"/>
    <cellStyle name="_Copy of AUDIT feb 11 kmp1 2" xfId="1528"/>
    <cellStyle name="_Copy of AUDIT feb 11 kmp1 2 2" xfId="1529"/>
    <cellStyle name="_Copy of AUDIT feb 11 kmp1 2 3" xfId="1530"/>
    <cellStyle name="_Copy of AUDIT feb 11 kmp1 2 4" xfId="1531"/>
    <cellStyle name="_Copy of AUDIT feb 11 kmp1 2 5" xfId="1532"/>
    <cellStyle name="_Copy of AUDIT feb 11 kmp1 2 6" xfId="1533"/>
    <cellStyle name="_Copy of AUDIT feb 11 kmp1 2 7" xfId="1534"/>
    <cellStyle name="_Copy of AUDIT feb 11 kmp1 2 8" xfId="1535"/>
    <cellStyle name="_Copy of AUDIT feb 11 kmp1 3" xfId="1536"/>
    <cellStyle name="_Copy of AUDIT feb 11 kmp1 3 2" xfId="1537"/>
    <cellStyle name="_Copy of AUDIT feb 11 kmp1 3 3" xfId="1538"/>
    <cellStyle name="_Copy of AUDIT feb 11 kmp1 3 4" xfId="1539"/>
    <cellStyle name="_Copy of AUDIT feb 11 kmp1 3 5" xfId="1540"/>
    <cellStyle name="_Copy of AUDIT feb 11 kmp1 3 6" xfId="1541"/>
    <cellStyle name="_Copy of AUDIT feb 11 kmp1 3 7" xfId="1542"/>
    <cellStyle name="_Copy of AUDIT feb 11 kmp1 3 8" xfId="1543"/>
    <cellStyle name="_Copy of AUDIT mar 11 kmp1" xfId="1544"/>
    <cellStyle name="_Copy of AUDIT mar 11 kmp1 2" xfId="1545"/>
    <cellStyle name="_Copy of AUDIT mar 11 kmp1 2 2" xfId="1546"/>
    <cellStyle name="_Copy of AUDIT mar 11 kmp1 2 3" xfId="1547"/>
    <cellStyle name="_Copy of AUDIT mar 11 kmp1 2 4" xfId="1548"/>
    <cellStyle name="_Copy of AUDIT mar 11 kmp1 2 5" xfId="1549"/>
    <cellStyle name="_Copy of AUDIT mar 11 kmp1 2 6" xfId="1550"/>
    <cellStyle name="_Copy of AUDIT mar 11 kmp1 2 7" xfId="1551"/>
    <cellStyle name="_Copy of AUDIT mar 11 kmp1 2 8" xfId="1552"/>
    <cellStyle name="_Copy of AUDIT mar 11 kmp1 3" xfId="1553"/>
    <cellStyle name="_Copy of AUDIT mar 11 kmp1 3 2" xfId="1554"/>
    <cellStyle name="_Copy of AUDIT mar 11 kmp1 3 3" xfId="1555"/>
    <cellStyle name="_Copy of AUDIT mar 11 kmp1 3 4" xfId="1556"/>
    <cellStyle name="_Copy of AUDIT mar 11 kmp1 3 5" xfId="1557"/>
    <cellStyle name="_Copy of AUDIT mar 11 kmp1 3 6" xfId="1558"/>
    <cellStyle name="_Copy of AUDIT mar 11 kmp1 3 7" xfId="1559"/>
    <cellStyle name="_Copy of AUDIT mar 11 kmp1 3 8" xfId="1560"/>
    <cellStyle name="_GK" xfId="3415"/>
    <cellStyle name="_PF_Modelling_KPMG v3.0" xfId="3416"/>
    <cellStyle name="_PF_Modelling_KPMG v3.0 1" xfId="3417"/>
    <cellStyle name="_PF_Modelling_KPMG v3.0 10" xfId="3418"/>
    <cellStyle name="_PF_Modelling_KPMG v3.0 10 2" xfId="3419"/>
    <cellStyle name="_PF_Modelling_KPMG v3.0 11" xfId="3420"/>
    <cellStyle name="_PF_Modelling_KPMG v3.0 11 2" xfId="3421"/>
    <cellStyle name="_PF_Modelling_KPMG v3.0 12" xfId="3422"/>
    <cellStyle name="_PF_Modelling_KPMG v3.0 12 2" xfId="3423"/>
    <cellStyle name="_PF_Modelling_KPMG v3.0 13" xfId="3424"/>
    <cellStyle name="_PF_Modelling_KPMG v3.0 13 2" xfId="3425"/>
    <cellStyle name="_PF_Modelling_KPMG v3.0 14" xfId="3426"/>
    <cellStyle name="_PF_Modelling_KPMG v3.0 14 2" xfId="3427"/>
    <cellStyle name="_PF_Modelling_KPMG v3.0 2" xfId="3428"/>
    <cellStyle name="_PF_Modelling_KPMG v3.0 2 2" xfId="3429"/>
    <cellStyle name="_PF_Modelling_KPMG v3.0 2 3" xfId="3430"/>
    <cellStyle name="_PF_Modelling_KPMG v3.0 2_Tohana_DPR-Final@26-7-2010" xfId="3431"/>
    <cellStyle name="_PF_Modelling_KPMG v3.0 2_Tohana_DPR-Final@26-7-2010 2" xfId="3432"/>
    <cellStyle name="_PF_Modelling_KPMG v3.0 3" xfId="3433"/>
    <cellStyle name="_PF_Modelling_KPMG v3.0 4" xfId="3434"/>
    <cellStyle name="_PF_Modelling_KPMG v3.0 5" xfId="3435"/>
    <cellStyle name="_PF_Modelling_KPMG v3.0 6" xfId="3436"/>
    <cellStyle name="_PF_Modelling_KPMG v3.0 7" xfId="3437"/>
    <cellStyle name="_PF_Modelling_KPMG v3.0 8" xfId="3438"/>
    <cellStyle name="_PF_Modelling_KPMG v3.0 9" xfId="3439"/>
    <cellStyle name="_PF_Modelling_KPMG v3.0 9 2" xfId="3440"/>
    <cellStyle name="_PF_Modelling_KPMG v3.0_andandbabu 03.03.10" xfId="3441"/>
    <cellStyle name="_PF_Modelling_KPMG v3.0_andandbabu 03.03.10 1" xfId="3442"/>
    <cellStyle name="_PF_Modelling_KPMG v3.0_andandbabu 03.03.10 2" xfId="3443"/>
    <cellStyle name="_PF_Modelling_KPMG v3.0_andandbabu 03.03.10 3" xfId="3444"/>
    <cellStyle name="_PF_Modelling_KPMG v3.0_andandbabu 03.03.10 4" xfId="3445"/>
    <cellStyle name="_PF_Modelling_KPMG v3.0_andandbabu 03.03.10 5" xfId="3446"/>
    <cellStyle name="_PF_Modelling_KPMG v3.0_andandbabu 03.03.10 6" xfId="3447"/>
    <cellStyle name="_PF_Modelling_KPMG v3.0_andandbabu 03.03.10_annexure" xfId="3448"/>
    <cellStyle name="_PF_Modelling_KPMG v3.0_andandbabu 03.03.10_annexure 1" xfId="3449"/>
    <cellStyle name="_PF_Modelling_KPMG v3.0_andandbabu 03.03.10_annexure 2" xfId="3450"/>
    <cellStyle name="_PF_Modelling_KPMG v3.0_andandbabu 03.03.10_annexure 3" xfId="3451"/>
    <cellStyle name="_PF_Modelling_KPMG v3.0_andandbabu 03.03.10_annexure 4" xfId="3452"/>
    <cellStyle name="_PF_Modelling_KPMG v3.0_andandbabu 03.03.10_annexure 5" xfId="3453"/>
    <cellStyle name="_PF_Modelling_KPMG v3.0_andandbabu 03.03.10_annexure 6" xfId="3454"/>
    <cellStyle name="_PF_Modelling_KPMG v3.0_andandbabu 03.03.10_Namakkal RAPDRP Part B - 12(1).03.2010" xfId="3455"/>
    <cellStyle name="_PF_Modelling_KPMG v3.0_andandbabu 03.03.10_Namakkal RAPDRP Part B - 12(1).03.2010 1" xfId="3456"/>
    <cellStyle name="_PF_Modelling_KPMG v3.0_andandbabu 03.03.10_Namakkal RAPDRP Part B - 12(1).03.2010 2" xfId="3457"/>
    <cellStyle name="_PF_Modelling_KPMG v3.0_andandbabu 03.03.10_Namakkal RAPDRP Part B - 12(1).03.2010 3" xfId="3458"/>
    <cellStyle name="_PF_Modelling_KPMG v3.0_andandbabu 03.03.10_Namakkal RAPDRP Part B - 12(1).03.2010 4" xfId="3459"/>
    <cellStyle name="_PF_Modelling_KPMG v3.0_andandbabu 03.03.10_Namakkal RAPDRP Part B - 12(1).03.2010 5" xfId="3460"/>
    <cellStyle name="_PF_Modelling_KPMG v3.0_andandbabu 03.03.10_Namakkal RAPDRP Part B - 12(1).03.2010 6" xfId="3461"/>
    <cellStyle name="_PF_Modelling_KPMG v3.0_Annexure -MSM" xfId="3462"/>
    <cellStyle name="_PF_Modelling_KPMG v3.0_Annexure -MSM 1" xfId="3463"/>
    <cellStyle name="_PF_Modelling_KPMG v3.0_Annexure -MSM 1 2" xfId="3464"/>
    <cellStyle name="_PF_Modelling_KPMG v3.0_Annexure -MSM 2" xfId="3465"/>
    <cellStyle name="_PF_Modelling_KPMG v3.0_Annexure -MSM 2 2" xfId="3466"/>
    <cellStyle name="_PF_Modelling_KPMG v3.0_Annexure -MSM 3" xfId="3467"/>
    <cellStyle name="_PF_Modelling_KPMG v3.0_Annexure -MSM 3 2" xfId="3468"/>
    <cellStyle name="_PF_Modelling_KPMG v3.0_Annexure -MSM 4" xfId="3469"/>
    <cellStyle name="_PF_Modelling_KPMG v3.0_Annexure -MSM 4 2" xfId="3470"/>
    <cellStyle name="_PF_Modelling_KPMG v3.0_Annexure -MSM 5" xfId="3471"/>
    <cellStyle name="_PF_Modelling_KPMG v3.0_Annexure -MSM 5 2" xfId="3472"/>
    <cellStyle name="_PF_Modelling_KPMG v3.0_Annexure -MSM 6" xfId="3473"/>
    <cellStyle name="_PF_Modelling_KPMG v3.0_Annexure -MSM 6 2" xfId="3474"/>
    <cellStyle name="_PF_Modelling_KPMG v3.0_Annexure -MSM 7" xfId="3475"/>
    <cellStyle name="_PF_Modelling_KPMG v3.0_Annexure -MSM_DPR_Hodal_26.07.10" xfId="3476"/>
    <cellStyle name="_PF_Modelling_KPMG v3.0_Annexure -MSM_DPR_Hodal_26.07.10 2" xfId="3477"/>
    <cellStyle name="_PF_Modelling_KPMG v3.0_Annexure -MSM_MSM-DPR-20.3.10" xfId="3478"/>
    <cellStyle name="_PF_Modelling_KPMG v3.0_Annexure -MSM_MSM-DPR-20.3.10 1" xfId="3479"/>
    <cellStyle name="_PF_Modelling_KPMG v3.0_Annexure -MSM_MSM-DPR-20.3.10 1 2" xfId="3480"/>
    <cellStyle name="_PF_Modelling_KPMG v3.0_Annexure -MSM_MSM-DPR-20.3.10 2" xfId="3481"/>
    <cellStyle name="_PF_Modelling_KPMG v3.0_Annexure -MSM_MSM-DPR-20.3.10 2 2" xfId="3482"/>
    <cellStyle name="_PF_Modelling_KPMG v3.0_Annexure -MSM_MSM-DPR-20.3.10 3" xfId="3483"/>
    <cellStyle name="_PF_Modelling_KPMG v3.0_Annexure -MSM_MSM-DPR-20.3.10 3 2" xfId="3484"/>
    <cellStyle name="_PF_Modelling_KPMG v3.0_Annexure -MSM_MSM-DPR-20.3.10 4" xfId="3485"/>
    <cellStyle name="_PF_Modelling_KPMG v3.0_Annexure -MSM_MSM-DPR-20.3.10 4 2" xfId="3486"/>
    <cellStyle name="_PF_Modelling_KPMG v3.0_Annexure -MSM_MSM-DPR-20.3.10 5" xfId="3487"/>
    <cellStyle name="_PF_Modelling_KPMG v3.0_Annexure -MSM_MSM-DPR-20.3.10 5 2" xfId="3488"/>
    <cellStyle name="_PF_Modelling_KPMG v3.0_Annexure -MSM_MSM-DPR-20.3.10 6" xfId="3489"/>
    <cellStyle name="_PF_Modelling_KPMG v3.0_Annexure -MSM_MSM-DPR-20.3.10 6 2" xfId="3490"/>
    <cellStyle name="_PF_Modelling_KPMG v3.0_Annexure -MSM_MSM-DPR-20.3.10 7" xfId="3491"/>
    <cellStyle name="_PF_Modelling_KPMG v3.0_Annexure -MSM_Tohana_DPR-Final@26-7-2010" xfId="3492"/>
    <cellStyle name="_PF_Modelling_KPMG v3.0_Annexure -MSM_Tohana_DPR-Final@26-7-2010 2" xfId="3493"/>
    <cellStyle name="_PF_Modelling_KPMG v3.0_Dharapuram final DPR PartB on 1_2_10" xfId="3494"/>
    <cellStyle name="_PF_Modelling_KPMG v3.0_DPR format Edappady- Final" xfId="3495"/>
    <cellStyle name="_PF_Modelling_KPMG v3.0_DPR format Edappady- Final 1" xfId="3496"/>
    <cellStyle name="_PF_Modelling_KPMG v3.0_DPR format Edappady- Final 2" xfId="3497"/>
    <cellStyle name="_PF_Modelling_KPMG v3.0_DPR format Edappady- Final 3" xfId="3498"/>
    <cellStyle name="_PF_Modelling_KPMG v3.0_DPR format Edappady- Final 4" xfId="3499"/>
    <cellStyle name="_PF_Modelling_KPMG v3.0_DPR format Edappady- Final 5" xfId="3500"/>
    <cellStyle name="_PF_Modelling_KPMG v3.0_DPR format Edappady- Final 6" xfId="3501"/>
    <cellStyle name="_PF_Modelling_KPMG v3.0_DPR format Edappady- Final_1" xfId="3502"/>
    <cellStyle name="_PF_Modelling_KPMG v3.0_DPR format Edappady- Final_1 1" xfId="3503"/>
    <cellStyle name="_PF_Modelling_KPMG v3.0_DPR format Edappady- Final_1 2" xfId="3504"/>
    <cellStyle name="_PF_Modelling_KPMG v3.0_DPR format Edappady- Final_1 3" xfId="3505"/>
    <cellStyle name="_PF_Modelling_KPMG v3.0_DPR format Edappady- Final_1 4" xfId="3506"/>
    <cellStyle name="_PF_Modelling_KPMG v3.0_DPR format Edappady- Final_1 5" xfId="3507"/>
    <cellStyle name="_PF_Modelling_KPMG v3.0_DPR format Edappady- Final_1 6" xfId="3508"/>
    <cellStyle name="_PF_Modelling_KPMG v3.0_DPR format Edappady- Final_1_DPR_Hodal_26.07.10" xfId="3509"/>
    <cellStyle name="_PF_Modelling_KPMG v3.0_DPR format Edappady- Final_1_DPR_Hodal_26.07.10 2" xfId="3510"/>
    <cellStyle name="_PF_Modelling_KPMG v3.0_DPR format Edappady- Final_1_Tohana_DPR-Final@26-7-2010" xfId="3511"/>
    <cellStyle name="_PF_Modelling_KPMG v3.0_DPR format Edappady- Final_1_Tohana_DPR-Final@26-7-2010 2" xfId="3512"/>
    <cellStyle name="_PF_Modelling_KPMG v3.0_DPR format Edappady- Final_annexure" xfId="3513"/>
    <cellStyle name="_PF_Modelling_KPMG v3.0_DPR format Edappady- Final_annexure 1" xfId="3514"/>
    <cellStyle name="_PF_Modelling_KPMG v3.0_DPR format Edappady- Final_annexure 2" xfId="3515"/>
    <cellStyle name="_PF_Modelling_KPMG v3.0_DPR format Edappady- Final_annexure 3" xfId="3516"/>
    <cellStyle name="_PF_Modelling_KPMG v3.0_DPR format Edappady- Final_annexure 4" xfId="3517"/>
    <cellStyle name="_PF_Modelling_KPMG v3.0_DPR format Edappady- Final_annexure 5" xfId="3518"/>
    <cellStyle name="_PF_Modelling_KPMG v3.0_DPR format Edappady- Final_annexure 6" xfId="3519"/>
    <cellStyle name="_PF_Modelling_KPMG v3.0_DPR format Edappady- Final_annexure_DPR_Hodal_26.07.10" xfId="3520"/>
    <cellStyle name="_PF_Modelling_KPMG v3.0_DPR format Edappady- Final_annexure_DPR_Hodal_26.07.10 2" xfId="3521"/>
    <cellStyle name="_PF_Modelling_KPMG v3.0_DPR format Edappady- Final_annexure_Tohana_DPR-Final@26-7-2010" xfId="3522"/>
    <cellStyle name="_PF_Modelling_KPMG v3.0_DPR format Edappady- Final_annexure_Tohana_DPR-Final@26-7-2010 2" xfId="3523"/>
    <cellStyle name="_PF_Modelling_KPMG v3.0_DPR format Edappady- Final_Namakkal RAPDRP Part B - 12(1).03.2010" xfId="3524"/>
    <cellStyle name="_PF_Modelling_KPMG v3.0_DPR format Edappady- Final_Namakkal RAPDRP Part B - 12(1).03.2010 1" xfId="3525"/>
    <cellStyle name="_PF_Modelling_KPMG v3.0_DPR format Edappady- Final_Namakkal RAPDRP Part B - 12(1).03.2010 2" xfId="3526"/>
    <cellStyle name="_PF_Modelling_KPMG v3.0_DPR format Edappady- Final_Namakkal RAPDRP Part B - 12(1).03.2010 3" xfId="3527"/>
    <cellStyle name="_PF_Modelling_KPMG v3.0_DPR format Edappady- Final_Namakkal RAPDRP Part B - 12(1).03.2010 4" xfId="3528"/>
    <cellStyle name="_PF_Modelling_KPMG v3.0_DPR format Edappady- Final_Namakkal RAPDRP Part B - 12(1).03.2010 5" xfId="3529"/>
    <cellStyle name="_PF_Modelling_KPMG v3.0_DPR format Edappady- Final_Namakkal RAPDRP Part B - 12(1).03.2010 6" xfId="3530"/>
    <cellStyle name="_PF_Modelling_KPMG v3.0_DPR format Edappady- Final_Namakkal RAPDRP Part B - 12(1).03.2010_DPR_Hodal_26.07.10" xfId="3531"/>
    <cellStyle name="_PF_Modelling_KPMG v3.0_DPR format Edappady- Final_Namakkal RAPDRP Part B - 12(1).03.2010_DPR_Hodal_26.07.10 2" xfId="3532"/>
    <cellStyle name="_PF_Modelling_KPMG v3.0_DPR format Edappady- Final_Namakkal RAPDRP Part B - 12(1).03.2010_Tohana_DPR-Final@26-7-2010" xfId="3533"/>
    <cellStyle name="_PF_Modelling_KPMG v3.0_DPR format Edappady- Final_Namakkal RAPDRP Part B - 12(1).03.2010_Tohana_DPR-Final@26-7-2010 2" xfId="3534"/>
    <cellStyle name="_PF_Modelling_KPMG v3.0_DPR PartB final-latest" xfId="3535"/>
    <cellStyle name="_PF_Modelling_KPMG v3.0_DPR PartB final-latest 1" xfId="3536"/>
    <cellStyle name="_PF_Modelling_KPMG v3.0_DPR PartB final-latest 2" xfId="3537"/>
    <cellStyle name="_PF_Modelling_KPMG v3.0_DPR PartB final-latest 3" xfId="3538"/>
    <cellStyle name="_PF_Modelling_KPMG v3.0_DPR PartB final-latest 4" xfId="3539"/>
    <cellStyle name="_PF_Modelling_KPMG v3.0_DPR PartB final-latest 5" xfId="3540"/>
    <cellStyle name="_PF_Modelling_KPMG v3.0_DPR PartB final-latest 6" xfId="3541"/>
    <cellStyle name="_PF_Modelling_KPMG v3.0_DPR PartB final-latest_DPR_Hodal_26.07.10" xfId="3542"/>
    <cellStyle name="_PF_Modelling_KPMG v3.0_DPR PartB final-latest_DPR_Hodal_26.07.10 2" xfId="3543"/>
    <cellStyle name="_PF_Modelling_KPMG v3.0_DPR PartB final-latest_Tohana_DPR-Final@26-7-2010" xfId="3544"/>
    <cellStyle name="_PF_Modelling_KPMG v3.0_DPR PartB final-latest_Tohana_DPR-Final@26-7-2010 2" xfId="3545"/>
    <cellStyle name="_PF_Modelling_KPMG v3.0_ESTT annexure nkl" xfId="3546"/>
    <cellStyle name="_PF_Modelling_KPMG v3.0_ESTT annexure nkl 1" xfId="3547"/>
    <cellStyle name="_PF_Modelling_KPMG v3.0_ESTT annexure nkl 2" xfId="3548"/>
    <cellStyle name="_PF_Modelling_KPMG v3.0_ESTT annexure nkl 3" xfId="3549"/>
    <cellStyle name="_PF_Modelling_KPMG v3.0_ESTT annexure nkl 4" xfId="3550"/>
    <cellStyle name="_PF_Modelling_KPMG v3.0_ESTT annexure nkl 5" xfId="3551"/>
    <cellStyle name="_PF_Modelling_KPMG v3.0_ESTT annexure nkl 6" xfId="3552"/>
    <cellStyle name="_PF_Modelling_KPMG v3.0_ESTT annexure nkl_DPR_Hodal_26.07.10" xfId="3553"/>
    <cellStyle name="_PF_Modelling_KPMG v3.0_ESTT annexure nkl_DPR_Hodal_26.07.10 2" xfId="3554"/>
    <cellStyle name="_PF_Modelling_KPMG v3.0_ESTT annexure nkl_Tohana_DPR-Final@26-7-2010" xfId="3555"/>
    <cellStyle name="_PF_Modelling_KPMG v3.0_ESTT annexure nkl_Tohana_DPR-Final@26-7-2010 2" xfId="3556"/>
    <cellStyle name="_PF_Modelling_KPMG v3.0_hodal_1_HT_losses" xfId="3557"/>
    <cellStyle name="_PF_Modelling_KPMG v3.0_hodal_1_HT_losses (version 2)" xfId="3558"/>
    <cellStyle name="_PF_Modelling_KPMG v3.0_hodal_2_HT_losses" xfId="3559"/>
    <cellStyle name="_PF_Modelling_KPMG v3.0_PART-B DPR NAMAKKAL 1" xfId="3560"/>
    <cellStyle name="_PF_Modelling_KPMG v3.0_PART-B DPR NAMAKKAL 1 1" xfId="3561"/>
    <cellStyle name="_PF_Modelling_KPMG v3.0_PART-B DPR NAMAKKAL 1 2" xfId="3562"/>
    <cellStyle name="_PF_Modelling_KPMG v3.0_PART-B DPR NAMAKKAL 1 3" xfId="3563"/>
    <cellStyle name="_PF_Modelling_KPMG v3.0_PART-B DPR NAMAKKAL 1 4" xfId="3564"/>
    <cellStyle name="_PF_Modelling_KPMG v3.0_PART-B DPR NAMAKKAL 1 5" xfId="3565"/>
    <cellStyle name="_PF_Modelling_KPMG v3.0_PART-B DPR NAMAKKAL 1 6" xfId="3566"/>
    <cellStyle name="_PF_Modelling_KPMG v3.0_PART-B DPR NAMAKKAL 1_MSM-DPR-20.3.10" xfId="3567"/>
    <cellStyle name="_PF_Modelling_KPMG v3.0_PART-B DPR NAMAKKAL 1_MSM-DPR-20.3.10 1" xfId="3568"/>
    <cellStyle name="_PF_Modelling_KPMG v3.0_PART-B DPR NAMAKKAL 1_MSM-DPR-20.3.10 2" xfId="3569"/>
    <cellStyle name="_PF_Modelling_KPMG v3.0_PART-B DPR NAMAKKAL 1_MSM-DPR-20.3.10 3" xfId="3570"/>
    <cellStyle name="_PF_Modelling_KPMG v3.0_PART-B DPR NAMAKKAL 1_MSM-DPR-20.3.10 4" xfId="3571"/>
    <cellStyle name="_PF_Modelling_KPMG v3.0_PART-B DPR NAMAKKAL 1_MSM-DPR-20.3.10 5" xfId="3572"/>
    <cellStyle name="_PF_Modelling_KPMG v3.0_PART-B DPR NAMAKKAL 1_MSM-DPR-20.3.10 6" xfId="3573"/>
    <cellStyle name="_PF_Modelling_KPMG v3.0_Sheet1" xfId="3574"/>
    <cellStyle name="_PF_Modelling_KPMG v3.0_Sheet1 2" xfId="3575"/>
    <cellStyle name="_PF_Modelling_KPMG v3.0_UDT DPR PartB final on 27_3_10" xfId="3576"/>
    <cellStyle name="_PF_Modelling_KPMG v3.0_Valparai DPR PartB final on 01_2_10" xfId="3577"/>
    <cellStyle name="_PF_Modelling_KPMG v3.0_Villupuram Town Data" xfId="3578"/>
    <cellStyle name="_PF_Modelling_KPMG v3.0_Villupuram Town Data 2" xfId="3579"/>
    <cellStyle name="_WS_GK" xfId="3580"/>
    <cellStyle name="=C:\WINNT35\SYSTEM32\COMMAND.COM" xfId="3581"/>
    <cellStyle name="=C:\WINNT35\SYSTEM32\COMMAND.COM 1" xfId="3582"/>
    <cellStyle name="=C:\WINNT35\SYSTEM32\COMMAND.COM 1 2" xfId="3583"/>
    <cellStyle name="=C:\WINNT35\SYSTEM32\COMMAND.COM 2" xfId="3584"/>
    <cellStyle name="=C:\WINNT35\SYSTEM32\COMMAND.COM 2 2" xfId="3585"/>
    <cellStyle name="=C:\WINNT35\SYSTEM32\COMMAND.COM 3" xfId="3586"/>
    <cellStyle name="=C:\WINNT35\SYSTEM32\COMMAND.COM 3 2" xfId="3587"/>
    <cellStyle name="=C:\WINNT35\SYSTEM32\COMMAND.COM 4" xfId="3588"/>
    <cellStyle name="=C:\WINNT35\SYSTEM32\COMMAND.COM 4 2" xfId="3589"/>
    <cellStyle name="=C:\WINNT35\SYSTEM32\COMMAND.COM 5" xfId="3590"/>
    <cellStyle name="=C:\WINNT35\SYSTEM32\COMMAND.COM 5 2" xfId="3591"/>
    <cellStyle name="=C:\WINNT35\SYSTEM32\COMMAND.COM 6" xfId="3592"/>
    <cellStyle name="=C:\WINNT35\SYSTEM32\COMMAND.COM 6 2" xfId="3593"/>
    <cellStyle name="=C:\WINNT35\SYSTEM32\COMMAND.COM 7" xfId="3594"/>
    <cellStyle name="=C:\WINNT35\SYSTEM32\COMMAND.COM 7 2" xfId="3595"/>
    <cellStyle name="=C:\WINNT35\SYSTEM32\COMMAND.COM 8" xfId="3596"/>
    <cellStyle name="=C:\WINNT35\SYSTEM32\COMMAND.COM 8 2" xfId="3597"/>
    <cellStyle name="18" xfId="3598"/>
    <cellStyle name="18 1" xfId="3599"/>
    <cellStyle name="18 10" xfId="3600"/>
    <cellStyle name="18 11" xfId="3601"/>
    <cellStyle name="18 12" xfId="3602"/>
    <cellStyle name="18 13" xfId="3603"/>
    <cellStyle name="18 14" xfId="3604"/>
    <cellStyle name="18 2" xfId="3605"/>
    <cellStyle name="18 2 2" xfId="3606"/>
    <cellStyle name="18 2_Tohana_DPR-Final@26-7-2010" xfId="3607"/>
    <cellStyle name="18 3" xfId="3608"/>
    <cellStyle name="18 4" xfId="3609"/>
    <cellStyle name="18 5" xfId="3610"/>
    <cellStyle name="18 6" xfId="3611"/>
    <cellStyle name="18 7" xfId="3612"/>
    <cellStyle name="18 8" xfId="3613"/>
    <cellStyle name="18 9" xfId="3614"/>
    <cellStyle name="20" xfId="3615"/>
    <cellStyle name="20 1" xfId="3616"/>
    <cellStyle name="20 10" xfId="3617"/>
    <cellStyle name="20 11" xfId="3618"/>
    <cellStyle name="20 12" xfId="3619"/>
    <cellStyle name="20 13" xfId="3620"/>
    <cellStyle name="20 14" xfId="3621"/>
    <cellStyle name="20 2" xfId="3622"/>
    <cellStyle name="20 2 2" xfId="3623"/>
    <cellStyle name="20 2_Tohana_DPR-Final@26-7-2010" xfId="3624"/>
    <cellStyle name="20 3" xfId="3625"/>
    <cellStyle name="20 4" xfId="3626"/>
    <cellStyle name="20 5" xfId="3627"/>
    <cellStyle name="20 6" xfId="3628"/>
    <cellStyle name="20 7" xfId="3629"/>
    <cellStyle name="20 8" xfId="3630"/>
    <cellStyle name="20 9" xfId="3631"/>
    <cellStyle name="20% - Accent1 1" xfId="3632"/>
    <cellStyle name="20% - Accent1 1 2" xfId="3633"/>
    <cellStyle name="20% - Accent1 10" xfId="3634"/>
    <cellStyle name="20% - Accent1 10 2" xfId="3635"/>
    <cellStyle name="20% - Accent1 10 3" xfId="3636"/>
    <cellStyle name="20% - Accent1 11" xfId="3637"/>
    <cellStyle name="20% - Accent1 12" xfId="3638"/>
    <cellStyle name="20% - Accent1 2" xfId="1561"/>
    <cellStyle name="20% - Accent1 2 10" xfId="24598"/>
    <cellStyle name="20% - Accent1 2 2" xfId="3197"/>
    <cellStyle name="20% - Accent1 2 3" xfId="3639"/>
    <cellStyle name="20% - Accent1 2 4" xfId="3640"/>
    <cellStyle name="20% - Accent1 2 5" xfId="3641"/>
    <cellStyle name="20% - Accent1 2 6" xfId="3642"/>
    <cellStyle name="20% - Accent1 2 7" xfId="3643"/>
    <cellStyle name="20% - Accent1 2 8" xfId="3644"/>
    <cellStyle name="20% - Accent1 2 9" xfId="3645"/>
    <cellStyle name="20% - Accent1 3" xfId="3097"/>
    <cellStyle name="20% - Accent1 3 10" xfId="24599"/>
    <cellStyle name="20% - Accent1 3 2" xfId="3646"/>
    <cellStyle name="20% - Accent1 3 3" xfId="3647"/>
    <cellStyle name="20% - Accent1 3 4" xfId="3648"/>
    <cellStyle name="20% - Accent1 3 5" xfId="3649"/>
    <cellStyle name="20% - Accent1 3 6" xfId="3650"/>
    <cellStyle name="20% - Accent1 3 7" xfId="3651"/>
    <cellStyle name="20% - Accent1 3 8" xfId="3652"/>
    <cellStyle name="20% - Accent1 3 9" xfId="3653"/>
    <cellStyle name="20% - Accent1 4" xfId="3654"/>
    <cellStyle name="20% - Accent1 4 2" xfId="3655"/>
    <cellStyle name="20% - Accent1 4 3" xfId="3656"/>
    <cellStyle name="20% - Accent1 4 4" xfId="3657"/>
    <cellStyle name="20% - Accent1 4 5" xfId="3658"/>
    <cellStyle name="20% - Accent1 4 6" xfId="3659"/>
    <cellStyle name="20% - Accent1 4 7" xfId="3660"/>
    <cellStyle name="20% - Accent1 4 8" xfId="3661"/>
    <cellStyle name="20% - Accent1 4 9" xfId="3662"/>
    <cellStyle name="20% - Accent1 5" xfId="3663"/>
    <cellStyle name="20% - Accent1 5 2" xfId="3664"/>
    <cellStyle name="20% - Accent1 5 3" xfId="3665"/>
    <cellStyle name="20% - Accent1 6" xfId="3666"/>
    <cellStyle name="20% - Accent1 6 2" xfId="3667"/>
    <cellStyle name="20% - Accent1 6 3" xfId="3668"/>
    <cellStyle name="20% - Accent1 7" xfId="3669"/>
    <cellStyle name="20% - Accent1 7 2" xfId="3670"/>
    <cellStyle name="20% - Accent1 7 3" xfId="3671"/>
    <cellStyle name="20% - Accent1 8" xfId="3672"/>
    <cellStyle name="20% - Accent1 8 2" xfId="3673"/>
    <cellStyle name="20% - Accent1 8 3" xfId="3674"/>
    <cellStyle name="20% - Accent1 9" xfId="3675"/>
    <cellStyle name="20% - Accent1 9 2" xfId="3676"/>
    <cellStyle name="20% - Accent1 9 3" xfId="3677"/>
    <cellStyle name="20% - Accent2 1" xfId="3678"/>
    <cellStyle name="20% - Accent2 1 2" xfId="3679"/>
    <cellStyle name="20% - Accent2 10" xfId="3680"/>
    <cellStyle name="20% - Accent2 10 2" xfId="3681"/>
    <cellStyle name="20% - Accent2 10 3" xfId="3682"/>
    <cellStyle name="20% - Accent2 11" xfId="3683"/>
    <cellStyle name="20% - Accent2 12" xfId="3684"/>
    <cellStyle name="20% - Accent2 2" xfId="1562"/>
    <cellStyle name="20% - Accent2 2 10" xfId="24601"/>
    <cellStyle name="20% - Accent2 2 2" xfId="3198"/>
    <cellStyle name="20% - Accent2 2 3" xfId="3685"/>
    <cellStyle name="20% - Accent2 2 4" xfId="3686"/>
    <cellStyle name="20% - Accent2 2 5" xfId="3687"/>
    <cellStyle name="20% - Accent2 2 6" xfId="3688"/>
    <cellStyle name="20% - Accent2 2 7" xfId="3689"/>
    <cellStyle name="20% - Accent2 2 8" xfId="3690"/>
    <cellStyle name="20% - Accent2 2 9" xfId="3691"/>
    <cellStyle name="20% - Accent2 3" xfId="3098"/>
    <cellStyle name="20% - Accent2 3 10" xfId="24592"/>
    <cellStyle name="20% - Accent2 3 2" xfId="3692"/>
    <cellStyle name="20% - Accent2 3 3" xfId="3693"/>
    <cellStyle name="20% - Accent2 3 4" xfId="3694"/>
    <cellStyle name="20% - Accent2 3 5" xfId="3695"/>
    <cellStyle name="20% - Accent2 3 6" xfId="3696"/>
    <cellStyle name="20% - Accent2 3 7" xfId="3697"/>
    <cellStyle name="20% - Accent2 3 8" xfId="3698"/>
    <cellStyle name="20% - Accent2 3 9" xfId="3699"/>
    <cellStyle name="20% - Accent2 4" xfId="3700"/>
    <cellStyle name="20% - Accent2 4 2" xfId="3701"/>
    <cellStyle name="20% - Accent2 4 3" xfId="3702"/>
    <cellStyle name="20% - Accent2 4 4" xfId="3703"/>
    <cellStyle name="20% - Accent2 4 5" xfId="3704"/>
    <cellStyle name="20% - Accent2 4 6" xfId="3705"/>
    <cellStyle name="20% - Accent2 4 7" xfId="3706"/>
    <cellStyle name="20% - Accent2 4 8" xfId="3707"/>
    <cellStyle name="20% - Accent2 4 9" xfId="3708"/>
    <cellStyle name="20% - Accent2 5" xfId="3709"/>
    <cellStyle name="20% - Accent2 5 2" xfId="3710"/>
    <cellStyle name="20% - Accent2 5 3" xfId="3711"/>
    <cellStyle name="20% - Accent2 6" xfId="3712"/>
    <cellStyle name="20% - Accent2 6 2" xfId="3713"/>
    <cellStyle name="20% - Accent2 6 3" xfId="3714"/>
    <cellStyle name="20% - Accent2 7" xfId="3715"/>
    <cellStyle name="20% - Accent2 7 2" xfId="3716"/>
    <cellStyle name="20% - Accent2 7 3" xfId="3717"/>
    <cellStyle name="20% - Accent2 8" xfId="3718"/>
    <cellStyle name="20% - Accent2 8 2" xfId="3719"/>
    <cellStyle name="20% - Accent2 8 3" xfId="3720"/>
    <cellStyle name="20% - Accent2 9" xfId="3721"/>
    <cellStyle name="20% - Accent2 9 2" xfId="3722"/>
    <cellStyle name="20% - Accent2 9 3" xfId="3723"/>
    <cellStyle name="20% - Accent3 1" xfId="3724"/>
    <cellStyle name="20% - Accent3 1 2" xfId="3725"/>
    <cellStyle name="20% - Accent3 10" xfId="3726"/>
    <cellStyle name="20% - Accent3 10 2" xfId="3727"/>
    <cellStyle name="20% - Accent3 10 3" xfId="3728"/>
    <cellStyle name="20% - Accent3 11" xfId="3729"/>
    <cellStyle name="20% - Accent3 12" xfId="3730"/>
    <cellStyle name="20% - Accent3 2" xfId="1563"/>
    <cellStyle name="20% - Accent3 2 10" xfId="24588"/>
    <cellStyle name="20% - Accent3 2 2" xfId="3199"/>
    <cellStyle name="20% - Accent3 2 3" xfId="3731"/>
    <cellStyle name="20% - Accent3 2 4" xfId="3732"/>
    <cellStyle name="20% - Accent3 2 5" xfId="3733"/>
    <cellStyle name="20% - Accent3 2 6" xfId="3734"/>
    <cellStyle name="20% - Accent3 2 7" xfId="3735"/>
    <cellStyle name="20% - Accent3 2 8" xfId="3736"/>
    <cellStyle name="20% - Accent3 2 9" xfId="3737"/>
    <cellStyle name="20% - Accent3 3" xfId="3099"/>
    <cellStyle name="20% - Accent3 3 10" xfId="24589"/>
    <cellStyle name="20% - Accent3 3 2" xfId="3738"/>
    <cellStyle name="20% - Accent3 3 3" xfId="3739"/>
    <cellStyle name="20% - Accent3 3 4" xfId="3740"/>
    <cellStyle name="20% - Accent3 3 5" xfId="3741"/>
    <cellStyle name="20% - Accent3 3 6" xfId="3742"/>
    <cellStyle name="20% - Accent3 3 7" xfId="3743"/>
    <cellStyle name="20% - Accent3 3 8" xfId="3744"/>
    <cellStyle name="20% - Accent3 3 9" xfId="3745"/>
    <cellStyle name="20% - Accent3 4" xfId="3746"/>
    <cellStyle name="20% - Accent3 4 2" xfId="3747"/>
    <cellStyle name="20% - Accent3 4 3" xfId="3748"/>
    <cellStyle name="20% - Accent3 4 4" xfId="3749"/>
    <cellStyle name="20% - Accent3 4 5" xfId="3750"/>
    <cellStyle name="20% - Accent3 4 6" xfId="3751"/>
    <cellStyle name="20% - Accent3 4 7" xfId="3752"/>
    <cellStyle name="20% - Accent3 4 8" xfId="3753"/>
    <cellStyle name="20% - Accent3 4 9" xfId="3754"/>
    <cellStyle name="20% - Accent3 5" xfId="3755"/>
    <cellStyle name="20% - Accent3 5 2" xfId="3756"/>
    <cellStyle name="20% - Accent3 5 3" xfId="3757"/>
    <cellStyle name="20% - Accent3 6" xfId="3758"/>
    <cellStyle name="20% - Accent3 6 2" xfId="3759"/>
    <cellStyle name="20% - Accent3 6 3" xfId="3760"/>
    <cellStyle name="20% - Accent3 7" xfId="3761"/>
    <cellStyle name="20% - Accent3 7 2" xfId="3762"/>
    <cellStyle name="20% - Accent3 7 3" xfId="3763"/>
    <cellStyle name="20% - Accent3 8" xfId="3764"/>
    <cellStyle name="20% - Accent3 8 2" xfId="3765"/>
    <cellStyle name="20% - Accent3 8 3" xfId="3766"/>
    <cellStyle name="20% - Accent3 9" xfId="3767"/>
    <cellStyle name="20% - Accent3 9 2" xfId="3768"/>
    <cellStyle name="20% - Accent3 9 3" xfId="3769"/>
    <cellStyle name="20% - Accent4 1" xfId="3770"/>
    <cellStyle name="20% - Accent4 1 2" xfId="3771"/>
    <cellStyle name="20% - Accent4 10" xfId="3772"/>
    <cellStyle name="20% - Accent4 10 2" xfId="3773"/>
    <cellStyle name="20% - Accent4 10 3" xfId="3774"/>
    <cellStyle name="20% - Accent4 11" xfId="3775"/>
    <cellStyle name="20% - Accent4 12" xfId="3776"/>
    <cellStyle name="20% - Accent4 2" xfId="1564"/>
    <cellStyle name="20% - Accent4 2 10" xfId="24595"/>
    <cellStyle name="20% - Accent4 2 2" xfId="3200"/>
    <cellStyle name="20% - Accent4 2 3" xfId="3777"/>
    <cellStyle name="20% - Accent4 2 4" xfId="3778"/>
    <cellStyle name="20% - Accent4 2 5" xfId="3779"/>
    <cellStyle name="20% - Accent4 2 6" xfId="3780"/>
    <cellStyle name="20% - Accent4 2 7" xfId="3781"/>
    <cellStyle name="20% - Accent4 2 8" xfId="3782"/>
    <cellStyle name="20% - Accent4 2 9" xfId="3783"/>
    <cellStyle name="20% - Accent4 3" xfId="3100"/>
    <cellStyle name="20% - Accent4 3 10" xfId="24596"/>
    <cellStyle name="20% - Accent4 3 2" xfId="3784"/>
    <cellStyle name="20% - Accent4 3 3" xfId="3785"/>
    <cellStyle name="20% - Accent4 3 4" xfId="3786"/>
    <cellStyle name="20% - Accent4 3 5" xfId="3787"/>
    <cellStyle name="20% - Accent4 3 6" xfId="3788"/>
    <cellStyle name="20% - Accent4 3 7" xfId="3789"/>
    <cellStyle name="20% - Accent4 3 8" xfId="3790"/>
    <cellStyle name="20% - Accent4 3 9" xfId="3791"/>
    <cellStyle name="20% - Accent4 4" xfId="3792"/>
    <cellStyle name="20% - Accent4 4 2" xfId="3793"/>
    <cellStyle name="20% - Accent4 4 3" xfId="3794"/>
    <cellStyle name="20% - Accent4 4 4" xfId="3795"/>
    <cellStyle name="20% - Accent4 4 5" xfId="3796"/>
    <cellStyle name="20% - Accent4 4 6" xfId="3797"/>
    <cellStyle name="20% - Accent4 4 7" xfId="3798"/>
    <cellStyle name="20% - Accent4 4 8" xfId="3799"/>
    <cellStyle name="20% - Accent4 4 9" xfId="3800"/>
    <cellStyle name="20% - Accent4 5" xfId="3801"/>
    <cellStyle name="20% - Accent4 5 2" xfId="3802"/>
    <cellStyle name="20% - Accent4 5 3" xfId="3803"/>
    <cellStyle name="20% - Accent4 6" xfId="3804"/>
    <cellStyle name="20% - Accent4 6 2" xfId="3805"/>
    <cellStyle name="20% - Accent4 6 3" xfId="3806"/>
    <cellStyle name="20% - Accent4 7" xfId="3807"/>
    <cellStyle name="20% - Accent4 7 2" xfId="3808"/>
    <cellStyle name="20% - Accent4 7 3" xfId="3809"/>
    <cellStyle name="20% - Accent4 8" xfId="3810"/>
    <cellStyle name="20% - Accent4 8 2" xfId="3811"/>
    <cellStyle name="20% - Accent4 8 3" xfId="3812"/>
    <cellStyle name="20% - Accent4 9" xfId="3813"/>
    <cellStyle name="20% - Accent4 9 2" xfId="3814"/>
    <cellStyle name="20% - Accent4 9 3" xfId="3815"/>
    <cellStyle name="20% - Accent5 1" xfId="3816"/>
    <cellStyle name="20% - Accent5 1 2" xfId="3817"/>
    <cellStyle name="20% - Accent5 10" xfId="3818"/>
    <cellStyle name="20% - Accent5 10 2" xfId="3819"/>
    <cellStyle name="20% - Accent5 10 3" xfId="3820"/>
    <cellStyle name="20% - Accent5 11" xfId="3821"/>
    <cellStyle name="20% - Accent5 12" xfId="3822"/>
    <cellStyle name="20% - Accent5 2" xfId="1565"/>
    <cellStyle name="20% - Accent5 2 10" xfId="24602"/>
    <cellStyle name="20% - Accent5 2 2" xfId="3201"/>
    <cellStyle name="20% - Accent5 2 3" xfId="3823"/>
    <cellStyle name="20% - Accent5 2 4" xfId="3824"/>
    <cellStyle name="20% - Accent5 2 5" xfId="3825"/>
    <cellStyle name="20% - Accent5 2 6" xfId="3826"/>
    <cellStyle name="20% - Accent5 2 7" xfId="3827"/>
    <cellStyle name="20% - Accent5 2 8" xfId="3828"/>
    <cellStyle name="20% - Accent5 2 9" xfId="3829"/>
    <cellStyle name="20% - Accent5 3" xfId="3101"/>
    <cellStyle name="20% - Accent5 3 10" xfId="24605"/>
    <cellStyle name="20% - Accent5 3 2" xfId="3830"/>
    <cellStyle name="20% - Accent5 3 3" xfId="3831"/>
    <cellStyle name="20% - Accent5 3 4" xfId="3832"/>
    <cellStyle name="20% - Accent5 3 5" xfId="3833"/>
    <cellStyle name="20% - Accent5 3 6" xfId="3834"/>
    <cellStyle name="20% - Accent5 3 7" xfId="3835"/>
    <cellStyle name="20% - Accent5 3 8" xfId="3836"/>
    <cellStyle name="20% - Accent5 3 9" xfId="3837"/>
    <cellStyle name="20% - Accent5 4" xfId="3838"/>
    <cellStyle name="20% - Accent5 4 2" xfId="3839"/>
    <cellStyle name="20% - Accent5 4 3" xfId="3840"/>
    <cellStyle name="20% - Accent5 4 4" xfId="3841"/>
    <cellStyle name="20% - Accent5 4 5" xfId="3842"/>
    <cellStyle name="20% - Accent5 4 6" xfId="3843"/>
    <cellStyle name="20% - Accent5 4 7" xfId="3844"/>
    <cellStyle name="20% - Accent5 4 8" xfId="3845"/>
    <cellStyle name="20% - Accent5 4 9" xfId="3846"/>
    <cellStyle name="20% - Accent5 5" xfId="3847"/>
    <cellStyle name="20% - Accent5 5 2" xfId="3848"/>
    <cellStyle name="20% - Accent5 5 3" xfId="3849"/>
    <cellStyle name="20% - Accent5 6" xfId="3850"/>
    <cellStyle name="20% - Accent5 6 2" xfId="3851"/>
    <cellStyle name="20% - Accent5 6 3" xfId="3852"/>
    <cellStyle name="20% - Accent5 7" xfId="3853"/>
    <cellStyle name="20% - Accent5 7 2" xfId="3854"/>
    <cellStyle name="20% - Accent5 7 3" xfId="3855"/>
    <cellStyle name="20% - Accent5 8" xfId="3856"/>
    <cellStyle name="20% - Accent5 8 2" xfId="3857"/>
    <cellStyle name="20% - Accent5 8 3" xfId="3858"/>
    <cellStyle name="20% - Accent5 9" xfId="3859"/>
    <cellStyle name="20% - Accent5 9 2" xfId="3860"/>
    <cellStyle name="20% - Accent5 9 3" xfId="3861"/>
    <cellStyle name="20% - Accent6 1" xfId="3862"/>
    <cellStyle name="20% - Accent6 1 2" xfId="3863"/>
    <cellStyle name="20% - Accent6 10" xfId="3864"/>
    <cellStyle name="20% - Accent6 10 2" xfId="3865"/>
    <cellStyle name="20% - Accent6 10 3" xfId="3866"/>
    <cellStyle name="20% - Accent6 11" xfId="3867"/>
    <cellStyle name="20% - Accent6 12" xfId="3868"/>
    <cellStyle name="20% - Accent6 2" xfId="1566"/>
    <cellStyle name="20% - Accent6 2 10" xfId="24607"/>
    <cellStyle name="20% - Accent6 2 2" xfId="3202"/>
    <cellStyle name="20% - Accent6 2 3" xfId="3869"/>
    <cellStyle name="20% - Accent6 2 4" xfId="3870"/>
    <cellStyle name="20% - Accent6 2 5" xfId="3871"/>
    <cellStyle name="20% - Accent6 2 6" xfId="3872"/>
    <cellStyle name="20% - Accent6 2 7" xfId="3873"/>
    <cellStyle name="20% - Accent6 2 8" xfId="3874"/>
    <cellStyle name="20% - Accent6 2 9" xfId="3875"/>
    <cellStyle name="20% - Accent6 3" xfId="3102"/>
    <cellStyle name="20% - Accent6 3 10" xfId="24591"/>
    <cellStyle name="20% - Accent6 3 2" xfId="3876"/>
    <cellStyle name="20% - Accent6 3 3" xfId="3877"/>
    <cellStyle name="20% - Accent6 3 4" xfId="3878"/>
    <cellStyle name="20% - Accent6 3 5" xfId="3879"/>
    <cellStyle name="20% - Accent6 3 6" xfId="3880"/>
    <cellStyle name="20% - Accent6 3 7" xfId="3881"/>
    <cellStyle name="20% - Accent6 3 8" xfId="3882"/>
    <cellStyle name="20% - Accent6 3 9" xfId="3883"/>
    <cellStyle name="20% - Accent6 4" xfId="3884"/>
    <cellStyle name="20% - Accent6 4 2" xfId="3885"/>
    <cellStyle name="20% - Accent6 4 3" xfId="3886"/>
    <cellStyle name="20% - Accent6 4 4" xfId="3887"/>
    <cellStyle name="20% - Accent6 4 5" xfId="3888"/>
    <cellStyle name="20% - Accent6 4 6" xfId="3889"/>
    <cellStyle name="20% - Accent6 4 7" xfId="3890"/>
    <cellStyle name="20% - Accent6 4 8" xfId="3891"/>
    <cellStyle name="20% - Accent6 4 9" xfId="3892"/>
    <cellStyle name="20% - Accent6 5" xfId="3893"/>
    <cellStyle name="20% - Accent6 5 2" xfId="3894"/>
    <cellStyle name="20% - Accent6 5 3" xfId="3895"/>
    <cellStyle name="20% - Accent6 6" xfId="3896"/>
    <cellStyle name="20% - Accent6 6 2" xfId="3897"/>
    <cellStyle name="20% - Accent6 6 3" xfId="3898"/>
    <cellStyle name="20% - Accent6 7" xfId="3899"/>
    <cellStyle name="20% - Accent6 7 2" xfId="3900"/>
    <cellStyle name="20% - Accent6 7 3" xfId="3901"/>
    <cellStyle name="20% - Accent6 8" xfId="3902"/>
    <cellStyle name="20% - Accent6 8 2" xfId="3903"/>
    <cellStyle name="20% - Accent6 8 3" xfId="3904"/>
    <cellStyle name="20% - Accent6 9" xfId="3905"/>
    <cellStyle name="20% - Accent6 9 2" xfId="3906"/>
    <cellStyle name="20% - Accent6 9 3" xfId="3907"/>
    <cellStyle name="20+b" xfId="3908"/>
    <cellStyle name="20+b 1" xfId="3909"/>
    <cellStyle name="20+b 10" xfId="3910"/>
    <cellStyle name="20+b 11" xfId="3911"/>
    <cellStyle name="20+b 12" xfId="3912"/>
    <cellStyle name="20+b 13" xfId="3913"/>
    <cellStyle name="20+b 14" xfId="3914"/>
    <cellStyle name="20+b 2" xfId="3915"/>
    <cellStyle name="20+b 2 2" xfId="3916"/>
    <cellStyle name="20+b 2_Tohana_DPR-Final@26-7-2010" xfId="3917"/>
    <cellStyle name="20+b 3" xfId="3918"/>
    <cellStyle name="20+b 4" xfId="3919"/>
    <cellStyle name="20+b 5" xfId="3920"/>
    <cellStyle name="20+b 6" xfId="3921"/>
    <cellStyle name="20+b 7" xfId="3922"/>
    <cellStyle name="20+b 8" xfId="3923"/>
    <cellStyle name="20+b 9" xfId="3924"/>
    <cellStyle name="24" xfId="3925"/>
    <cellStyle name="24 1" xfId="3926"/>
    <cellStyle name="24 10" xfId="3927"/>
    <cellStyle name="24 11" xfId="3928"/>
    <cellStyle name="24 12" xfId="3929"/>
    <cellStyle name="24 13" xfId="3930"/>
    <cellStyle name="24 14" xfId="3931"/>
    <cellStyle name="24 2" xfId="3932"/>
    <cellStyle name="24 2 2" xfId="3933"/>
    <cellStyle name="24 2_Tohana_DPR-Final@26-7-2010" xfId="3934"/>
    <cellStyle name="24 3" xfId="3935"/>
    <cellStyle name="24 4" xfId="3936"/>
    <cellStyle name="24 5" xfId="3937"/>
    <cellStyle name="24 6" xfId="3938"/>
    <cellStyle name="24 7" xfId="3939"/>
    <cellStyle name="24 8" xfId="3940"/>
    <cellStyle name="24 9" xfId="3941"/>
    <cellStyle name="24+b" xfId="3942"/>
    <cellStyle name="24+b 1" xfId="3943"/>
    <cellStyle name="24+b 10" xfId="3944"/>
    <cellStyle name="24+b 11" xfId="3945"/>
    <cellStyle name="24+b 12" xfId="3946"/>
    <cellStyle name="24+b 13" xfId="3947"/>
    <cellStyle name="24+b 14" xfId="3948"/>
    <cellStyle name="24+b 2" xfId="3949"/>
    <cellStyle name="24+b 2 2" xfId="3950"/>
    <cellStyle name="24+b 2_Tohana_DPR-Final@26-7-2010" xfId="3951"/>
    <cellStyle name="24+b 3" xfId="3952"/>
    <cellStyle name="24+b 4" xfId="3953"/>
    <cellStyle name="24+b 5" xfId="3954"/>
    <cellStyle name="24+b 6" xfId="3955"/>
    <cellStyle name="24+b 7" xfId="3956"/>
    <cellStyle name="24+b 8" xfId="3957"/>
    <cellStyle name="24+b 9" xfId="3958"/>
    <cellStyle name="40% - Accent1 1" xfId="3959"/>
    <cellStyle name="40% - Accent1 1 2" xfId="3960"/>
    <cellStyle name="40% - Accent1 10" xfId="3961"/>
    <cellStyle name="40% - Accent1 10 2" xfId="3962"/>
    <cellStyle name="40% - Accent1 10 3" xfId="3963"/>
    <cellStyle name="40% - Accent1 11" xfId="3964"/>
    <cellStyle name="40% - Accent1 12" xfId="3965"/>
    <cellStyle name="40% - Accent1 2" xfId="1567"/>
    <cellStyle name="40% - Accent1 2 10" xfId="24608"/>
    <cellStyle name="40% - Accent1 2 2" xfId="3203"/>
    <cellStyle name="40% - Accent1 2 3" xfId="3966"/>
    <cellStyle name="40% - Accent1 2 4" xfId="3967"/>
    <cellStyle name="40% - Accent1 2 5" xfId="3968"/>
    <cellStyle name="40% - Accent1 2 6" xfId="3969"/>
    <cellStyle name="40% - Accent1 2 7" xfId="3970"/>
    <cellStyle name="40% - Accent1 2 8" xfId="3971"/>
    <cellStyle name="40% - Accent1 2 9" xfId="3972"/>
    <cellStyle name="40% - Accent1 3" xfId="3103"/>
    <cellStyle name="40% - Accent1 3 10" xfId="24609"/>
    <cellStyle name="40% - Accent1 3 2" xfId="3973"/>
    <cellStyle name="40% - Accent1 3 3" xfId="3974"/>
    <cellStyle name="40% - Accent1 3 4" xfId="3975"/>
    <cellStyle name="40% - Accent1 3 5" xfId="3976"/>
    <cellStyle name="40% - Accent1 3 6" xfId="3977"/>
    <cellStyle name="40% - Accent1 3 7" xfId="3978"/>
    <cellStyle name="40% - Accent1 3 8" xfId="3979"/>
    <cellStyle name="40% - Accent1 3 9" xfId="3980"/>
    <cellStyle name="40% - Accent1 4" xfId="3981"/>
    <cellStyle name="40% - Accent1 4 2" xfId="3982"/>
    <cellStyle name="40% - Accent1 4 3" xfId="3983"/>
    <cellStyle name="40% - Accent1 4 4" xfId="3984"/>
    <cellStyle name="40% - Accent1 4 5" xfId="3985"/>
    <cellStyle name="40% - Accent1 4 6" xfId="3986"/>
    <cellStyle name="40% - Accent1 4 7" xfId="3987"/>
    <cellStyle name="40% - Accent1 4 8" xfId="3988"/>
    <cellStyle name="40% - Accent1 4 9" xfId="3989"/>
    <cellStyle name="40% - Accent1 5" xfId="3990"/>
    <cellStyle name="40% - Accent1 5 2" xfId="3991"/>
    <cellStyle name="40% - Accent1 5 3" xfId="3992"/>
    <cellStyle name="40% - Accent1 6" xfId="3993"/>
    <cellStyle name="40% - Accent1 6 2" xfId="3994"/>
    <cellStyle name="40% - Accent1 6 3" xfId="3995"/>
    <cellStyle name="40% - Accent1 7" xfId="3996"/>
    <cellStyle name="40% - Accent1 7 2" xfId="3997"/>
    <cellStyle name="40% - Accent1 7 3" xfId="3998"/>
    <cellStyle name="40% - Accent1 8" xfId="3999"/>
    <cellStyle name="40% - Accent1 8 2" xfId="4000"/>
    <cellStyle name="40% - Accent1 8 3" xfId="4001"/>
    <cellStyle name="40% - Accent1 9" xfId="4002"/>
    <cellStyle name="40% - Accent1 9 2" xfId="4003"/>
    <cellStyle name="40% - Accent1 9 3" xfId="4004"/>
    <cellStyle name="40% - Accent2 1" xfId="4005"/>
    <cellStyle name="40% - Accent2 1 2" xfId="4006"/>
    <cellStyle name="40% - Accent2 10" xfId="4007"/>
    <cellStyle name="40% - Accent2 10 2" xfId="4008"/>
    <cellStyle name="40% - Accent2 10 3" xfId="4009"/>
    <cellStyle name="40% - Accent2 11" xfId="4010"/>
    <cellStyle name="40% - Accent2 12" xfId="4011"/>
    <cellStyle name="40% - Accent2 2" xfId="1568"/>
    <cellStyle name="40% - Accent2 2 10" xfId="24612"/>
    <cellStyle name="40% - Accent2 2 2" xfId="3204"/>
    <cellStyle name="40% - Accent2 2 3" xfId="4012"/>
    <cellStyle name="40% - Accent2 2 4" xfId="4013"/>
    <cellStyle name="40% - Accent2 2 5" xfId="4014"/>
    <cellStyle name="40% - Accent2 2 6" xfId="4015"/>
    <cellStyle name="40% - Accent2 2 7" xfId="4016"/>
    <cellStyle name="40% - Accent2 2 8" xfId="4017"/>
    <cellStyle name="40% - Accent2 2 9" xfId="4018"/>
    <cellStyle name="40% - Accent2 3" xfId="3104"/>
    <cellStyle name="40% - Accent2 3 10" xfId="24613"/>
    <cellStyle name="40% - Accent2 3 2" xfId="4019"/>
    <cellStyle name="40% - Accent2 3 3" xfId="4020"/>
    <cellStyle name="40% - Accent2 3 4" xfId="4021"/>
    <cellStyle name="40% - Accent2 3 5" xfId="4022"/>
    <cellStyle name="40% - Accent2 3 6" xfId="4023"/>
    <cellStyle name="40% - Accent2 3 7" xfId="4024"/>
    <cellStyle name="40% - Accent2 3 8" xfId="4025"/>
    <cellStyle name="40% - Accent2 3 9" xfId="4026"/>
    <cellStyle name="40% - Accent2 4" xfId="4027"/>
    <cellStyle name="40% - Accent2 4 2" xfId="4028"/>
    <cellStyle name="40% - Accent2 4 3" xfId="4029"/>
    <cellStyle name="40% - Accent2 4 4" xfId="4030"/>
    <cellStyle name="40% - Accent2 4 5" xfId="4031"/>
    <cellStyle name="40% - Accent2 4 6" xfId="4032"/>
    <cellStyle name="40% - Accent2 4 7" xfId="4033"/>
    <cellStyle name="40% - Accent2 4 8" xfId="4034"/>
    <cellStyle name="40% - Accent2 4 9" xfId="4035"/>
    <cellStyle name="40% - Accent2 5" xfId="4036"/>
    <cellStyle name="40% - Accent2 5 2" xfId="4037"/>
    <cellStyle name="40% - Accent2 5 3" xfId="4038"/>
    <cellStyle name="40% - Accent2 6" xfId="4039"/>
    <cellStyle name="40% - Accent2 6 2" xfId="4040"/>
    <cellStyle name="40% - Accent2 6 3" xfId="4041"/>
    <cellStyle name="40% - Accent2 7" xfId="4042"/>
    <cellStyle name="40% - Accent2 7 2" xfId="4043"/>
    <cellStyle name="40% - Accent2 7 3" xfId="4044"/>
    <cellStyle name="40% - Accent2 8" xfId="4045"/>
    <cellStyle name="40% - Accent2 8 2" xfId="4046"/>
    <cellStyle name="40% - Accent2 8 3" xfId="4047"/>
    <cellStyle name="40% - Accent2 9" xfId="4048"/>
    <cellStyle name="40% - Accent2 9 2" xfId="4049"/>
    <cellStyle name="40% - Accent2 9 3" xfId="4050"/>
    <cellStyle name="40% - Accent3 1" xfId="4051"/>
    <cellStyle name="40% - Accent3 1 2" xfId="4052"/>
    <cellStyle name="40% - Accent3 10" xfId="4053"/>
    <cellStyle name="40% - Accent3 10 2" xfId="4054"/>
    <cellStyle name="40% - Accent3 10 3" xfId="4055"/>
    <cellStyle name="40% - Accent3 11" xfId="4056"/>
    <cellStyle name="40% - Accent3 12" xfId="4057"/>
    <cellStyle name="40% - Accent3 2" xfId="1569"/>
    <cellStyle name="40% - Accent3 2 10" xfId="24616"/>
    <cellStyle name="40% - Accent3 2 2" xfId="3205"/>
    <cellStyle name="40% - Accent3 2 3" xfId="4058"/>
    <cellStyle name="40% - Accent3 2 4" xfId="4059"/>
    <cellStyle name="40% - Accent3 2 5" xfId="4060"/>
    <cellStyle name="40% - Accent3 2 6" xfId="4061"/>
    <cellStyle name="40% - Accent3 2 7" xfId="4062"/>
    <cellStyle name="40% - Accent3 2 8" xfId="4063"/>
    <cellStyle name="40% - Accent3 2 9" xfId="4064"/>
    <cellStyle name="40% - Accent3 3" xfId="3105"/>
    <cellStyle name="40% - Accent3 3 10" xfId="24627"/>
    <cellStyle name="40% - Accent3 3 2" xfId="4065"/>
    <cellStyle name="40% - Accent3 3 3" xfId="4066"/>
    <cellStyle name="40% - Accent3 3 4" xfId="4067"/>
    <cellStyle name="40% - Accent3 3 5" xfId="4068"/>
    <cellStyle name="40% - Accent3 3 6" xfId="4069"/>
    <cellStyle name="40% - Accent3 3 7" xfId="4070"/>
    <cellStyle name="40% - Accent3 3 8" xfId="4071"/>
    <cellStyle name="40% - Accent3 3 9" xfId="4072"/>
    <cellStyle name="40% - Accent3 4" xfId="4073"/>
    <cellStyle name="40% - Accent3 4 2" xfId="4074"/>
    <cellStyle name="40% - Accent3 4 3" xfId="4075"/>
    <cellStyle name="40% - Accent3 4 4" xfId="4076"/>
    <cellStyle name="40% - Accent3 4 5" xfId="4077"/>
    <cellStyle name="40% - Accent3 4 6" xfId="4078"/>
    <cellStyle name="40% - Accent3 4 7" xfId="4079"/>
    <cellStyle name="40% - Accent3 4 8" xfId="4080"/>
    <cellStyle name="40% - Accent3 4 9" xfId="4081"/>
    <cellStyle name="40% - Accent3 5" xfId="4082"/>
    <cellStyle name="40% - Accent3 5 2" xfId="4083"/>
    <cellStyle name="40% - Accent3 5 3" xfId="4084"/>
    <cellStyle name="40% - Accent3 6" xfId="4085"/>
    <cellStyle name="40% - Accent3 6 2" xfId="4086"/>
    <cellStyle name="40% - Accent3 6 3" xfId="4087"/>
    <cellStyle name="40% - Accent3 7" xfId="4088"/>
    <cellStyle name="40% - Accent3 7 2" xfId="4089"/>
    <cellStyle name="40% - Accent3 7 3" xfId="4090"/>
    <cellStyle name="40% - Accent3 8" xfId="4091"/>
    <cellStyle name="40% - Accent3 8 2" xfId="4092"/>
    <cellStyle name="40% - Accent3 8 3" xfId="4093"/>
    <cellStyle name="40% - Accent3 9" xfId="4094"/>
    <cellStyle name="40% - Accent3 9 2" xfId="4095"/>
    <cellStyle name="40% - Accent3 9 3" xfId="4096"/>
    <cellStyle name="40% - Accent4 1" xfId="4097"/>
    <cellStyle name="40% - Accent4 1 2" xfId="4098"/>
    <cellStyle name="40% - Accent4 10" xfId="4099"/>
    <cellStyle name="40% - Accent4 10 2" xfId="4100"/>
    <cellStyle name="40% - Accent4 10 3" xfId="4101"/>
    <cellStyle name="40% - Accent4 11" xfId="4102"/>
    <cellStyle name="40% - Accent4 12" xfId="4103"/>
    <cellStyle name="40% - Accent4 2" xfId="1570"/>
    <cellStyle name="40% - Accent4 2 10" xfId="24628"/>
    <cellStyle name="40% - Accent4 2 2" xfId="3206"/>
    <cellStyle name="40% - Accent4 2 3" xfId="4104"/>
    <cellStyle name="40% - Accent4 2 4" xfId="4105"/>
    <cellStyle name="40% - Accent4 2 5" xfId="4106"/>
    <cellStyle name="40% - Accent4 2 6" xfId="4107"/>
    <cellStyle name="40% - Accent4 2 7" xfId="4108"/>
    <cellStyle name="40% - Accent4 2 8" xfId="4109"/>
    <cellStyle name="40% - Accent4 2 9" xfId="4110"/>
    <cellStyle name="40% - Accent4 3" xfId="3106"/>
    <cellStyle name="40% - Accent4 3 10" xfId="24630"/>
    <cellStyle name="40% - Accent4 3 2" xfId="4111"/>
    <cellStyle name="40% - Accent4 3 3" xfId="4112"/>
    <cellStyle name="40% - Accent4 3 4" xfId="4113"/>
    <cellStyle name="40% - Accent4 3 5" xfId="4114"/>
    <cellStyle name="40% - Accent4 3 6" xfId="4115"/>
    <cellStyle name="40% - Accent4 3 7" xfId="4116"/>
    <cellStyle name="40% - Accent4 3 8" xfId="4117"/>
    <cellStyle name="40% - Accent4 3 9" xfId="4118"/>
    <cellStyle name="40% - Accent4 4" xfId="4119"/>
    <cellStyle name="40% - Accent4 4 2" xfId="4120"/>
    <cellStyle name="40% - Accent4 4 3" xfId="4121"/>
    <cellStyle name="40% - Accent4 4 4" xfId="4122"/>
    <cellStyle name="40% - Accent4 4 5" xfId="4123"/>
    <cellStyle name="40% - Accent4 4 6" xfId="4124"/>
    <cellStyle name="40% - Accent4 4 7" xfId="4125"/>
    <cellStyle name="40% - Accent4 4 8" xfId="4126"/>
    <cellStyle name="40% - Accent4 4 9" xfId="4127"/>
    <cellStyle name="40% - Accent4 5" xfId="4128"/>
    <cellStyle name="40% - Accent4 5 2" xfId="4129"/>
    <cellStyle name="40% - Accent4 5 3" xfId="4130"/>
    <cellStyle name="40% - Accent4 6" xfId="4131"/>
    <cellStyle name="40% - Accent4 6 2" xfId="4132"/>
    <cellStyle name="40% - Accent4 6 3" xfId="4133"/>
    <cellStyle name="40% - Accent4 7" xfId="4134"/>
    <cellStyle name="40% - Accent4 7 2" xfId="4135"/>
    <cellStyle name="40% - Accent4 7 3" xfId="4136"/>
    <cellStyle name="40% - Accent4 8" xfId="4137"/>
    <cellStyle name="40% - Accent4 8 2" xfId="4138"/>
    <cellStyle name="40% - Accent4 8 3" xfId="4139"/>
    <cellStyle name="40% - Accent4 9" xfId="4140"/>
    <cellStyle name="40% - Accent4 9 2" xfId="4141"/>
    <cellStyle name="40% - Accent4 9 3" xfId="4142"/>
    <cellStyle name="40% - Accent5 1" xfId="4143"/>
    <cellStyle name="40% - Accent5 1 2" xfId="4144"/>
    <cellStyle name="40% - Accent5 10" xfId="4145"/>
    <cellStyle name="40% - Accent5 10 2" xfId="4146"/>
    <cellStyle name="40% - Accent5 10 3" xfId="4147"/>
    <cellStyle name="40% - Accent5 11" xfId="4148"/>
    <cellStyle name="40% - Accent5 12" xfId="4149"/>
    <cellStyle name="40% - Accent5 2" xfId="1571"/>
    <cellStyle name="40% - Accent5 2 10" xfId="24631"/>
    <cellStyle name="40% - Accent5 2 2" xfId="3207"/>
    <cellStyle name="40% - Accent5 2 3" xfId="4150"/>
    <cellStyle name="40% - Accent5 2 4" xfId="4151"/>
    <cellStyle name="40% - Accent5 2 5" xfId="4152"/>
    <cellStyle name="40% - Accent5 2 6" xfId="4153"/>
    <cellStyle name="40% - Accent5 2 7" xfId="4154"/>
    <cellStyle name="40% - Accent5 2 8" xfId="4155"/>
    <cellStyle name="40% - Accent5 2 9" xfId="4156"/>
    <cellStyle name="40% - Accent5 3" xfId="3107"/>
    <cellStyle name="40% - Accent5 3 10" xfId="24632"/>
    <cellStyle name="40% - Accent5 3 2" xfId="4157"/>
    <cellStyle name="40% - Accent5 3 3" xfId="4158"/>
    <cellStyle name="40% - Accent5 3 4" xfId="4159"/>
    <cellStyle name="40% - Accent5 3 5" xfId="4160"/>
    <cellStyle name="40% - Accent5 3 6" xfId="4161"/>
    <cellStyle name="40% - Accent5 3 7" xfId="4162"/>
    <cellStyle name="40% - Accent5 3 8" xfId="4163"/>
    <cellStyle name="40% - Accent5 3 9" xfId="4164"/>
    <cellStyle name="40% - Accent5 4" xfId="4165"/>
    <cellStyle name="40% - Accent5 4 2" xfId="4166"/>
    <cellStyle name="40% - Accent5 4 3" xfId="4167"/>
    <cellStyle name="40% - Accent5 4 4" xfId="4168"/>
    <cellStyle name="40% - Accent5 4 5" xfId="4169"/>
    <cellStyle name="40% - Accent5 4 6" xfId="4170"/>
    <cellStyle name="40% - Accent5 4 7" xfId="4171"/>
    <cellStyle name="40% - Accent5 4 8" xfId="4172"/>
    <cellStyle name="40% - Accent5 4 9" xfId="4173"/>
    <cellStyle name="40% - Accent5 5" xfId="4174"/>
    <cellStyle name="40% - Accent5 5 2" xfId="4175"/>
    <cellStyle name="40% - Accent5 5 3" xfId="4176"/>
    <cellStyle name="40% - Accent5 6" xfId="4177"/>
    <cellStyle name="40% - Accent5 6 2" xfId="4178"/>
    <cellStyle name="40% - Accent5 6 3" xfId="4179"/>
    <cellStyle name="40% - Accent5 7" xfId="4180"/>
    <cellStyle name="40% - Accent5 7 2" xfId="4181"/>
    <cellStyle name="40% - Accent5 7 3" xfId="4182"/>
    <cellStyle name="40% - Accent5 8" xfId="4183"/>
    <cellStyle name="40% - Accent5 8 2" xfId="4184"/>
    <cellStyle name="40% - Accent5 8 3" xfId="4185"/>
    <cellStyle name="40% - Accent5 9" xfId="4186"/>
    <cellStyle name="40% - Accent5 9 2" xfId="4187"/>
    <cellStyle name="40% - Accent5 9 3" xfId="4188"/>
    <cellStyle name="40% - Accent6 1" xfId="4189"/>
    <cellStyle name="40% - Accent6 1 2" xfId="4190"/>
    <cellStyle name="40% - Accent6 10" xfId="4191"/>
    <cellStyle name="40% - Accent6 10 2" xfId="4192"/>
    <cellStyle name="40% - Accent6 10 3" xfId="4193"/>
    <cellStyle name="40% - Accent6 11" xfId="4194"/>
    <cellStyle name="40% - Accent6 12" xfId="4195"/>
    <cellStyle name="40% - Accent6 2" xfId="1572"/>
    <cellStyle name="40% - Accent6 2 10" xfId="24633"/>
    <cellStyle name="40% - Accent6 2 2" xfId="3208"/>
    <cellStyle name="40% - Accent6 2 3" xfId="4196"/>
    <cellStyle name="40% - Accent6 2 4" xfId="4197"/>
    <cellStyle name="40% - Accent6 2 5" xfId="4198"/>
    <cellStyle name="40% - Accent6 2 6" xfId="4199"/>
    <cellStyle name="40% - Accent6 2 7" xfId="4200"/>
    <cellStyle name="40% - Accent6 2 8" xfId="4201"/>
    <cellStyle name="40% - Accent6 2 9" xfId="4202"/>
    <cellStyle name="40% - Accent6 3" xfId="3108"/>
    <cellStyle name="40% - Accent6 3 10" xfId="24634"/>
    <cellStyle name="40% - Accent6 3 2" xfId="4203"/>
    <cellStyle name="40% - Accent6 3 3" xfId="4204"/>
    <cellStyle name="40% - Accent6 3 4" xfId="4205"/>
    <cellStyle name="40% - Accent6 3 5" xfId="4206"/>
    <cellStyle name="40% - Accent6 3 6" xfId="4207"/>
    <cellStyle name="40% - Accent6 3 7" xfId="4208"/>
    <cellStyle name="40% - Accent6 3 8" xfId="4209"/>
    <cellStyle name="40% - Accent6 3 9" xfId="4210"/>
    <cellStyle name="40% - Accent6 4" xfId="4211"/>
    <cellStyle name="40% - Accent6 4 2" xfId="4212"/>
    <cellStyle name="40% - Accent6 4 3" xfId="4213"/>
    <cellStyle name="40% - Accent6 4 4" xfId="4214"/>
    <cellStyle name="40% - Accent6 4 5" xfId="4215"/>
    <cellStyle name="40% - Accent6 4 6" xfId="4216"/>
    <cellStyle name="40% - Accent6 4 7" xfId="4217"/>
    <cellStyle name="40% - Accent6 4 8" xfId="4218"/>
    <cellStyle name="40% - Accent6 4 9" xfId="4219"/>
    <cellStyle name="40% - Accent6 5" xfId="4220"/>
    <cellStyle name="40% - Accent6 5 2" xfId="4221"/>
    <cellStyle name="40% - Accent6 5 3" xfId="4222"/>
    <cellStyle name="40% - Accent6 6" xfId="4223"/>
    <cellStyle name="40% - Accent6 6 2" xfId="4224"/>
    <cellStyle name="40% - Accent6 6 3" xfId="4225"/>
    <cellStyle name="40% - Accent6 7" xfId="4226"/>
    <cellStyle name="40% - Accent6 7 2" xfId="4227"/>
    <cellStyle name="40% - Accent6 7 3" xfId="4228"/>
    <cellStyle name="40% - Accent6 8" xfId="4229"/>
    <cellStyle name="40% - Accent6 8 2" xfId="4230"/>
    <cellStyle name="40% - Accent6 8 3" xfId="4231"/>
    <cellStyle name="40% - Accent6 9" xfId="4232"/>
    <cellStyle name="40% - Accent6 9 2" xfId="4233"/>
    <cellStyle name="40% - Accent6 9 3" xfId="4234"/>
    <cellStyle name="60% - Accent1 1" xfId="4235"/>
    <cellStyle name="60% - Accent1 10" xfId="4236"/>
    <cellStyle name="60% - Accent1 10 2" xfId="4237"/>
    <cellStyle name="60% - Accent1 10 3" xfId="4238"/>
    <cellStyle name="60% - Accent1 11" xfId="4239"/>
    <cellStyle name="60% - Accent1 12" xfId="4240"/>
    <cellStyle name="60% - Accent1 2" xfId="1573"/>
    <cellStyle name="60% - Accent1 2 10" xfId="24636"/>
    <cellStyle name="60% - Accent1 2 2" xfId="3209"/>
    <cellStyle name="60% - Accent1 2 3" xfId="4241"/>
    <cellStyle name="60% - Accent1 2 4" xfId="4242"/>
    <cellStyle name="60% - Accent1 2 5" xfId="4243"/>
    <cellStyle name="60% - Accent1 2 6" xfId="4244"/>
    <cellStyle name="60% - Accent1 2 7" xfId="4245"/>
    <cellStyle name="60% - Accent1 2 8" xfId="4246"/>
    <cellStyle name="60% - Accent1 2 9" xfId="4247"/>
    <cellStyle name="60% - Accent1 3" xfId="4248"/>
    <cellStyle name="60% - Accent1 3 2" xfId="4249"/>
    <cellStyle name="60% - Accent1 3 3" xfId="4250"/>
    <cellStyle name="60% - Accent1 3 4" xfId="4251"/>
    <cellStyle name="60% - Accent1 3 5" xfId="4252"/>
    <cellStyle name="60% - Accent1 3 6" xfId="4253"/>
    <cellStyle name="60% - Accent1 3 7" xfId="4254"/>
    <cellStyle name="60% - Accent1 3 8" xfId="4255"/>
    <cellStyle name="60% - Accent1 3 9" xfId="4256"/>
    <cellStyle name="60% - Accent1 4" xfId="4257"/>
    <cellStyle name="60% - Accent1 4 2" xfId="4258"/>
    <cellStyle name="60% - Accent1 4 3" xfId="4259"/>
    <cellStyle name="60% - Accent1 4 4" xfId="4260"/>
    <cellStyle name="60% - Accent1 4 5" xfId="4261"/>
    <cellStyle name="60% - Accent1 4 6" xfId="4262"/>
    <cellStyle name="60% - Accent1 4 7" xfId="4263"/>
    <cellStyle name="60% - Accent1 4 8" xfId="4264"/>
    <cellStyle name="60% - Accent1 4 9" xfId="4265"/>
    <cellStyle name="60% - Accent1 5" xfId="4266"/>
    <cellStyle name="60% - Accent1 5 2" xfId="4267"/>
    <cellStyle name="60% - Accent1 5 3" xfId="4268"/>
    <cellStyle name="60% - Accent1 6" xfId="4269"/>
    <cellStyle name="60% - Accent1 6 2" xfId="4270"/>
    <cellStyle name="60% - Accent1 6 3" xfId="4271"/>
    <cellStyle name="60% - Accent1 7" xfId="4272"/>
    <cellStyle name="60% - Accent1 7 2" xfId="4273"/>
    <cellStyle name="60% - Accent1 7 3" xfId="4274"/>
    <cellStyle name="60% - Accent1 8" xfId="4275"/>
    <cellStyle name="60% - Accent1 8 2" xfId="4276"/>
    <cellStyle name="60% - Accent1 8 3" xfId="4277"/>
    <cellStyle name="60% - Accent1 9" xfId="4278"/>
    <cellStyle name="60% - Accent1 9 2" xfId="4279"/>
    <cellStyle name="60% - Accent1 9 3" xfId="4280"/>
    <cellStyle name="60% - Accent2 1" xfId="4281"/>
    <cellStyle name="60% - Accent2 10" xfId="4282"/>
    <cellStyle name="60% - Accent2 10 2" xfId="4283"/>
    <cellStyle name="60% - Accent2 10 3" xfId="4284"/>
    <cellStyle name="60% - Accent2 11" xfId="4285"/>
    <cellStyle name="60% - Accent2 12" xfId="4286"/>
    <cellStyle name="60% - Accent2 2" xfId="1574"/>
    <cellStyle name="60% - Accent2 2 10" xfId="24637"/>
    <cellStyle name="60% - Accent2 2 2" xfId="3210"/>
    <cellStyle name="60% - Accent2 2 3" xfId="4287"/>
    <cellStyle name="60% - Accent2 2 4" xfId="4288"/>
    <cellStyle name="60% - Accent2 2 5" xfId="4289"/>
    <cellStyle name="60% - Accent2 2 6" xfId="4290"/>
    <cellStyle name="60% - Accent2 2 7" xfId="4291"/>
    <cellStyle name="60% - Accent2 2 8" xfId="4292"/>
    <cellStyle name="60% - Accent2 2 9" xfId="4293"/>
    <cellStyle name="60% - Accent2 3" xfId="4294"/>
    <cellStyle name="60% - Accent2 3 2" xfId="4295"/>
    <cellStyle name="60% - Accent2 3 3" xfId="4296"/>
    <cellStyle name="60% - Accent2 3 4" xfId="4297"/>
    <cellStyle name="60% - Accent2 3 5" xfId="4298"/>
    <cellStyle name="60% - Accent2 3 6" xfId="4299"/>
    <cellStyle name="60% - Accent2 3 7" xfId="4300"/>
    <cellStyle name="60% - Accent2 3 8" xfId="4301"/>
    <cellStyle name="60% - Accent2 3 9" xfId="4302"/>
    <cellStyle name="60% - Accent2 4" xfId="4303"/>
    <cellStyle name="60% - Accent2 4 2" xfId="4304"/>
    <cellStyle name="60% - Accent2 4 3" xfId="4305"/>
    <cellStyle name="60% - Accent2 4 4" xfId="4306"/>
    <cellStyle name="60% - Accent2 4 5" xfId="4307"/>
    <cellStyle name="60% - Accent2 4 6" xfId="4308"/>
    <cellStyle name="60% - Accent2 4 7" xfId="4309"/>
    <cellStyle name="60% - Accent2 4 8" xfId="4310"/>
    <cellStyle name="60% - Accent2 4 9" xfId="4311"/>
    <cellStyle name="60% - Accent2 5" xfId="4312"/>
    <cellStyle name="60% - Accent2 5 2" xfId="4313"/>
    <cellStyle name="60% - Accent2 5 3" xfId="4314"/>
    <cellStyle name="60% - Accent2 6" xfId="4315"/>
    <cellStyle name="60% - Accent2 6 2" xfId="4316"/>
    <cellStyle name="60% - Accent2 6 3" xfId="4317"/>
    <cellStyle name="60% - Accent2 7" xfId="4318"/>
    <cellStyle name="60% - Accent2 7 2" xfId="4319"/>
    <cellStyle name="60% - Accent2 7 3" xfId="4320"/>
    <cellStyle name="60% - Accent2 8" xfId="4321"/>
    <cellStyle name="60% - Accent2 8 2" xfId="4322"/>
    <cellStyle name="60% - Accent2 8 3" xfId="4323"/>
    <cellStyle name="60% - Accent2 9" xfId="4324"/>
    <cellStyle name="60% - Accent2 9 2" xfId="4325"/>
    <cellStyle name="60% - Accent2 9 3" xfId="4326"/>
    <cellStyle name="60% - Accent3 1" xfId="4327"/>
    <cellStyle name="60% - Accent3 10" xfId="4328"/>
    <cellStyle name="60% - Accent3 10 2" xfId="4329"/>
    <cellStyle name="60% - Accent3 10 3" xfId="4330"/>
    <cellStyle name="60% - Accent3 11" xfId="4331"/>
    <cellStyle name="60% - Accent3 12" xfId="4332"/>
    <cellStyle name="60% - Accent3 2" xfId="1575"/>
    <cellStyle name="60% - Accent3 2 10" xfId="24590"/>
    <cellStyle name="60% - Accent3 2 2" xfId="3211"/>
    <cellStyle name="60% - Accent3 2 3" xfId="4333"/>
    <cellStyle name="60% - Accent3 2 4" xfId="4334"/>
    <cellStyle name="60% - Accent3 2 5" xfId="4335"/>
    <cellStyle name="60% - Accent3 2 6" xfId="4336"/>
    <cellStyle name="60% - Accent3 2 7" xfId="4337"/>
    <cellStyle name="60% - Accent3 2 8" xfId="4338"/>
    <cellStyle name="60% - Accent3 2 9" xfId="4339"/>
    <cellStyle name="60% - Accent3 3" xfId="4340"/>
    <cellStyle name="60% - Accent3 3 2" xfId="4341"/>
    <cellStyle name="60% - Accent3 3 3" xfId="4342"/>
    <cellStyle name="60% - Accent3 3 4" xfId="4343"/>
    <cellStyle name="60% - Accent3 3 5" xfId="4344"/>
    <cellStyle name="60% - Accent3 3 6" xfId="4345"/>
    <cellStyle name="60% - Accent3 3 7" xfId="4346"/>
    <cellStyle name="60% - Accent3 3 8" xfId="4347"/>
    <cellStyle name="60% - Accent3 3 9" xfId="4348"/>
    <cellStyle name="60% - Accent3 4" xfId="4349"/>
    <cellStyle name="60% - Accent3 4 2" xfId="4350"/>
    <cellStyle name="60% - Accent3 4 3" xfId="4351"/>
    <cellStyle name="60% - Accent3 4 4" xfId="4352"/>
    <cellStyle name="60% - Accent3 4 5" xfId="4353"/>
    <cellStyle name="60% - Accent3 4 6" xfId="4354"/>
    <cellStyle name="60% - Accent3 4 7" xfId="4355"/>
    <cellStyle name="60% - Accent3 4 8" xfId="4356"/>
    <cellStyle name="60% - Accent3 4 9" xfId="4357"/>
    <cellStyle name="60% - Accent3 5" xfId="4358"/>
    <cellStyle name="60% - Accent3 5 2" xfId="4359"/>
    <cellStyle name="60% - Accent3 5 3" xfId="4360"/>
    <cellStyle name="60% - Accent3 6" xfId="4361"/>
    <cellStyle name="60% - Accent3 6 2" xfId="4362"/>
    <cellStyle name="60% - Accent3 6 3" xfId="4363"/>
    <cellStyle name="60% - Accent3 7" xfId="4364"/>
    <cellStyle name="60% - Accent3 7 2" xfId="4365"/>
    <cellStyle name="60% - Accent3 7 3" xfId="4366"/>
    <cellStyle name="60% - Accent3 8" xfId="4367"/>
    <cellStyle name="60% - Accent3 8 2" xfId="4368"/>
    <cellStyle name="60% - Accent3 8 3" xfId="4369"/>
    <cellStyle name="60% - Accent3 9" xfId="4370"/>
    <cellStyle name="60% - Accent3 9 2" xfId="4371"/>
    <cellStyle name="60% - Accent3 9 3" xfId="4372"/>
    <cellStyle name="60% - Accent4 1" xfId="4373"/>
    <cellStyle name="60% - Accent4 10" xfId="4374"/>
    <cellStyle name="60% - Accent4 10 2" xfId="4375"/>
    <cellStyle name="60% - Accent4 10 3" xfId="4376"/>
    <cellStyle name="60% - Accent4 11" xfId="4377"/>
    <cellStyle name="60% - Accent4 12" xfId="4378"/>
    <cellStyle name="60% - Accent4 2" xfId="1576"/>
    <cellStyle name="60% - Accent4 2 10" xfId="24638"/>
    <cellStyle name="60% - Accent4 2 2" xfId="3212"/>
    <cellStyle name="60% - Accent4 2 3" xfId="4379"/>
    <cellStyle name="60% - Accent4 2 4" xfId="4380"/>
    <cellStyle name="60% - Accent4 2 5" xfId="4381"/>
    <cellStyle name="60% - Accent4 2 6" xfId="4382"/>
    <cellStyle name="60% - Accent4 2 7" xfId="4383"/>
    <cellStyle name="60% - Accent4 2 8" xfId="4384"/>
    <cellStyle name="60% - Accent4 2 9" xfId="4385"/>
    <cellStyle name="60% - Accent4 3" xfId="4386"/>
    <cellStyle name="60% - Accent4 3 2" xfId="4387"/>
    <cellStyle name="60% - Accent4 3 3" xfId="4388"/>
    <cellStyle name="60% - Accent4 3 4" xfId="4389"/>
    <cellStyle name="60% - Accent4 3 5" xfId="4390"/>
    <cellStyle name="60% - Accent4 3 6" xfId="4391"/>
    <cellStyle name="60% - Accent4 3 7" xfId="4392"/>
    <cellStyle name="60% - Accent4 3 8" xfId="4393"/>
    <cellStyle name="60% - Accent4 3 9" xfId="4394"/>
    <cellStyle name="60% - Accent4 4" xfId="4395"/>
    <cellStyle name="60% - Accent4 4 2" xfId="4396"/>
    <cellStyle name="60% - Accent4 4 3" xfId="4397"/>
    <cellStyle name="60% - Accent4 4 4" xfId="4398"/>
    <cellStyle name="60% - Accent4 4 5" xfId="4399"/>
    <cellStyle name="60% - Accent4 4 6" xfId="4400"/>
    <cellStyle name="60% - Accent4 4 7" xfId="4401"/>
    <cellStyle name="60% - Accent4 4 8" xfId="4402"/>
    <cellStyle name="60% - Accent4 4 9" xfId="4403"/>
    <cellStyle name="60% - Accent4 5" xfId="4404"/>
    <cellStyle name="60% - Accent4 5 2" xfId="4405"/>
    <cellStyle name="60% - Accent4 5 3" xfId="4406"/>
    <cellStyle name="60% - Accent4 6" xfId="4407"/>
    <cellStyle name="60% - Accent4 6 2" xfId="4408"/>
    <cellStyle name="60% - Accent4 6 3" xfId="4409"/>
    <cellStyle name="60% - Accent4 7" xfId="4410"/>
    <cellStyle name="60% - Accent4 7 2" xfId="4411"/>
    <cellStyle name="60% - Accent4 7 3" xfId="4412"/>
    <cellStyle name="60% - Accent4 8" xfId="4413"/>
    <cellStyle name="60% - Accent4 8 2" xfId="4414"/>
    <cellStyle name="60% - Accent4 8 3" xfId="4415"/>
    <cellStyle name="60% - Accent4 9" xfId="4416"/>
    <cellStyle name="60% - Accent4 9 2" xfId="4417"/>
    <cellStyle name="60% - Accent4 9 3" xfId="4418"/>
    <cellStyle name="60% - Accent5 1" xfId="4419"/>
    <cellStyle name="60% - Accent5 10" xfId="4420"/>
    <cellStyle name="60% - Accent5 10 2" xfId="4421"/>
    <cellStyle name="60% - Accent5 10 3" xfId="4422"/>
    <cellStyle name="60% - Accent5 11" xfId="4423"/>
    <cellStyle name="60% - Accent5 12" xfId="4424"/>
    <cellStyle name="60% - Accent5 2" xfId="1577"/>
    <cellStyle name="60% - Accent5 2 10" xfId="24639"/>
    <cellStyle name="60% - Accent5 2 2" xfId="3213"/>
    <cellStyle name="60% - Accent5 2 3" xfId="4425"/>
    <cellStyle name="60% - Accent5 2 4" xfId="4426"/>
    <cellStyle name="60% - Accent5 2 5" xfId="4427"/>
    <cellStyle name="60% - Accent5 2 6" xfId="4428"/>
    <cellStyle name="60% - Accent5 2 7" xfId="4429"/>
    <cellStyle name="60% - Accent5 2 8" xfId="4430"/>
    <cellStyle name="60% - Accent5 2 9" xfId="4431"/>
    <cellStyle name="60% - Accent5 3" xfId="4432"/>
    <cellStyle name="60% - Accent5 3 2" xfId="4433"/>
    <cellStyle name="60% - Accent5 3 3" xfId="4434"/>
    <cellStyle name="60% - Accent5 3 4" xfId="4435"/>
    <cellStyle name="60% - Accent5 3 5" xfId="4436"/>
    <cellStyle name="60% - Accent5 3 6" xfId="4437"/>
    <cellStyle name="60% - Accent5 3 7" xfId="4438"/>
    <cellStyle name="60% - Accent5 3 8" xfId="4439"/>
    <cellStyle name="60% - Accent5 3 9" xfId="4440"/>
    <cellStyle name="60% - Accent5 4" xfId="4441"/>
    <cellStyle name="60% - Accent5 4 2" xfId="4442"/>
    <cellStyle name="60% - Accent5 4 3" xfId="4443"/>
    <cellStyle name="60% - Accent5 4 4" xfId="4444"/>
    <cellStyle name="60% - Accent5 4 5" xfId="4445"/>
    <cellStyle name="60% - Accent5 4 6" xfId="4446"/>
    <cellStyle name="60% - Accent5 4 7" xfId="4447"/>
    <cellStyle name="60% - Accent5 4 8" xfId="4448"/>
    <cellStyle name="60% - Accent5 4 9" xfId="4449"/>
    <cellStyle name="60% - Accent5 5" xfId="4450"/>
    <cellStyle name="60% - Accent5 5 2" xfId="4451"/>
    <cellStyle name="60% - Accent5 5 3" xfId="4452"/>
    <cellStyle name="60% - Accent5 6" xfId="4453"/>
    <cellStyle name="60% - Accent5 6 2" xfId="4454"/>
    <cellStyle name="60% - Accent5 6 3" xfId="4455"/>
    <cellStyle name="60% - Accent5 7" xfId="4456"/>
    <cellStyle name="60% - Accent5 7 2" xfId="4457"/>
    <cellStyle name="60% - Accent5 7 3" xfId="4458"/>
    <cellStyle name="60% - Accent5 8" xfId="4459"/>
    <cellStyle name="60% - Accent5 8 2" xfId="4460"/>
    <cellStyle name="60% - Accent5 8 3" xfId="4461"/>
    <cellStyle name="60% - Accent5 9" xfId="4462"/>
    <cellStyle name="60% - Accent5 9 2" xfId="4463"/>
    <cellStyle name="60% - Accent5 9 3" xfId="4464"/>
    <cellStyle name="60% - Accent6 1" xfId="4465"/>
    <cellStyle name="60% - Accent6 10" xfId="4466"/>
    <cellStyle name="60% - Accent6 10 2" xfId="4467"/>
    <cellStyle name="60% - Accent6 10 3" xfId="4468"/>
    <cellStyle name="60% - Accent6 11" xfId="4469"/>
    <cellStyle name="60% - Accent6 12" xfId="4470"/>
    <cellStyle name="60% - Accent6 2" xfId="1578"/>
    <cellStyle name="60% - Accent6 2 10" xfId="24641"/>
    <cellStyle name="60% - Accent6 2 2" xfId="3214"/>
    <cellStyle name="60% - Accent6 2 3" xfId="4471"/>
    <cellStyle name="60% - Accent6 2 4" xfId="4472"/>
    <cellStyle name="60% - Accent6 2 5" xfId="4473"/>
    <cellStyle name="60% - Accent6 2 6" xfId="4474"/>
    <cellStyle name="60% - Accent6 2 7" xfId="4475"/>
    <cellStyle name="60% - Accent6 2 8" xfId="4476"/>
    <cellStyle name="60% - Accent6 2 9" xfId="4477"/>
    <cellStyle name="60% - Accent6 3" xfId="4478"/>
    <cellStyle name="60% - Accent6 3 2" xfId="4479"/>
    <cellStyle name="60% - Accent6 3 3" xfId="4480"/>
    <cellStyle name="60% - Accent6 3 4" xfId="4481"/>
    <cellStyle name="60% - Accent6 3 5" xfId="4482"/>
    <cellStyle name="60% - Accent6 3 6" xfId="4483"/>
    <cellStyle name="60% - Accent6 3 7" xfId="4484"/>
    <cellStyle name="60% - Accent6 3 8" xfId="4485"/>
    <cellStyle name="60% - Accent6 3 9" xfId="4486"/>
    <cellStyle name="60% - Accent6 4" xfId="4487"/>
    <cellStyle name="60% - Accent6 4 2" xfId="4488"/>
    <cellStyle name="60% - Accent6 4 3" xfId="4489"/>
    <cellStyle name="60% - Accent6 4 4" xfId="4490"/>
    <cellStyle name="60% - Accent6 4 5" xfId="4491"/>
    <cellStyle name="60% - Accent6 4 6" xfId="4492"/>
    <cellStyle name="60% - Accent6 4 7" xfId="4493"/>
    <cellStyle name="60% - Accent6 4 8" xfId="4494"/>
    <cellStyle name="60% - Accent6 4 9" xfId="4495"/>
    <cellStyle name="60% - Accent6 5" xfId="4496"/>
    <cellStyle name="60% - Accent6 5 2" xfId="4497"/>
    <cellStyle name="60% - Accent6 5 3" xfId="4498"/>
    <cellStyle name="60% - Accent6 6" xfId="4499"/>
    <cellStyle name="60% - Accent6 6 2" xfId="4500"/>
    <cellStyle name="60% - Accent6 6 3" xfId="4501"/>
    <cellStyle name="60% - Accent6 7" xfId="4502"/>
    <cellStyle name="60% - Accent6 7 2" xfId="4503"/>
    <cellStyle name="60% - Accent6 7 3" xfId="4504"/>
    <cellStyle name="60% - Accent6 8" xfId="4505"/>
    <cellStyle name="60% - Accent6 8 2" xfId="4506"/>
    <cellStyle name="60% - Accent6 8 3" xfId="4507"/>
    <cellStyle name="60% - Accent6 9" xfId="4508"/>
    <cellStyle name="60% - Accent6 9 2" xfId="4509"/>
    <cellStyle name="60% - Accent6 9 3" xfId="4510"/>
    <cellStyle name="Accent1 - 20%" xfId="4511"/>
    <cellStyle name="Accent1 - 20% 2" xfId="4512"/>
    <cellStyle name="Accent1 - 40%" xfId="4513"/>
    <cellStyle name="Accent1 - 40% 2" xfId="4514"/>
    <cellStyle name="Accent1 - 60%" xfId="4515"/>
    <cellStyle name="Accent1 1" xfId="4516"/>
    <cellStyle name="Accent1 10" xfId="4517"/>
    <cellStyle name="Accent1 10 2" xfId="4518"/>
    <cellStyle name="Accent1 10 3" xfId="4519"/>
    <cellStyle name="Accent1 11" xfId="4520"/>
    <cellStyle name="Accent1 12" xfId="4521"/>
    <cellStyle name="Accent1 2" xfId="1579"/>
    <cellStyle name="Accent1 2 10" xfId="24642"/>
    <cellStyle name="Accent1 2 2" xfId="3215"/>
    <cellStyle name="Accent1 2 3" xfId="4522"/>
    <cellStyle name="Accent1 2 4" xfId="4523"/>
    <cellStyle name="Accent1 2 5" xfId="4524"/>
    <cellStyle name="Accent1 2 6" xfId="4525"/>
    <cellStyle name="Accent1 2 7" xfId="4526"/>
    <cellStyle name="Accent1 2 8" xfId="4527"/>
    <cellStyle name="Accent1 2 9" xfId="4528"/>
    <cellStyle name="Accent1 3" xfId="4529"/>
    <cellStyle name="Accent1 3 2" xfId="4530"/>
    <cellStyle name="Accent1 3 3" xfId="4531"/>
    <cellStyle name="Accent1 3 4" xfId="4532"/>
    <cellStyle name="Accent1 3 5" xfId="4533"/>
    <cellStyle name="Accent1 3 6" xfId="4534"/>
    <cellStyle name="Accent1 3 7" xfId="4535"/>
    <cellStyle name="Accent1 3 8" xfId="4536"/>
    <cellStyle name="Accent1 3 9" xfId="4537"/>
    <cellStyle name="Accent1 4" xfId="4538"/>
    <cellStyle name="Accent1 4 2" xfId="4539"/>
    <cellStyle name="Accent1 4 3" xfId="4540"/>
    <cellStyle name="Accent1 4 4" xfId="4541"/>
    <cellStyle name="Accent1 4 5" xfId="4542"/>
    <cellStyle name="Accent1 4 6" xfId="4543"/>
    <cellStyle name="Accent1 4 7" xfId="4544"/>
    <cellStyle name="Accent1 4 8" xfId="4545"/>
    <cellStyle name="Accent1 4 9" xfId="4546"/>
    <cellStyle name="Accent1 5" xfId="4547"/>
    <cellStyle name="Accent1 5 2" xfId="4548"/>
    <cellStyle name="Accent1 5 3" xfId="4549"/>
    <cellStyle name="Accent1 6" xfId="4550"/>
    <cellStyle name="Accent1 6 2" xfId="4551"/>
    <cellStyle name="Accent1 6 3" xfId="4552"/>
    <cellStyle name="Accent1 7" xfId="4553"/>
    <cellStyle name="Accent1 7 2" xfId="4554"/>
    <cellStyle name="Accent1 7 3" xfId="4555"/>
    <cellStyle name="Accent1 8" xfId="4556"/>
    <cellStyle name="Accent1 8 2" xfId="4557"/>
    <cellStyle name="Accent1 8 3" xfId="4558"/>
    <cellStyle name="Accent1 9" xfId="4559"/>
    <cellStyle name="Accent1 9 2" xfId="4560"/>
    <cellStyle name="Accent1 9 3" xfId="4561"/>
    <cellStyle name="Accent2 - 20%" xfId="4562"/>
    <cellStyle name="Accent2 - 20% 2" xfId="4563"/>
    <cellStyle name="Accent2 - 40%" xfId="4564"/>
    <cellStyle name="Accent2 - 40% 2" xfId="4565"/>
    <cellStyle name="Accent2 - 60%" xfId="4566"/>
    <cellStyle name="Accent2 1" xfId="4567"/>
    <cellStyle name="Accent2 10" xfId="4568"/>
    <cellStyle name="Accent2 10 2" xfId="4569"/>
    <cellStyle name="Accent2 10 3" xfId="4570"/>
    <cellStyle name="Accent2 11" xfId="4571"/>
    <cellStyle name="Accent2 12" xfId="4572"/>
    <cellStyle name="Accent2 2" xfId="1580"/>
    <cellStyle name="Accent2 2 10" xfId="24643"/>
    <cellStyle name="Accent2 2 2" xfId="3216"/>
    <cellStyle name="Accent2 2 3" xfId="4573"/>
    <cellStyle name="Accent2 2 4" xfId="4574"/>
    <cellStyle name="Accent2 2 5" xfId="4575"/>
    <cellStyle name="Accent2 2 6" xfId="4576"/>
    <cellStyle name="Accent2 2 7" xfId="4577"/>
    <cellStyle name="Accent2 2 8" xfId="4578"/>
    <cellStyle name="Accent2 2 9" xfId="4579"/>
    <cellStyle name="Accent2 3" xfId="4580"/>
    <cellStyle name="Accent2 3 2" xfId="4581"/>
    <cellStyle name="Accent2 3 3" xfId="4582"/>
    <cellStyle name="Accent2 3 4" xfId="4583"/>
    <cellStyle name="Accent2 3 5" xfId="4584"/>
    <cellStyle name="Accent2 3 6" xfId="4585"/>
    <cellStyle name="Accent2 3 7" xfId="4586"/>
    <cellStyle name="Accent2 3 8" xfId="4587"/>
    <cellStyle name="Accent2 3 9" xfId="4588"/>
    <cellStyle name="Accent2 4" xfId="4589"/>
    <cellStyle name="Accent2 4 2" xfId="4590"/>
    <cellStyle name="Accent2 4 3" xfId="4591"/>
    <cellStyle name="Accent2 4 4" xfId="4592"/>
    <cellStyle name="Accent2 4 5" xfId="4593"/>
    <cellStyle name="Accent2 4 6" xfId="4594"/>
    <cellStyle name="Accent2 4 7" xfId="4595"/>
    <cellStyle name="Accent2 4 8" xfId="4596"/>
    <cellStyle name="Accent2 4 9" xfId="4597"/>
    <cellStyle name="Accent2 5" xfId="4598"/>
    <cellStyle name="Accent2 5 2" xfId="4599"/>
    <cellStyle name="Accent2 5 3" xfId="4600"/>
    <cellStyle name="Accent2 6" xfId="4601"/>
    <cellStyle name="Accent2 6 2" xfId="4602"/>
    <cellStyle name="Accent2 6 3" xfId="4603"/>
    <cellStyle name="Accent2 7" xfId="4604"/>
    <cellStyle name="Accent2 7 2" xfId="4605"/>
    <cellStyle name="Accent2 7 3" xfId="4606"/>
    <cellStyle name="Accent2 8" xfId="4607"/>
    <cellStyle name="Accent2 8 2" xfId="4608"/>
    <cellStyle name="Accent2 8 3" xfId="4609"/>
    <cellStyle name="Accent2 9" xfId="4610"/>
    <cellStyle name="Accent2 9 2" xfId="4611"/>
    <cellStyle name="Accent2 9 3" xfId="4612"/>
    <cellStyle name="Accent3 - 20%" xfId="4613"/>
    <cellStyle name="Accent3 - 20% 2" xfId="4614"/>
    <cellStyle name="Accent3 - 40%" xfId="4615"/>
    <cellStyle name="Accent3 - 40% 2" xfId="4616"/>
    <cellStyle name="Accent3 - 60%" xfId="4617"/>
    <cellStyle name="Accent3 1" xfId="4618"/>
    <cellStyle name="Accent3 10" xfId="4619"/>
    <cellStyle name="Accent3 10 2" xfId="4620"/>
    <cellStyle name="Accent3 10 3" xfId="4621"/>
    <cellStyle name="Accent3 11" xfId="4622"/>
    <cellStyle name="Accent3 12" xfId="4623"/>
    <cellStyle name="Accent3 2" xfId="1581"/>
    <cellStyle name="Accent3 2 10" xfId="24644"/>
    <cellStyle name="Accent3 2 2" xfId="3217"/>
    <cellStyle name="Accent3 2 3" xfId="4624"/>
    <cellStyle name="Accent3 2 4" xfId="4625"/>
    <cellStyle name="Accent3 2 5" xfId="4626"/>
    <cellStyle name="Accent3 2 6" xfId="4627"/>
    <cellStyle name="Accent3 2 7" xfId="4628"/>
    <cellStyle name="Accent3 2 8" xfId="4629"/>
    <cellStyle name="Accent3 2 9" xfId="4630"/>
    <cellStyle name="Accent3 3" xfId="4631"/>
    <cellStyle name="Accent3 3 2" xfId="4632"/>
    <cellStyle name="Accent3 3 3" xfId="4633"/>
    <cellStyle name="Accent3 3 4" xfId="4634"/>
    <cellStyle name="Accent3 3 5" xfId="4635"/>
    <cellStyle name="Accent3 3 6" xfId="4636"/>
    <cellStyle name="Accent3 3 7" xfId="4637"/>
    <cellStyle name="Accent3 3 8" xfId="4638"/>
    <cellStyle name="Accent3 3 9" xfId="4639"/>
    <cellStyle name="Accent3 4" xfId="4640"/>
    <cellStyle name="Accent3 4 2" xfId="4641"/>
    <cellStyle name="Accent3 4 3" xfId="4642"/>
    <cellStyle name="Accent3 4 4" xfId="4643"/>
    <cellStyle name="Accent3 4 5" xfId="4644"/>
    <cellStyle name="Accent3 4 6" xfId="4645"/>
    <cellStyle name="Accent3 4 7" xfId="4646"/>
    <cellStyle name="Accent3 4 8" xfId="4647"/>
    <cellStyle name="Accent3 4 9" xfId="4648"/>
    <cellStyle name="Accent3 5" xfId="4649"/>
    <cellStyle name="Accent3 5 2" xfId="4650"/>
    <cellStyle name="Accent3 5 3" xfId="4651"/>
    <cellStyle name="Accent3 6" xfId="4652"/>
    <cellStyle name="Accent3 6 2" xfId="4653"/>
    <cellStyle name="Accent3 6 3" xfId="4654"/>
    <cellStyle name="Accent3 7" xfId="4655"/>
    <cellStyle name="Accent3 7 2" xfId="4656"/>
    <cellStyle name="Accent3 7 3" xfId="4657"/>
    <cellStyle name="Accent3 8" xfId="4658"/>
    <cellStyle name="Accent3 8 2" xfId="4659"/>
    <cellStyle name="Accent3 8 3" xfId="4660"/>
    <cellStyle name="Accent3 9" xfId="4661"/>
    <cellStyle name="Accent3 9 2" xfId="4662"/>
    <cellStyle name="Accent3 9 3" xfId="4663"/>
    <cellStyle name="Accent4 - 20%" xfId="4664"/>
    <cellStyle name="Accent4 - 20% 2" xfId="4665"/>
    <cellStyle name="Accent4 - 40%" xfId="4666"/>
    <cellStyle name="Accent4 - 40% 2" xfId="4667"/>
    <cellStyle name="Accent4 - 60%" xfId="4668"/>
    <cellStyle name="Accent4 1" xfId="4669"/>
    <cellStyle name="Accent4 10" xfId="4670"/>
    <cellStyle name="Accent4 10 2" xfId="4671"/>
    <cellStyle name="Accent4 10 3" xfId="4672"/>
    <cellStyle name="Accent4 11" xfId="4673"/>
    <cellStyle name="Accent4 12" xfId="4674"/>
    <cellStyle name="Accent4 2" xfId="1582"/>
    <cellStyle name="Accent4 2 10" xfId="24597"/>
    <cellStyle name="Accent4 2 2" xfId="3218"/>
    <cellStyle name="Accent4 2 3" xfId="4675"/>
    <cellStyle name="Accent4 2 4" xfId="4676"/>
    <cellStyle name="Accent4 2 5" xfId="4677"/>
    <cellStyle name="Accent4 2 6" xfId="4678"/>
    <cellStyle name="Accent4 2 7" xfId="4679"/>
    <cellStyle name="Accent4 2 8" xfId="4680"/>
    <cellStyle name="Accent4 2 9" xfId="4681"/>
    <cellStyle name="Accent4 3" xfId="4682"/>
    <cellStyle name="Accent4 3 2" xfId="4683"/>
    <cellStyle name="Accent4 3 3" xfId="4684"/>
    <cellStyle name="Accent4 3 4" xfId="4685"/>
    <cellStyle name="Accent4 3 5" xfId="4686"/>
    <cellStyle name="Accent4 3 6" xfId="4687"/>
    <cellStyle name="Accent4 3 7" xfId="4688"/>
    <cellStyle name="Accent4 3 8" xfId="4689"/>
    <cellStyle name="Accent4 3 9" xfId="4690"/>
    <cellStyle name="Accent4 4" xfId="4691"/>
    <cellStyle name="Accent4 4 2" xfId="4692"/>
    <cellStyle name="Accent4 4 3" xfId="4693"/>
    <cellStyle name="Accent4 4 4" xfId="4694"/>
    <cellStyle name="Accent4 4 5" xfId="4695"/>
    <cellStyle name="Accent4 4 6" xfId="4696"/>
    <cellStyle name="Accent4 4 7" xfId="4697"/>
    <cellStyle name="Accent4 4 8" xfId="4698"/>
    <cellStyle name="Accent4 4 9" xfId="4699"/>
    <cellStyle name="Accent4 5" xfId="4700"/>
    <cellStyle name="Accent4 5 2" xfId="4701"/>
    <cellStyle name="Accent4 5 3" xfId="4702"/>
    <cellStyle name="Accent4 6" xfId="4703"/>
    <cellStyle name="Accent4 6 2" xfId="4704"/>
    <cellStyle name="Accent4 6 3" xfId="4705"/>
    <cellStyle name="Accent4 7" xfId="4706"/>
    <cellStyle name="Accent4 7 2" xfId="4707"/>
    <cellStyle name="Accent4 7 3" xfId="4708"/>
    <cellStyle name="Accent4 8" xfId="4709"/>
    <cellStyle name="Accent4 8 2" xfId="4710"/>
    <cellStyle name="Accent4 8 3" xfId="4711"/>
    <cellStyle name="Accent4 9" xfId="4712"/>
    <cellStyle name="Accent4 9 2" xfId="4713"/>
    <cellStyle name="Accent4 9 3" xfId="4714"/>
    <cellStyle name="Accent5 - 20%" xfId="4715"/>
    <cellStyle name="Accent5 - 20% 2" xfId="4716"/>
    <cellStyle name="Accent5 - 40%" xfId="4717"/>
    <cellStyle name="Accent5 - 40% 2" xfId="4718"/>
    <cellStyle name="Accent5 - 60%" xfId="4719"/>
    <cellStyle name="Accent5 1" xfId="4720"/>
    <cellStyle name="Accent5 10" xfId="4721"/>
    <cellStyle name="Accent5 10 2" xfId="4722"/>
    <cellStyle name="Accent5 10 3" xfId="4723"/>
    <cellStyle name="Accent5 11" xfId="4724"/>
    <cellStyle name="Accent5 12" xfId="4725"/>
    <cellStyle name="Accent5 2" xfId="1583"/>
    <cellStyle name="Accent5 2 10" xfId="24645"/>
    <cellStyle name="Accent5 2 2" xfId="3219"/>
    <cellStyle name="Accent5 2 3" xfId="4726"/>
    <cellStyle name="Accent5 2 4" xfId="4727"/>
    <cellStyle name="Accent5 2 5" xfId="4728"/>
    <cellStyle name="Accent5 2 6" xfId="4729"/>
    <cellStyle name="Accent5 2 7" xfId="4730"/>
    <cellStyle name="Accent5 2 8" xfId="4731"/>
    <cellStyle name="Accent5 2 9" xfId="4732"/>
    <cellStyle name="Accent5 3" xfId="4733"/>
    <cellStyle name="Accent5 3 2" xfId="4734"/>
    <cellStyle name="Accent5 3 3" xfId="4735"/>
    <cellStyle name="Accent5 3 4" xfId="4736"/>
    <cellStyle name="Accent5 3 5" xfId="4737"/>
    <cellStyle name="Accent5 3 6" xfId="4738"/>
    <cellStyle name="Accent5 3 7" xfId="4739"/>
    <cellStyle name="Accent5 3 8" xfId="4740"/>
    <cellStyle name="Accent5 3 9" xfId="4741"/>
    <cellStyle name="Accent5 4" xfId="4742"/>
    <cellStyle name="Accent5 4 2" xfId="4743"/>
    <cellStyle name="Accent5 4 3" xfId="4744"/>
    <cellStyle name="Accent5 4 4" xfId="4745"/>
    <cellStyle name="Accent5 4 5" xfId="4746"/>
    <cellStyle name="Accent5 4 6" xfId="4747"/>
    <cellStyle name="Accent5 4 7" xfId="4748"/>
    <cellStyle name="Accent5 4 8" xfId="4749"/>
    <cellStyle name="Accent5 4 9" xfId="4750"/>
    <cellStyle name="Accent5 5" xfId="4751"/>
    <cellStyle name="Accent5 5 2" xfId="4752"/>
    <cellStyle name="Accent5 5 3" xfId="4753"/>
    <cellStyle name="Accent5 6" xfId="4754"/>
    <cellStyle name="Accent5 6 2" xfId="4755"/>
    <cellStyle name="Accent5 6 3" xfId="4756"/>
    <cellStyle name="Accent5 7" xfId="4757"/>
    <cellStyle name="Accent5 7 2" xfId="4758"/>
    <cellStyle name="Accent5 7 3" xfId="4759"/>
    <cellStyle name="Accent5 8" xfId="4760"/>
    <cellStyle name="Accent5 8 2" xfId="4761"/>
    <cellStyle name="Accent5 8 3" xfId="4762"/>
    <cellStyle name="Accent5 9" xfId="4763"/>
    <cellStyle name="Accent5 9 2" xfId="4764"/>
    <cellStyle name="Accent5 9 3" xfId="4765"/>
    <cellStyle name="Accent6 - 20%" xfId="4766"/>
    <cellStyle name="Accent6 - 20% 2" xfId="4767"/>
    <cellStyle name="Accent6 - 40%" xfId="4768"/>
    <cellStyle name="Accent6 - 40% 2" xfId="4769"/>
    <cellStyle name="Accent6 - 60%" xfId="4770"/>
    <cellStyle name="Accent6 1" xfId="4771"/>
    <cellStyle name="Accent6 10" xfId="4772"/>
    <cellStyle name="Accent6 10 2" xfId="4773"/>
    <cellStyle name="Accent6 10 3" xfId="4774"/>
    <cellStyle name="Accent6 11" xfId="4775"/>
    <cellStyle name="Accent6 12" xfId="4776"/>
    <cellStyle name="Accent6 2" xfId="1584"/>
    <cellStyle name="Accent6 2 10" xfId="24646"/>
    <cellStyle name="Accent6 2 2" xfId="3220"/>
    <cellStyle name="Accent6 2 3" xfId="4777"/>
    <cellStyle name="Accent6 2 4" xfId="4778"/>
    <cellStyle name="Accent6 2 5" xfId="4779"/>
    <cellStyle name="Accent6 2 6" xfId="4780"/>
    <cellStyle name="Accent6 2 7" xfId="4781"/>
    <cellStyle name="Accent6 2 8" xfId="4782"/>
    <cellStyle name="Accent6 2 9" xfId="4783"/>
    <cellStyle name="Accent6 3" xfId="4784"/>
    <cellStyle name="Accent6 3 2" xfId="4785"/>
    <cellStyle name="Accent6 3 3" xfId="4786"/>
    <cellStyle name="Accent6 3 4" xfId="4787"/>
    <cellStyle name="Accent6 3 5" xfId="4788"/>
    <cellStyle name="Accent6 3 6" xfId="4789"/>
    <cellStyle name="Accent6 3 7" xfId="4790"/>
    <cellStyle name="Accent6 3 8" xfId="4791"/>
    <cellStyle name="Accent6 3 9" xfId="4792"/>
    <cellStyle name="Accent6 4" xfId="4793"/>
    <cellStyle name="Accent6 4 2" xfId="4794"/>
    <cellStyle name="Accent6 4 3" xfId="4795"/>
    <cellStyle name="Accent6 4 4" xfId="4796"/>
    <cellStyle name="Accent6 4 5" xfId="4797"/>
    <cellStyle name="Accent6 4 6" xfId="4798"/>
    <cellStyle name="Accent6 4 7" xfId="4799"/>
    <cellStyle name="Accent6 4 8" xfId="4800"/>
    <cellStyle name="Accent6 4 9" xfId="4801"/>
    <cellStyle name="Accent6 5" xfId="4802"/>
    <cellStyle name="Accent6 5 2" xfId="4803"/>
    <cellStyle name="Accent6 5 3" xfId="4804"/>
    <cellStyle name="Accent6 6" xfId="4805"/>
    <cellStyle name="Accent6 6 2" xfId="4806"/>
    <cellStyle name="Accent6 6 3" xfId="4807"/>
    <cellStyle name="Accent6 7" xfId="4808"/>
    <cellStyle name="Accent6 7 2" xfId="4809"/>
    <cellStyle name="Accent6 7 3" xfId="4810"/>
    <cellStyle name="Accent6 8" xfId="4811"/>
    <cellStyle name="Accent6 8 2" xfId="4812"/>
    <cellStyle name="Accent6 8 3" xfId="4813"/>
    <cellStyle name="Accent6 9" xfId="4814"/>
    <cellStyle name="Accent6 9 2" xfId="4815"/>
    <cellStyle name="Accent6 9 3" xfId="4816"/>
    <cellStyle name="args.style" xfId="4817"/>
    <cellStyle name="args.style 1" xfId="4818"/>
    <cellStyle name="args.style 2" xfId="4819"/>
    <cellStyle name="args.style 2 2" xfId="4820"/>
    <cellStyle name="args.style 3" xfId="4821"/>
    <cellStyle name="args.style 4" xfId="4822"/>
    <cellStyle name="args.style 5" xfId="4823"/>
    <cellStyle name="args.style 6" xfId="4824"/>
    <cellStyle name="args.style 7" xfId="4825"/>
    <cellStyle name="args.style 8" xfId="4826"/>
    <cellStyle name="Assumption" xfId="4827"/>
    <cellStyle name="Assumption 1" xfId="4828"/>
    <cellStyle name="Assumption 1 2" xfId="24850"/>
    <cellStyle name="Assumption 10" xfId="4829"/>
    <cellStyle name="Assumption 10 2" xfId="24851"/>
    <cellStyle name="Assumption 11" xfId="4830"/>
    <cellStyle name="Assumption 11 2" xfId="24852"/>
    <cellStyle name="Assumption 12" xfId="4831"/>
    <cellStyle name="Assumption 12 2" xfId="24853"/>
    <cellStyle name="Assumption 13" xfId="4832"/>
    <cellStyle name="Assumption 13 2" xfId="24854"/>
    <cellStyle name="Assumption 14" xfId="4833"/>
    <cellStyle name="Assumption 14 2" xfId="24855"/>
    <cellStyle name="Assumption 15" xfId="24849"/>
    <cellStyle name="Assumption 2" xfId="4834"/>
    <cellStyle name="Assumption 2 2" xfId="4835"/>
    <cellStyle name="Assumption 2 2 2" xfId="24857"/>
    <cellStyle name="Assumption 2 3" xfId="24856"/>
    <cellStyle name="Assumption 2_Tohana_DPR-Final@26-7-2010" xfId="4836"/>
    <cellStyle name="Assumption 3" xfId="4837"/>
    <cellStyle name="Assumption 3 2" xfId="24858"/>
    <cellStyle name="Assumption 4" xfId="4838"/>
    <cellStyle name="Assumption 4 2" xfId="24859"/>
    <cellStyle name="Assumption 5" xfId="4839"/>
    <cellStyle name="Assumption 5 2" xfId="24860"/>
    <cellStyle name="Assumption 6" xfId="4840"/>
    <cellStyle name="Assumption 6 2" xfId="24861"/>
    <cellStyle name="Assumption 7" xfId="4841"/>
    <cellStyle name="Assumption 7 2" xfId="24862"/>
    <cellStyle name="Assumption 8" xfId="4842"/>
    <cellStyle name="Assumption 8 2" xfId="24863"/>
    <cellStyle name="Assumption 9" xfId="4843"/>
    <cellStyle name="Assumption 9 2" xfId="24864"/>
    <cellStyle name="Bad 1" xfId="4844"/>
    <cellStyle name="Bad 10" xfId="4845"/>
    <cellStyle name="Bad 10 2" xfId="4846"/>
    <cellStyle name="Bad 10 3" xfId="4847"/>
    <cellStyle name="Bad 11" xfId="4848"/>
    <cellStyle name="Bad 12" xfId="4849"/>
    <cellStyle name="Bad 2" xfId="1585"/>
    <cellStyle name="Bad 2 10" xfId="24647"/>
    <cellStyle name="Bad 2 2" xfId="3221"/>
    <cellStyle name="Bad 2 3" xfId="4850"/>
    <cellStyle name="Bad 2 4" xfId="4851"/>
    <cellStyle name="Bad 2 5" xfId="4852"/>
    <cellStyle name="Bad 2 6" xfId="4853"/>
    <cellStyle name="Bad 2 7" xfId="4854"/>
    <cellStyle name="Bad 2 8" xfId="4855"/>
    <cellStyle name="Bad 2 9" xfId="4856"/>
    <cellStyle name="Bad 3" xfId="4857"/>
    <cellStyle name="Bad 3 2" xfId="4858"/>
    <cellStyle name="Bad 3 3" xfId="4859"/>
    <cellStyle name="Bad 3 4" xfId="4860"/>
    <cellStyle name="Bad 3 5" xfId="4861"/>
    <cellStyle name="Bad 3 6" xfId="4862"/>
    <cellStyle name="Bad 3 7" xfId="4863"/>
    <cellStyle name="Bad 3 8" xfId="4864"/>
    <cellStyle name="Bad 3 9" xfId="4865"/>
    <cellStyle name="Bad 4" xfId="4866"/>
    <cellStyle name="Bad 4 2" xfId="4867"/>
    <cellStyle name="Bad 4 3" xfId="4868"/>
    <cellStyle name="Bad 4 4" xfId="4869"/>
    <cellStyle name="Bad 4 5" xfId="4870"/>
    <cellStyle name="Bad 4 6" xfId="4871"/>
    <cellStyle name="Bad 4 7" xfId="4872"/>
    <cellStyle name="Bad 4 8" xfId="4873"/>
    <cellStyle name="Bad 4 9" xfId="4874"/>
    <cellStyle name="Bad 5" xfId="4875"/>
    <cellStyle name="Bad 5 2" xfId="4876"/>
    <cellStyle name="Bad 5 3" xfId="4877"/>
    <cellStyle name="Bad 6" xfId="4878"/>
    <cellStyle name="Bad 6 2" xfId="4879"/>
    <cellStyle name="Bad 6 3" xfId="4880"/>
    <cellStyle name="Bad 7" xfId="4881"/>
    <cellStyle name="Bad 7 2" xfId="4882"/>
    <cellStyle name="Bad 7 3" xfId="4883"/>
    <cellStyle name="Bad 8" xfId="4884"/>
    <cellStyle name="Bad 8 2" xfId="4885"/>
    <cellStyle name="Bad 8 3" xfId="4886"/>
    <cellStyle name="Bad 9" xfId="4887"/>
    <cellStyle name="Bad 9 2" xfId="4888"/>
    <cellStyle name="Bad 9 3" xfId="4889"/>
    <cellStyle name="Body" xfId="4890"/>
    <cellStyle name="Body 1" xfId="4891"/>
    <cellStyle name="Body 10" xfId="4892"/>
    <cellStyle name="Body 11" xfId="4893"/>
    <cellStyle name="Body 12" xfId="4894"/>
    <cellStyle name="Body 13" xfId="4895"/>
    <cellStyle name="Body 14" xfId="4896"/>
    <cellStyle name="Body 2" xfId="4897"/>
    <cellStyle name="Body 2 2" xfId="4898"/>
    <cellStyle name="Body 3" xfId="4899"/>
    <cellStyle name="Body 4" xfId="4900"/>
    <cellStyle name="Body 5" xfId="4901"/>
    <cellStyle name="Body 6" xfId="4902"/>
    <cellStyle name="Body 7" xfId="4903"/>
    <cellStyle name="Body 8" xfId="4904"/>
    <cellStyle name="Body 9" xfId="4905"/>
    <cellStyle name="Calc Currency (0)" xfId="4906"/>
    <cellStyle name="Calc Currency (0) 1" xfId="4907"/>
    <cellStyle name="Calc Currency (0) 1 2" xfId="4908"/>
    <cellStyle name="Calc Currency (0) 10" xfId="4909"/>
    <cellStyle name="Calc Currency (0) 10 2" xfId="4910"/>
    <cellStyle name="Calc Currency (0) 11" xfId="4911"/>
    <cellStyle name="Calc Currency (0) 11 2" xfId="4912"/>
    <cellStyle name="Calc Currency (0) 12" xfId="4913"/>
    <cellStyle name="Calc Currency (0) 12 2" xfId="4914"/>
    <cellStyle name="Calc Currency (0) 13" xfId="4915"/>
    <cellStyle name="Calc Currency (0) 13 2" xfId="4916"/>
    <cellStyle name="Calc Currency (0) 14" xfId="4917"/>
    <cellStyle name="Calc Currency (0) 14 2" xfId="4918"/>
    <cellStyle name="Calc Currency (0) 2" xfId="4919"/>
    <cellStyle name="Calc Currency (0) 2 2" xfId="4920"/>
    <cellStyle name="Calc Currency (0) 2 2 2" xfId="4921"/>
    <cellStyle name="Calc Currency (0) 2 3" xfId="4922"/>
    <cellStyle name="Calc Currency (0) 2_Tohana_DPR-Final@26-7-2010" xfId="4923"/>
    <cellStyle name="Calc Currency (0) 3" xfId="4924"/>
    <cellStyle name="Calc Currency (0) 3 2" xfId="4925"/>
    <cellStyle name="Calc Currency (0) 4" xfId="4926"/>
    <cellStyle name="Calc Currency (0) 4 2" xfId="4927"/>
    <cellStyle name="Calc Currency (0) 5" xfId="4928"/>
    <cellStyle name="Calc Currency (0) 5 2" xfId="4929"/>
    <cellStyle name="Calc Currency (0) 6" xfId="4930"/>
    <cellStyle name="Calc Currency (0) 6 2" xfId="4931"/>
    <cellStyle name="Calc Currency (0) 7" xfId="4932"/>
    <cellStyle name="Calc Currency (0) 7 2" xfId="4933"/>
    <cellStyle name="Calc Currency (0) 8" xfId="4934"/>
    <cellStyle name="Calc Currency (0) 8 2" xfId="4935"/>
    <cellStyle name="Calc Currency (0) 9" xfId="4936"/>
    <cellStyle name="Calc Currency (0) 9 2" xfId="4937"/>
    <cellStyle name="Calculation 1" xfId="4938"/>
    <cellStyle name="Calculation 1 2" xfId="24865"/>
    <cellStyle name="Calculation 10" xfId="4939"/>
    <cellStyle name="Calculation 10 2" xfId="4940"/>
    <cellStyle name="Calculation 10 2 2" xfId="24867"/>
    <cellStyle name="Calculation 10 3" xfId="4941"/>
    <cellStyle name="Calculation 10 3 2" xfId="24868"/>
    <cellStyle name="Calculation 10 4" xfId="24866"/>
    <cellStyle name="Calculation 11" xfId="4942"/>
    <cellStyle name="Calculation 11 2" xfId="24869"/>
    <cellStyle name="Calculation 12" xfId="4943"/>
    <cellStyle name="Calculation 12 2" xfId="24870"/>
    <cellStyle name="Calculation 2" xfId="1586"/>
    <cellStyle name="Calculation 2 10" xfId="24648"/>
    <cellStyle name="Calculation 2 10 2" xfId="25071"/>
    <cellStyle name="Calculation 2 11" xfId="24727"/>
    <cellStyle name="Calculation 2 2" xfId="3222"/>
    <cellStyle name="Calculation 2 2 2" xfId="24781"/>
    <cellStyle name="Calculation 2 3" xfId="4944"/>
    <cellStyle name="Calculation 2 3 2" xfId="24871"/>
    <cellStyle name="Calculation 2 4" xfId="4945"/>
    <cellStyle name="Calculation 2 4 2" xfId="24872"/>
    <cellStyle name="Calculation 2 5" xfId="4946"/>
    <cellStyle name="Calculation 2 5 2" xfId="24873"/>
    <cellStyle name="Calculation 2 6" xfId="4947"/>
    <cellStyle name="Calculation 2 6 2" xfId="24874"/>
    <cellStyle name="Calculation 2 7" xfId="4948"/>
    <cellStyle name="Calculation 2 7 2" xfId="24875"/>
    <cellStyle name="Calculation 2 8" xfId="4949"/>
    <cellStyle name="Calculation 2 8 2" xfId="24876"/>
    <cellStyle name="Calculation 2 9" xfId="4950"/>
    <cellStyle name="Calculation 2 9 2" xfId="24877"/>
    <cellStyle name="Calculation 3" xfId="4951"/>
    <cellStyle name="Calculation 3 10" xfId="24878"/>
    <cellStyle name="Calculation 3 2" xfId="4952"/>
    <cellStyle name="Calculation 3 2 2" xfId="24879"/>
    <cellStyle name="Calculation 3 3" xfId="4953"/>
    <cellStyle name="Calculation 3 3 2" xfId="24880"/>
    <cellStyle name="Calculation 3 4" xfId="4954"/>
    <cellStyle name="Calculation 3 4 2" xfId="24881"/>
    <cellStyle name="Calculation 3 5" xfId="4955"/>
    <cellStyle name="Calculation 3 5 2" xfId="24882"/>
    <cellStyle name="Calculation 3 6" xfId="4956"/>
    <cellStyle name="Calculation 3 6 2" xfId="24883"/>
    <cellStyle name="Calculation 3 7" xfId="4957"/>
    <cellStyle name="Calculation 3 7 2" xfId="24884"/>
    <cellStyle name="Calculation 3 8" xfId="4958"/>
    <cellStyle name="Calculation 3 8 2" xfId="24885"/>
    <cellStyle name="Calculation 3 9" xfId="4959"/>
    <cellStyle name="Calculation 3 9 2" xfId="24886"/>
    <cellStyle name="Calculation 4" xfId="4960"/>
    <cellStyle name="Calculation 4 10" xfId="24887"/>
    <cellStyle name="Calculation 4 2" xfId="4961"/>
    <cellStyle name="Calculation 4 2 2" xfId="24888"/>
    <cellStyle name="Calculation 4 3" xfId="4962"/>
    <cellStyle name="Calculation 4 3 2" xfId="24889"/>
    <cellStyle name="Calculation 4 4" xfId="4963"/>
    <cellStyle name="Calculation 4 4 2" xfId="24890"/>
    <cellStyle name="Calculation 4 5" xfId="4964"/>
    <cellStyle name="Calculation 4 5 2" xfId="24891"/>
    <cellStyle name="Calculation 4 6" xfId="4965"/>
    <cellStyle name="Calculation 4 6 2" xfId="24892"/>
    <cellStyle name="Calculation 4 7" xfId="4966"/>
    <cellStyle name="Calculation 4 7 2" xfId="24893"/>
    <cellStyle name="Calculation 4 8" xfId="4967"/>
    <cellStyle name="Calculation 4 8 2" xfId="24894"/>
    <cellStyle name="Calculation 4 9" xfId="4968"/>
    <cellStyle name="Calculation 4 9 2" xfId="24895"/>
    <cellStyle name="Calculation 5" xfId="4969"/>
    <cellStyle name="Calculation 5 2" xfId="4970"/>
    <cellStyle name="Calculation 5 2 2" xfId="24897"/>
    <cellStyle name="Calculation 5 3" xfId="4971"/>
    <cellStyle name="Calculation 5 3 2" xfId="24898"/>
    <cellStyle name="Calculation 5 4" xfId="24896"/>
    <cellStyle name="Calculation 6" xfId="4972"/>
    <cellStyle name="Calculation 6 2" xfId="4973"/>
    <cellStyle name="Calculation 6 2 2" xfId="24900"/>
    <cellStyle name="Calculation 6 3" xfId="4974"/>
    <cellStyle name="Calculation 6 3 2" xfId="24901"/>
    <cellStyle name="Calculation 6 4" xfId="24899"/>
    <cellStyle name="Calculation 7" xfId="4975"/>
    <cellStyle name="Calculation 7 2" xfId="4976"/>
    <cellStyle name="Calculation 7 2 2" xfId="24903"/>
    <cellStyle name="Calculation 7 3" xfId="4977"/>
    <cellStyle name="Calculation 7 3 2" xfId="24904"/>
    <cellStyle name="Calculation 7 4" xfId="24902"/>
    <cellStyle name="Calculation 8" xfId="4978"/>
    <cellStyle name="Calculation 8 2" xfId="4979"/>
    <cellStyle name="Calculation 8 2 2" xfId="24906"/>
    <cellStyle name="Calculation 8 3" xfId="4980"/>
    <cellStyle name="Calculation 8 3 2" xfId="24907"/>
    <cellStyle name="Calculation 8 4" xfId="24905"/>
    <cellStyle name="Calculation 9" xfId="4981"/>
    <cellStyle name="Calculation 9 2" xfId="4982"/>
    <cellStyle name="Calculation 9 2 2" xfId="24909"/>
    <cellStyle name="Calculation 9 3" xfId="4983"/>
    <cellStyle name="Calculation 9 3 2" xfId="24910"/>
    <cellStyle name="Calculation 9 4" xfId="24908"/>
    <cellStyle name="Case_Selector" xfId="4984"/>
    <cellStyle name="Check" xfId="4985"/>
    <cellStyle name="Check 1" xfId="4986"/>
    <cellStyle name="Check 1 2" xfId="24912"/>
    <cellStyle name="Check 10" xfId="4987"/>
    <cellStyle name="Check 10 2" xfId="24913"/>
    <cellStyle name="Check 11" xfId="4988"/>
    <cellStyle name="Check 11 2" xfId="24914"/>
    <cellStyle name="Check 12" xfId="4989"/>
    <cellStyle name="Check 12 2" xfId="24915"/>
    <cellStyle name="Check 13" xfId="4990"/>
    <cellStyle name="Check 13 2" xfId="24916"/>
    <cellStyle name="Check 14" xfId="4991"/>
    <cellStyle name="Check 14 2" xfId="24917"/>
    <cellStyle name="Check 15" xfId="24911"/>
    <cellStyle name="Check 2" xfId="4992"/>
    <cellStyle name="Check 2 2" xfId="4993"/>
    <cellStyle name="Check 2 2 2" xfId="24919"/>
    <cellStyle name="Check 2 3" xfId="24918"/>
    <cellStyle name="Check 2_Tohana_DPR-Final@26-7-2010" xfId="4994"/>
    <cellStyle name="Check 3" xfId="4995"/>
    <cellStyle name="Check 3 2" xfId="24920"/>
    <cellStyle name="Check 4" xfId="4996"/>
    <cellStyle name="Check 4 2" xfId="24921"/>
    <cellStyle name="Check 5" xfId="4997"/>
    <cellStyle name="Check 5 2" xfId="24922"/>
    <cellStyle name="Check 6" xfId="4998"/>
    <cellStyle name="Check 6 2" xfId="24923"/>
    <cellStyle name="Check 7" xfId="4999"/>
    <cellStyle name="Check 7 2" xfId="24924"/>
    <cellStyle name="Check 8" xfId="5000"/>
    <cellStyle name="Check 8 2" xfId="24925"/>
    <cellStyle name="Check 9" xfId="5001"/>
    <cellStyle name="Check 9 2" xfId="24926"/>
    <cellStyle name="Check Cell 1" xfId="5002"/>
    <cellStyle name="Check Cell 10" xfId="5003"/>
    <cellStyle name="Check Cell 10 2" xfId="5004"/>
    <cellStyle name="Check Cell 10 3" xfId="5005"/>
    <cellStyle name="Check Cell 11" xfId="5006"/>
    <cellStyle name="Check Cell 12" xfId="5007"/>
    <cellStyle name="Check Cell 2" xfId="1587"/>
    <cellStyle name="Check Cell 2 10" xfId="24650"/>
    <cellStyle name="Check Cell 2 2" xfId="3223"/>
    <cellStyle name="Check Cell 2 3" xfId="5008"/>
    <cellStyle name="Check Cell 2 4" xfId="5009"/>
    <cellStyle name="Check Cell 2 5" xfId="5010"/>
    <cellStyle name="Check Cell 2 6" xfId="5011"/>
    <cellStyle name="Check Cell 2 7" xfId="5012"/>
    <cellStyle name="Check Cell 2 8" xfId="5013"/>
    <cellStyle name="Check Cell 2 9" xfId="5014"/>
    <cellStyle name="Check Cell 3" xfId="5015"/>
    <cellStyle name="Check Cell 3 2" xfId="5016"/>
    <cellStyle name="Check Cell 3 3" xfId="5017"/>
    <cellStyle name="Check Cell 3 4" xfId="5018"/>
    <cellStyle name="Check Cell 3 5" xfId="5019"/>
    <cellStyle name="Check Cell 3 6" xfId="5020"/>
    <cellStyle name="Check Cell 3 7" xfId="5021"/>
    <cellStyle name="Check Cell 3 8" xfId="5022"/>
    <cellStyle name="Check Cell 3 9" xfId="5023"/>
    <cellStyle name="Check Cell 4" xfId="5024"/>
    <cellStyle name="Check Cell 4 2" xfId="5025"/>
    <cellStyle name="Check Cell 4 3" xfId="5026"/>
    <cellStyle name="Check Cell 4 4" xfId="5027"/>
    <cellStyle name="Check Cell 4 5" xfId="5028"/>
    <cellStyle name="Check Cell 4 6" xfId="5029"/>
    <cellStyle name="Check Cell 4 7" xfId="5030"/>
    <cellStyle name="Check Cell 4 8" xfId="5031"/>
    <cellStyle name="Check Cell 4 9" xfId="5032"/>
    <cellStyle name="Check Cell 5" xfId="5033"/>
    <cellStyle name="Check Cell 5 2" xfId="5034"/>
    <cellStyle name="Check Cell 5 3" xfId="5035"/>
    <cellStyle name="Check Cell 6" xfId="5036"/>
    <cellStyle name="Check Cell 6 2" xfId="5037"/>
    <cellStyle name="Check Cell 6 3" xfId="5038"/>
    <cellStyle name="Check Cell 7" xfId="5039"/>
    <cellStyle name="Check Cell 7 2" xfId="5040"/>
    <cellStyle name="Check Cell 7 3" xfId="5041"/>
    <cellStyle name="Check Cell 8" xfId="5042"/>
    <cellStyle name="Check Cell 8 2" xfId="5043"/>
    <cellStyle name="Check Cell 8 3" xfId="5044"/>
    <cellStyle name="Check Cell 9" xfId="5045"/>
    <cellStyle name="Check Cell 9 2" xfId="5046"/>
    <cellStyle name="Check Cell 9 3" xfId="5047"/>
    <cellStyle name="column heading" xfId="5048"/>
    <cellStyle name="column heading 1" xfId="5049"/>
    <cellStyle name="column heading 10" xfId="5050"/>
    <cellStyle name="column heading 11" xfId="5051"/>
    <cellStyle name="column heading 12" xfId="5052"/>
    <cellStyle name="column heading 13" xfId="5053"/>
    <cellStyle name="column heading 14" xfId="5054"/>
    <cellStyle name="column heading 2" xfId="5055"/>
    <cellStyle name="column heading 3" xfId="5056"/>
    <cellStyle name="column heading 4" xfId="5057"/>
    <cellStyle name="column heading 5" xfId="5058"/>
    <cellStyle name="column heading 6" xfId="5059"/>
    <cellStyle name="column heading 7" xfId="5060"/>
    <cellStyle name="column heading 8" xfId="5061"/>
    <cellStyle name="column heading 9" xfId="5062"/>
    <cellStyle name="Comma  - Style1" xfId="5063"/>
    <cellStyle name="Comma  - Style1 1" xfId="5064"/>
    <cellStyle name="Comma  - Style1 10" xfId="5065"/>
    <cellStyle name="Comma  - Style1 11" xfId="5066"/>
    <cellStyle name="Comma  - Style1 12" xfId="5067"/>
    <cellStyle name="Comma  - Style1 13" xfId="5068"/>
    <cellStyle name="Comma  - Style1 14" xfId="5069"/>
    <cellStyle name="Comma  - Style1 2" xfId="5070"/>
    <cellStyle name="Comma  - Style1 2 2" xfId="5071"/>
    <cellStyle name="Comma  - Style1 2 2 2" xfId="5072"/>
    <cellStyle name="Comma  - Style1 3" xfId="5073"/>
    <cellStyle name="Comma  - Style1 3 2" xfId="5074"/>
    <cellStyle name="Comma  - Style1 4" xfId="5075"/>
    <cellStyle name="Comma  - Style1 4 2" xfId="5076"/>
    <cellStyle name="Comma  - Style1 5" xfId="5077"/>
    <cellStyle name="Comma  - Style1 5 2" xfId="5078"/>
    <cellStyle name="Comma  - Style1 6" xfId="5079"/>
    <cellStyle name="Comma  - Style1 6 2" xfId="5080"/>
    <cellStyle name="Comma  - Style1 7" xfId="5081"/>
    <cellStyle name="Comma  - Style1 7 2" xfId="5082"/>
    <cellStyle name="Comma  - Style1 8" xfId="5083"/>
    <cellStyle name="Comma  - Style1 8 2" xfId="5084"/>
    <cellStyle name="Comma  - Style1 9" xfId="5085"/>
    <cellStyle name="Comma 10" xfId="5086"/>
    <cellStyle name="Comma 10 2" xfId="5087"/>
    <cellStyle name="Comma 11" xfId="5088"/>
    <cellStyle name="Comma 11 2" xfId="5089"/>
    <cellStyle name="Comma 12" xfId="5090"/>
    <cellStyle name="Comma 12 2" xfId="5091"/>
    <cellStyle name="Comma 13" xfId="5092"/>
    <cellStyle name="Comma 13 2" xfId="5093"/>
    <cellStyle name="Comma 14" xfId="5094"/>
    <cellStyle name="Comma 14 2" xfId="5095"/>
    <cellStyle name="Comma 15" xfId="5096"/>
    <cellStyle name="Comma 15 2" xfId="5097"/>
    <cellStyle name="Comma 16" xfId="5098"/>
    <cellStyle name="Comma 16 2" xfId="5099"/>
    <cellStyle name="Comma 17" xfId="5100"/>
    <cellStyle name="Comma 17 2" xfId="5101"/>
    <cellStyle name="Comma 18" xfId="5102"/>
    <cellStyle name="Comma 18 2" xfId="5103"/>
    <cellStyle name="Comma 19" xfId="5104"/>
    <cellStyle name="Comma 19 2" xfId="5105"/>
    <cellStyle name="Comma 2" xfId="11"/>
    <cellStyle name="Comma 2 10" xfId="5106"/>
    <cellStyle name="Comma 2 10 2" xfId="5107"/>
    <cellStyle name="Comma 2 11" xfId="5108"/>
    <cellStyle name="Comma 2 11 2" xfId="5109"/>
    <cellStyle name="Comma 2 12" xfId="24651"/>
    <cellStyle name="Comma 2 2" xfId="15"/>
    <cellStyle name="Comma 2 2 10" xfId="1588"/>
    <cellStyle name="Comma 2 2 11" xfId="1589"/>
    <cellStyle name="Comma 2 2 12" xfId="1590"/>
    <cellStyle name="Comma 2 2 13" xfId="1591"/>
    <cellStyle name="Comma 2 2 14" xfId="1592"/>
    <cellStyle name="Comma 2 2 15" xfId="1593"/>
    <cellStyle name="Comma 2 2 16" xfId="1594"/>
    <cellStyle name="Comma 2 2 17" xfId="1595"/>
    <cellStyle name="Comma 2 2 18" xfId="1596"/>
    <cellStyle name="Comma 2 2 19" xfId="1597"/>
    <cellStyle name="Comma 2 2 2" xfId="1598"/>
    <cellStyle name="Comma 2 2 2 10" xfId="1599"/>
    <cellStyle name="Comma 2 2 2 11" xfId="1600"/>
    <cellStyle name="Comma 2 2 2 12" xfId="1601"/>
    <cellStyle name="Comma 2 2 2 13" xfId="1602"/>
    <cellStyle name="Comma 2 2 2 14" xfId="1603"/>
    <cellStyle name="Comma 2 2 2 15" xfId="1604"/>
    <cellStyle name="Comma 2 2 2 16" xfId="1605"/>
    <cellStyle name="Comma 2 2 2 17" xfId="1606"/>
    <cellStyle name="Comma 2 2 2 18" xfId="1607"/>
    <cellStyle name="Comma 2 2 2 19" xfId="1608"/>
    <cellStyle name="Comma 2 2 2 2" xfId="1609"/>
    <cellStyle name="Comma 2 2 2 2 2" xfId="1610"/>
    <cellStyle name="Comma 2 2 2 2 2 2" xfId="1611"/>
    <cellStyle name="Comma 2 2 2 2 2 2 2" xfId="1612"/>
    <cellStyle name="Comma 2 2 2 2 2 2 2 2" xfId="1613"/>
    <cellStyle name="Comma 2 2 2 2 2 2 2 2 2" xfId="1614"/>
    <cellStyle name="Comma 2 2 2 2 2 2 2 2 2 2" xfId="1615"/>
    <cellStyle name="Comma 2 2 2 2 2 2 2 2 2 2 2" xfId="1616"/>
    <cellStyle name="Comma 2 2 2 2 2 2 2 2 2 2 2 2" xfId="1617"/>
    <cellStyle name="Comma 2 2 2 2 2 2 2 2 2 2 2 2 2" xfId="1618"/>
    <cellStyle name="Comma 2 2 2 2 2 2 2 2 2 2 2 2 2 2" xfId="1619"/>
    <cellStyle name="Comma 2 2 2 2 2 2 2 2 2 2 2 2 2 2 2" xfId="1620"/>
    <cellStyle name="Comma 2 2 2 2 2 2 2 2 2 2 2 2 2 2 2 2" xfId="1621"/>
    <cellStyle name="Comma 2 2 2 2 2 2 2 2 2 2 2 2 2 2 2 2 2" xfId="1622"/>
    <cellStyle name="Comma 2 2 2 2 2 2 2 2 2 2 2 2 2 2 2 2 2 2" xfId="1623"/>
    <cellStyle name="Comma 2 2 2 2 2 2 2 2 2 2 2 2 2 2 2 3" xfId="1624"/>
    <cellStyle name="Comma 2 2 2 2 2 2 2 2 2 2 2 2 2 2 3" xfId="1625"/>
    <cellStyle name="Comma 2 2 2 2 2 2 2 2 2 2 2 2 2 3" xfId="1626"/>
    <cellStyle name="Comma 2 2 2 2 2 2 2 2 2 2 2 2 2 4" xfId="1627"/>
    <cellStyle name="Comma 2 2 2 2 2 2 2 2 2 2 2 2 3" xfId="1628"/>
    <cellStyle name="Comma 2 2 2 2 2 2 2 2 2 2 2 2 4" xfId="1629"/>
    <cellStyle name="Comma 2 2 2 2 2 2 2 2 2 2 2 3" xfId="1630"/>
    <cellStyle name="Comma 2 2 2 2 2 2 2 2 2 2 2 4" xfId="1631"/>
    <cellStyle name="Comma 2 2 2 2 2 2 2 2 2 2 2 5" xfId="1632"/>
    <cellStyle name="Comma 2 2 2 2 2 2 2 2 2 2 3" xfId="1633"/>
    <cellStyle name="Comma 2 2 2 2 2 2 2 2 2 2 4" xfId="1634"/>
    <cellStyle name="Comma 2 2 2 2 2 2 2 2 2 2 5" xfId="1635"/>
    <cellStyle name="Comma 2 2 2 2 2 2 2 2 2 3" xfId="1636"/>
    <cellStyle name="Comma 2 2 2 2 2 2 2 2 2 4" xfId="1637"/>
    <cellStyle name="Comma 2 2 2 2 2 2 2 2 2 5" xfId="1638"/>
    <cellStyle name="Comma 2 2 2 2 2 2 2 2 2 6" xfId="1639"/>
    <cellStyle name="Comma 2 2 2 2 2 2 2 2 3" xfId="1640"/>
    <cellStyle name="Comma 2 2 2 2 2 2 2 2 4" xfId="1641"/>
    <cellStyle name="Comma 2 2 2 2 2 2 2 2 5" xfId="1642"/>
    <cellStyle name="Comma 2 2 2 2 2 2 2 2 6" xfId="1643"/>
    <cellStyle name="Comma 2 2 2 2 2 2 2 3" xfId="1644"/>
    <cellStyle name="Comma 2 2 2 2 2 2 2 4" xfId="1645"/>
    <cellStyle name="Comma 2 2 2 2 2 2 2 5" xfId="1646"/>
    <cellStyle name="Comma 2 2 2 2 2 2 2 6" xfId="1647"/>
    <cellStyle name="Comma 2 2 2 2 2 2 2 7" xfId="1648"/>
    <cellStyle name="Comma 2 2 2 2 2 2 3" xfId="1649"/>
    <cellStyle name="Comma 2 2 2 2 2 2 4" xfId="1650"/>
    <cellStyle name="Comma 2 2 2 2 2 2 5" xfId="1651"/>
    <cellStyle name="Comma 2 2 2 2 2 2 6" xfId="1652"/>
    <cellStyle name="Comma 2 2 2 2 2 2 7" xfId="1653"/>
    <cellStyle name="Comma 2 2 2 2 2 3" xfId="1654"/>
    <cellStyle name="Comma 2 2 2 2 2 4" xfId="1655"/>
    <cellStyle name="Comma 2 2 2 2 2 5" xfId="1656"/>
    <cellStyle name="Comma 2 2 2 2 2 6" xfId="1657"/>
    <cellStyle name="Comma 2 2 2 2 2 7" xfId="1658"/>
    <cellStyle name="Comma 2 2 2 2 2 8" xfId="1659"/>
    <cellStyle name="Comma 2 2 2 2 3" xfId="1660"/>
    <cellStyle name="Comma 2 2 2 2 4" xfId="1661"/>
    <cellStyle name="Comma 2 2 2 2 5" xfId="1662"/>
    <cellStyle name="Comma 2 2 2 2 6" xfId="1663"/>
    <cellStyle name="Comma 2 2 2 2 7" xfId="1664"/>
    <cellStyle name="Comma 2 2 2 2 8" xfId="1665"/>
    <cellStyle name="Comma 2 2 2 20" xfId="1666"/>
    <cellStyle name="Comma 2 2 2 3" xfId="1667"/>
    <cellStyle name="Comma 2 2 2 4" xfId="1668"/>
    <cellStyle name="Comma 2 2 2 5" xfId="1669"/>
    <cellStyle name="Comma 2 2 2 6" xfId="1670"/>
    <cellStyle name="Comma 2 2 2 7" xfId="1671"/>
    <cellStyle name="Comma 2 2 2 8" xfId="1672"/>
    <cellStyle name="Comma 2 2 2 9" xfId="1673"/>
    <cellStyle name="Comma 2 2 20" xfId="1674"/>
    <cellStyle name="Comma 2 2 21" xfId="3347"/>
    <cellStyle name="Comma 2 2 3" xfId="1675"/>
    <cellStyle name="Comma 2 2 4" xfId="1676"/>
    <cellStyle name="Comma 2 2 5" xfId="1677"/>
    <cellStyle name="Comma 2 2 6" xfId="1678"/>
    <cellStyle name="Comma 2 2 7" xfId="1679"/>
    <cellStyle name="Comma 2 2 8" xfId="1680"/>
    <cellStyle name="Comma 2 2 9" xfId="1681"/>
    <cellStyle name="Comma 2 3" xfId="1682"/>
    <cellStyle name="Comma 2 3 2" xfId="1683"/>
    <cellStyle name="Comma 2 3 3" xfId="1684"/>
    <cellStyle name="Comma 2 3 4" xfId="1685"/>
    <cellStyle name="Comma 2 3 5" xfId="1686"/>
    <cellStyle name="Comma 2 3 6" xfId="1687"/>
    <cellStyle name="Comma 2 3 7" xfId="1688"/>
    <cellStyle name="Comma 2 3 8" xfId="1689"/>
    <cellStyle name="Comma 2 4" xfId="1690"/>
    <cellStyle name="Comma 2 4 2" xfId="1691"/>
    <cellStyle name="Comma 2 4 3" xfId="1692"/>
    <cellStyle name="Comma 2 4 4" xfId="1693"/>
    <cellStyle name="Comma 2 4 5" xfId="1694"/>
    <cellStyle name="Comma 2 4 6" xfId="1695"/>
    <cellStyle name="Comma 2 4 7" xfId="1696"/>
    <cellStyle name="Comma 2 4 8" xfId="1697"/>
    <cellStyle name="Comma 2 5" xfId="3224"/>
    <cellStyle name="Comma 2 5 2" xfId="5110"/>
    <cellStyle name="Comma 2 6" xfId="3348"/>
    <cellStyle name="Comma 2 6 2" xfId="5111"/>
    <cellStyle name="Comma 2 7" xfId="5112"/>
    <cellStyle name="Comma 2 7 2" xfId="5113"/>
    <cellStyle name="Comma 2 7 3" xfId="5114"/>
    <cellStyle name="Comma 2 8" xfId="5115"/>
    <cellStyle name="Comma 2 8 2" xfId="5116"/>
    <cellStyle name="Comma 2 9" xfId="5117"/>
    <cellStyle name="Comma 2 9 2" xfId="5118"/>
    <cellStyle name="Comma 20" xfId="5119"/>
    <cellStyle name="Comma 20 2" xfId="5120"/>
    <cellStyle name="Comma 21" xfId="5121"/>
    <cellStyle name="Comma 21 2" xfId="5122"/>
    <cellStyle name="Comma 22" xfId="5123"/>
    <cellStyle name="Comma 22 2" xfId="5124"/>
    <cellStyle name="Comma 23" xfId="5125"/>
    <cellStyle name="Comma 23 2" xfId="5126"/>
    <cellStyle name="Comma 24" xfId="5127"/>
    <cellStyle name="Comma 25" xfId="5128"/>
    <cellStyle name="Comma 26" xfId="5129"/>
    <cellStyle name="Comma 27" xfId="5130"/>
    <cellStyle name="Comma 28" xfId="5131"/>
    <cellStyle name="Comma 29" xfId="5132"/>
    <cellStyle name="Comma 3" xfId="14"/>
    <cellStyle name="Comma 3 10" xfId="5133"/>
    <cellStyle name="Comma 3 10 2" xfId="5134"/>
    <cellStyle name="Comma 3 11" xfId="5135"/>
    <cellStyle name="Comma 3 11 2" xfId="5136"/>
    <cellStyle name="Comma 3 12" xfId="5137"/>
    <cellStyle name="Comma 3 12 2" xfId="5138"/>
    <cellStyle name="Comma 3 13" xfId="5139"/>
    <cellStyle name="Comma 3 13 2" xfId="5140"/>
    <cellStyle name="Comma 3 14" xfId="5141"/>
    <cellStyle name="Comma 3 14 2" xfId="5142"/>
    <cellStyle name="Comma 3 15" xfId="5143"/>
    <cellStyle name="Comma 3 15 2" xfId="5144"/>
    <cellStyle name="Comma 3 16" xfId="5145"/>
    <cellStyle name="Comma 3 16 2" xfId="5146"/>
    <cellStyle name="Comma 3 17" xfId="5147"/>
    <cellStyle name="Comma 3 17 2" xfId="5148"/>
    <cellStyle name="Comma 3 18" xfId="5149"/>
    <cellStyle name="Comma 3 18 2" xfId="5150"/>
    <cellStyle name="Comma 3 19" xfId="5151"/>
    <cellStyle name="Comma 3 19 2" xfId="5152"/>
    <cellStyle name="Comma 3 2" xfId="3349"/>
    <cellStyle name="Comma 3 2 2" xfId="5153"/>
    <cellStyle name="Comma 3 20" xfId="5154"/>
    <cellStyle name="Comma 3 20 2" xfId="5155"/>
    <cellStyle name="Comma 3 21" xfId="5156"/>
    <cellStyle name="Comma 3 21 2" xfId="5157"/>
    <cellStyle name="Comma 3 22" xfId="5158"/>
    <cellStyle name="Comma 3 22 2" xfId="5159"/>
    <cellStyle name="Comma 3 23" xfId="5160"/>
    <cellStyle name="Comma 3 23 2" xfId="5161"/>
    <cellStyle name="Comma 3 24" xfId="5162"/>
    <cellStyle name="Comma 3 24 2" xfId="5163"/>
    <cellStyle name="Comma 3 25" xfId="5164"/>
    <cellStyle name="Comma 3 25 2" xfId="5165"/>
    <cellStyle name="Comma 3 26" xfId="5166"/>
    <cellStyle name="Comma 3 26 2" xfId="5167"/>
    <cellStyle name="Comma 3 27" xfId="5168"/>
    <cellStyle name="Comma 3 27 2" xfId="5169"/>
    <cellStyle name="Comma 3 3" xfId="3350"/>
    <cellStyle name="Comma 3 3 2" xfId="5170"/>
    <cellStyle name="Comma 3 4" xfId="5171"/>
    <cellStyle name="Comma 3 4 2" xfId="5172"/>
    <cellStyle name="Comma 3 5" xfId="5173"/>
    <cellStyle name="Comma 3 5 2" xfId="5174"/>
    <cellStyle name="Comma 3 6" xfId="5175"/>
    <cellStyle name="Comma 3 6 2" xfId="5176"/>
    <cellStyle name="Comma 3 7" xfId="5177"/>
    <cellStyle name="Comma 3 7 2" xfId="5178"/>
    <cellStyle name="Comma 3 8" xfId="5179"/>
    <cellStyle name="Comma 3 8 2" xfId="5180"/>
    <cellStyle name="Comma 3 9" xfId="5181"/>
    <cellStyle name="Comma 3 9 2" xfId="5182"/>
    <cellStyle name="Comma 30" xfId="5183"/>
    <cellStyle name="Comma 31" xfId="5184"/>
    <cellStyle name="Comma 32" xfId="5185"/>
    <cellStyle name="Comma 33" xfId="5186"/>
    <cellStyle name="Comma 34" xfId="5187"/>
    <cellStyle name="Comma 35" xfId="5188"/>
    <cellStyle name="Comma 36" xfId="5189"/>
    <cellStyle name="Comma 4" xfId="19"/>
    <cellStyle name="Comma 4 10" xfId="1698"/>
    <cellStyle name="Comma 4 10 2" xfId="1699"/>
    <cellStyle name="Comma 4 10 3" xfId="1700"/>
    <cellStyle name="Comma 4 10 4" xfId="1701"/>
    <cellStyle name="Comma 4 10 5" xfId="1702"/>
    <cellStyle name="Comma 4 10 6" xfId="1703"/>
    <cellStyle name="Comma 4 10 7" xfId="1704"/>
    <cellStyle name="Comma 4 10 8" xfId="1705"/>
    <cellStyle name="Comma 4 11" xfId="1706"/>
    <cellStyle name="Comma 4 11 2" xfId="1707"/>
    <cellStyle name="Comma 4 11 3" xfId="1708"/>
    <cellStyle name="Comma 4 11 4" xfId="1709"/>
    <cellStyle name="Comma 4 11 5" xfId="1710"/>
    <cellStyle name="Comma 4 11 6" xfId="1711"/>
    <cellStyle name="Comma 4 11 7" xfId="1712"/>
    <cellStyle name="Comma 4 11 8" xfId="1713"/>
    <cellStyle name="Comma 4 12" xfId="1714"/>
    <cellStyle name="Comma 4 12 2" xfId="1715"/>
    <cellStyle name="Comma 4 12 3" xfId="1716"/>
    <cellStyle name="Comma 4 12 4" xfId="1717"/>
    <cellStyle name="Comma 4 12 5" xfId="1718"/>
    <cellStyle name="Comma 4 12 6" xfId="1719"/>
    <cellStyle name="Comma 4 12 7" xfId="1720"/>
    <cellStyle name="Comma 4 12 8" xfId="1721"/>
    <cellStyle name="Comma 4 13" xfId="1722"/>
    <cellStyle name="Comma 4 13 2" xfId="1723"/>
    <cellStyle name="Comma 4 13 3" xfId="1724"/>
    <cellStyle name="Comma 4 13 4" xfId="1725"/>
    <cellStyle name="Comma 4 13 5" xfId="1726"/>
    <cellStyle name="Comma 4 13 6" xfId="1727"/>
    <cellStyle name="Comma 4 13 7" xfId="1728"/>
    <cellStyle name="Comma 4 13 8" xfId="1729"/>
    <cellStyle name="Comma 4 14" xfId="1730"/>
    <cellStyle name="Comma 4 15" xfId="1731"/>
    <cellStyle name="Comma 4 16" xfId="1732"/>
    <cellStyle name="Comma 4 17" xfId="1733"/>
    <cellStyle name="Comma 4 18" xfId="1734"/>
    <cellStyle name="Comma 4 19" xfId="1735"/>
    <cellStyle name="Comma 4 2" xfId="1736"/>
    <cellStyle name="Comma 4 2 2" xfId="1737"/>
    <cellStyle name="Comma 4 2 3" xfId="1738"/>
    <cellStyle name="Comma 4 2 4" xfId="1739"/>
    <cellStyle name="Comma 4 2 5" xfId="1740"/>
    <cellStyle name="Comma 4 2 6" xfId="1741"/>
    <cellStyle name="Comma 4 2 7" xfId="1742"/>
    <cellStyle name="Comma 4 2 8" xfId="1743"/>
    <cellStyle name="Comma 4 20" xfId="1744"/>
    <cellStyle name="Comma 4 21" xfId="24718"/>
    <cellStyle name="Comma 4 3" xfId="1745"/>
    <cellStyle name="Comma 4 3 2" xfId="1746"/>
    <cellStyle name="Comma 4 3 3" xfId="1747"/>
    <cellStyle name="Comma 4 3 4" xfId="1748"/>
    <cellStyle name="Comma 4 3 5" xfId="1749"/>
    <cellStyle name="Comma 4 3 6" xfId="1750"/>
    <cellStyle name="Comma 4 3 7" xfId="1751"/>
    <cellStyle name="Comma 4 3 8" xfId="1752"/>
    <cellStyle name="Comma 4 4" xfId="1753"/>
    <cellStyle name="Comma 4 4 2" xfId="1754"/>
    <cellStyle name="Comma 4 4 3" xfId="1755"/>
    <cellStyle name="Comma 4 4 4" xfId="1756"/>
    <cellStyle name="Comma 4 4 5" xfId="1757"/>
    <cellStyle name="Comma 4 4 6" xfId="1758"/>
    <cellStyle name="Comma 4 4 7" xfId="1759"/>
    <cellStyle name="Comma 4 4 8" xfId="1760"/>
    <cellStyle name="Comma 4 5" xfId="1761"/>
    <cellStyle name="Comma 4 5 2" xfId="1762"/>
    <cellStyle name="Comma 4 5 3" xfId="1763"/>
    <cellStyle name="Comma 4 5 4" xfId="1764"/>
    <cellStyle name="Comma 4 5 5" xfId="1765"/>
    <cellStyle name="Comma 4 5 6" xfId="1766"/>
    <cellStyle name="Comma 4 5 7" xfId="1767"/>
    <cellStyle name="Comma 4 5 8" xfId="1768"/>
    <cellStyle name="Comma 4 6" xfId="1769"/>
    <cellStyle name="Comma 4 6 2" xfId="1770"/>
    <cellStyle name="Comma 4 6 3" xfId="1771"/>
    <cellStyle name="Comma 4 6 4" xfId="1772"/>
    <cellStyle name="Comma 4 6 5" xfId="1773"/>
    <cellStyle name="Comma 4 6 6" xfId="1774"/>
    <cellStyle name="Comma 4 6 7" xfId="1775"/>
    <cellStyle name="Comma 4 6 8" xfId="1776"/>
    <cellStyle name="Comma 4 7" xfId="1777"/>
    <cellStyle name="Comma 4 7 2" xfId="1778"/>
    <cellStyle name="Comma 4 7 3" xfId="1779"/>
    <cellStyle name="Comma 4 7 4" xfId="1780"/>
    <cellStyle name="Comma 4 7 5" xfId="1781"/>
    <cellStyle name="Comma 4 7 6" xfId="1782"/>
    <cellStyle name="Comma 4 7 7" xfId="1783"/>
    <cellStyle name="Comma 4 7 8" xfId="1784"/>
    <cellStyle name="Comma 4 8" xfId="1785"/>
    <cellStyle name="Comma 4 8 2" xfId="1786"/>
    <cellStyle name="Comma 4 8 3" xfId="1787"/>
    <cellStyle name="Comma 4 8 4" xfId="1788"/>
    <cellStyle name="Comma 4 8 5" xfId="1789"/>
    <cellStyle name="Comma 4 8 6" xfId="1790"/>
    <cellStyle name="Comma 4 8 7" xfId="1791"/>
    <cellStyle name="Comma 4 8 8" xfId="1792"/>
    <cellStyle name="Comma 4 9" xfId="1793"/>
    <cellStyle name="Comma 4 9 2" xfId="1794"/>
    <cellStyle name="Comma 4 9 3" xfId="1795"/>
    <cellStyle name="Comma 4 9 4" xfId="1796"/>
    <cellStyle name="Comma 4 9 5" xfId="1797"/>
    <cellStyle name="Comma 4 9 6" xfId="1798"/>
    <cellStyle name="Comma 4 9 7" xfId="1799"/>
    <cellStyle name="Comma 4 9 8" xfId="1800"/>
    <cellStyle name="Comma 5" xfId="5190"/>
    <cellStyle name="Comma 6" xfId="5191"/>
    <cellStyle name="Comma 7" xfId="5192"/>
    <cellStyle name="Comma 8" xfId="5193"/>
    <cellStyle name="Comma 8 2" xfId="5194"/>
    <cellStyle name="Comma 9" xfId="5195"/>
    <cellStyle name="Comma 9 2" xfId="5196"/>
    <cellStyle name="ConditionalStyle_1" xfId="3351"/>
    <cellStyle name="Copied" xfId="5197"/>
    <cellStyle name="Copied 1" xfId="5198"/>
    <cellStyle name="Copied 10" xfId="5199"/>
    <cellStyle name="Copied 11" xfId="5200"/>
    <cellStyle name="Copied 12" xfId="5201"/>
    <cellStyle name="Copied 13" xfId="5202"/>
    <cellStyle name="Copied 14" xfId="5203"/>
    <cellStyle name="Copied 2" xfId="5204"/>
    <cellStyle name="Copied 2 2" xfId="5205"/>
    <cellStyle name="Copied 2_Tohana_DPR-Final@26-7-2010" xfId="5206"/>
    <cellStyle name="Copied 3" xfId="5207"/>
    <cellStyle name="Copied 4" xfId="5208"/>
    <cellStyle name="Copied 5" xfId="5209"/>
    <cellStyle name="Copied 6" xfId="5210"/>
    <cellStyle name="Copied 7" xfId="5211"/>
    <cellStyle name="Copied 8" xfId="5212"/>
    <cellStyle name="Copied 9" xfId="5213"/>
    <cellStyle name="COST1" xfId="5214"/>
    <cellStyle name="COST1 1" xfId="5215"/>
    <cellStyle name="COST1 10" xfId="5216"/>
    <cellStyle name="COST1 11" xfId="5217"/>
    <cellStyle name="COST1 12" xfId="5218"/>
    <cellStyle name="COST1 13" xfId="5219"/>
    <cellStyle name="COST1 14" xfId="5220"/>
    <cellStyle name="COST1 2" xfId="5221"/>
    <cellStyle name="COST1 2 2" xfId="5222"/>
    <cellStyle name="COST1 2_Tohana_DPR-Final@26-7-2010" xfId="5223"/>
    <cellStyle name="COST1 3" xfId="5224"/>
    <cellStyle name="COST1 4" xfId="5225"/>
    <cellStyle name="COST1 5" xfId="5226"/>
    <cellStyle name="COST1 6" xfId="5227"/>
    <cellStyle name="COST1 7" xfId="5228"/>
    <cellStyle name="COST1 8" xfId="5229"/>
    <cellStyle name="COST1 9" xfId="5230"/>
    <cellStyle name="Curren - Style2" xfId="5231"/>
    <cellStyle name="Curren - Style2 1" xfId="5232"/>
    <cellStyle name="Curren - Style2 10" xfId="5233"/>
    <cellStyle name="Curren - Style2 11" xfId="5234"/>
    <cellStyle name="Curren - Style2 12" xfId="5235"/>
    <cellStyle name="Curren - Style2 13" xfId="5236"/>
    <cellStyle name="Curren - Style2 14" xfId="5237"/>
    <cellStyle name="Curren - Style2 2" xfId="5238"/>
    <cellStyle name="Curren - Style2 2 2" xfId="5239"/>
    <cellStyle name="Curren - Style2 2 2 2" xfId="5240"/>
    <cellStyle name="Curren - Style2 3" xfId="5241"/>
    <cellStyle name="Curren - Style2 3 2" xfId="5242"/>
    <cellStyle name="Curren - Style2 4" xfId="5243"/>
    <cellStyle name="Curren - Style2 4 2" xfId="5244"/>
    <cellStyle name="Curren - Style2 5" xfId="5245"/>
    <cellStyle name="Curren - Style2 5 2" xfId="5246"/>
    <cellStyle name="Curren - Style2 6" xfId="5247"/>
    <cellStyle name="Curren - Style2 6 2" xfId="5248"/>
    <cellStyle name="Curren - Style2 7" xfId="5249"/>
    <cellStyle name="Curren - Style2 7 2" xfId="5250"/>
    <cellStyle name="Curren - Style2 8" xfId="5251"/>
    <cellStyle name="Curren - Style2 8 2" xfId="5252"/>
    <cellStyle name="Curren - Style2 9" xfId="5253"/>
    <cellStyle name="Currency 10" xfId="5254"/>
    <cellStyle name="Currency 10 2" xfId="5255"/>
    <cellStyle name="Currency 10 2 2" xfId="5256"/>
    <cellStyle name="Currency 10 3" xfId="5257"/>
    <cellStyle name="Currency 11" xfId="5258"/>
    <cellStyle name="Currency 11 2" xfId="5259"/>
    <cellStyle name="Currency 12" xfId="5260"/>
    <cellStyle name="Currency 12 2" xfId="5261"/>
    <cellStyle name="Currency 13" xfId="5262"/>
    <cellStyle name="Currency 13 2" xfId="5263"/>
    <cellStyle name="Currency 14" xfId="5264"/>
    <cellStyle name="Currency 14 2" xfId="5265"/>
    <cellStyle name="Currency 15" xfId="5266"/>
    <cellStyle name="Currency 15 2" xfId="5267"/>
    <cellStyle name="Currency 15 2 2" xfId="5268"/>
    <cellStyle name="Currency 15 3" xfId="5269"/>
    <cellStyle name="Currency 16" xfId="5270"/>
    <cellStyle name="Currency 16 2" xfId="5271"/>
    <cellStyle name="Currency 17" xfId="5272"/>
    <cellStyle name="Currency 18" xfId="5273"/>
    <cellStyle name="Currency 19" xfId="5274"/>
    <cellStyle name="Currency 2" xfId="3109"/>
    <cellStyle name="Currency 2 10" xfId="5275"/>
    <cellStyle name="Currency 2 10 2" xfId="5276"/>
    <cellStyle name="Currency 2 11" xfId="5277"/>
    <cellStyle name="Currency 2 11 2" xfId="5278"/>
    <cellStyle name="Currency 2 12" xfId="5279"/>
    <cellStyle name="Currency 2 13" xfId="24652"/>
    <cellStyle name="Currency 2 2" xfId="5280"/>
    <cellStyle name="Currency 2 2 10" xfId="5281"/>
    <cellStyle name="Currency 2 2 11" xfId="5282"/>
    <cellStyle name="Currency 2 2 12" xfId="5283"/>
    <cellStyle name="Currency 2 2 13" xfId="5284"/>
    <cellStyle name="Currency 2 2 14" xfId="5285"/>
    <cellStyle name="Currency 2 2 15" xfId="5286"/>
    <cellStyle name="Currency 2 2 16" xfId="5287"/>
    <cellStyle name="Currency 2 2 17" xfId="5288"/>
    <cellStyle name="Currency 2 2 18" xfId="5289"/>
    <cellStyle name="Currency 2 2 19" xfId="5290"/>
    <cellStyle name="Currency 2 2 2" xfId="5291"/>
    <cellStyle name="Currency 2 2 20" xfId="5292"/>
    <cellStyle name="Currency 2 2 21" xfId="5293"/>
    <cellStyle name="Currency 2 2 22" xfId="5294"/>
    <cellStyle name="Currency 2 2 23" xfId="5295"/>
    <cellStyle name="Currency 2 2 24" xfId="5296"/>
    <cellStyle name="Currency 2 2 25" xfId="5297"/>
    <cellStyle name="Currency 2 2 26" xfId="5298"/>
    <cellStyle name="Currency 2 2 27" xfId="5299"/>
    <cellStyle name="Currency 2 2 28" xfId="5300"/>
    <cellStyle name="Currency 2 2 29" xfId="5301"/>
    <cellStyle name="Currency 2 2 3" xfId="5302"/>
    <cellStyle name="Currency 2 2 30" xfId="5303"/>
    <cellStyle name="Currency 2 2 31" xfId="5304"/>
    <cellStyle name="Currency 2 2 32" xfId="5305"/>
    <cellStyle name="Currency 2 2 33" xfId="5306"/>
    <cellStyle name="Currency 2 2 34" xfId="5307"/>
    <cellStyle name="Currency 2 2 35" xfId="5308"/>
    <cellStyle name="Currency 2 2 4" xfId="5309"/>
    <cellStyle name="Currency 2 2 5" xfId="5310"/>
    <cellStyle name="Currency 2 2 6" xfId="5311"/>
    <cellStyle name="Currency 2 2 7" xfId="5312"/>
    <cellStyle name="Currency 2 2 8" xfId="5313"/>
    <cellStyle name="Currency 2 2 9" xfId="5314"/>
    <cellStyle name="Currency 2 3" xfId="5315"/>
    <cellStyle name="Currency 2 3 2" xfId="5316"/>
    <cellStyle name="Currency 2 4" xfId="5317"/>
    <cellStyle name="Currency 2 4 2" xfId="5318"/>
    <cellStyle name="Currency 2 5" xfId="5319"/>
    <cellStyle name="Currency 2 5 2" xfId="5320"/>
    <cellStyle name="Currency 2 6" xfId="5321"/>
    <cellStyle name="Currency 2 6 2" xfId="5322"/>
    <cellStyle name="Currency 2 7" xfId="5323"/>
    <cellStyle name="Currency 2 7 2" xfId="5324"/>
    <cellStyle name="Currency 2 7 3" xfId="5325"/>
    <cellStyle name="Currency 2 8" xfId="5326"/>
    <cellStyle name="Currency 2 8 2" xfId="5327"/>
    <cellStyle name="Currency 2 9" xfId="5328"/>
    <cellStyle name="Currency 2 9 2" xfId="5329"/>
    <cellStyle name="Currency 3" xfId="5330"/>
    <cellStyle name="Currency 4" xfId="5331"/>
    <cellStyle name="Currency 4 2" xfId="5332"/>
    <cellStyle name="Currency 4 3" xfId="5333"/>
    <cellStyle name="Currency 5" xfId="5334"/>
    <cellStyle name="Currency 5 2" xfId="5335"/>
    <cellStyle name="Currency 5 3" xfId="5336"/>
    <cellStyle name="Currency 6" xfId="5337"/>
    <cellStyle name="Currency 7" xfId="5338"/>
    <cellStyle name="Currency 8" xfId="5339"/>
    <cellStyle name="Currency 8 2" xfId="5340"/>
    <cellStyle name="Currency 8 3" xfId="5341"/>
    <cellStyle name="Currency 9" xfId="5342"/>
    <cellStyle name="Currency 9 2" xfId="5343"/>
    <cellStyle name="Currency 9 3" xfId="5344"/>
    <cellStyle name="DATA" xfId="5345"/>
    <cellStyle name="DATA 1" xfId="5346"/>
    <cellStyle name="DATA 1 2" xfId="5347"/>
    <cellStyle name="DATA 1 2 2" xfId="24928"/>
    <cellStyle name="DATA 1 3" xfId="24927"/>
    <cellStyle name="DATA 10" xfId="5348"/>
    <cellStyle name="DATA 10 2" xfId="5349"/>
    <cellStyle name="DATA 11" xfId="5350"/>
    <cellStyle name="DATA 11 2" xfId="5351"/>
    <cellStyle name="DATA 12" xfId="5352"/>
    <cellStyle name="DATA 12 2" xfId="5353"/>
    <cellStyle name="DATA 13" xfId="5354"/>
    <cellStyle name="DATA 13 2" xfId="5355"/>
    <cellStyle name="DATA 14" xfId="5356"/>
    <cellStyle name="DATA 14 2" xfId="5357"/>
    <cellStyle name="DATA 2" xfId="5358"/>
    <cellStyle name="DATA 2 2" xfId="5359"/>
    <cellStyle name="DATA 3" xfId="5360"/>
    <cellStyle name="DATA 3 2" xfId="5361"/>
    <cellStyle name="DATA 3 2 2" xfId="24930"/>
    <cellStyle name="DATA 3 3" xfId="24929"/>
    <cellStyle name="DATA 4" xfId="5362"/>
    <cellStyle name="DATA 4 2" xfId="5363"/>
    <cellStyle name="DATA 4 2 2" xfId="24932"/>
    <cellStyle name="DATA 4 3" xfId="24931"/>
    <cellStyle name="DATA 5" xfId="5364"/>
    <cellStyle name="DATA 5 2" xfId="5365"/>
    <cellStyle name="DATA 5 2 2" xfId="24934"/>
    <cellStyle name="DATA 5 3" xfId="24933"/>
    <cellStyle name="DATA 6" xfId="5366"/>
    <cellStyle name="DATA 6 2" xfId="5367"/>
    <cellStyle name="DATA 6 2 2" xfId="24936"/>
    <cellStyle name="DATA 6 3" xfId="24935"/>
    <cellStyle name="DATA 7" xfId="5368"/>
    <cellStyle name="DATA 7 2" xfId="5369"/>
    <cellStyle name="DATA 7 2 2" xfId="24938"/>
    <cellStyle name="DATA 7 3" xfId="24937"/>
    <cellStyle name="DATA 8" xfId="5370"/>
    <cellStyle name="DATA 8 2" xfId="5371"/>
    <cellStyle name="DATA 8 2 2" xfId="24940"/>
    <cellStyle name="DATA 8 3" xfId="24939"/>
    <cellStyle name="DATA 9" xfId="5372"/>
    <cellStyle name="DATA 9 2" xfId="5373"/>
    <cellStyle name="date" xfId="5374"/>
    <cellStyle name="date 1" xfId="5375"/>
    <cellStyle name="date 10" xfId="5376"/>
    <cellStyle name="date 11" xfId="5377"/>
    <cellStyle name="date 12" xfId="5378"/>
    <cellStyle name="date 13" xfId="5379"/>
    <cellStyle name="date 14" xfId="5380"/>
    <cellStyle name="date 2" xfId="5381"/>
    <cellStyle name="date 3" xfId="5382"/>
    <cellStyle name="date 4" xfId="5383"/>
    <cellStyle name="date 5" xfId="5384"/>
    <cellStyle name="date 6" xfId="5385"/>
    <cellStyle name="date 7" xfId="5386"/>
    <cellStyle name="date 8" xfId="5387"/>
    <cellStyle name="date 9" xfId="5388"/>
    <cellStyle name="Empty_Cell" xfId="5389"/>
    <cellStyle name="Entered" xfId="5390"/>
    <cellStyle name="Entered 1" xfId="5391"/>
    <cellStyle name="Entered 10" xfId="5392"/>
    <cellStyle name="Entered 11" xfId="5393"/>
    <cellStyle name="Entered 12" xfId="5394"/>
    <cellStyle name="Entered 13" xfId="5395"/>
    <cellStyle name="Entered 14" xfId="5396"/>
    <cellStyle name="Entered 2" xfId="5397"/>
    <cellStyle name="Entered 2 2" xfId="5398"/>
    <cellStyle name="Entered 2_Tohana_DPR-Final@26-7-2010" xfId="5399"/>
    <cellStyle name="Entered 3" xfId="5400"/>
    <cellStyle name="Entered 4" xfId="5401"/>
    <cellStyle name="Entered 5" xfId="5402"/>
    <cellStyle name="Entered 6" xfId="5403"/>
    <cellStyle name="Entered 7" xfId="5404"/>
    <cellStyle name="Entered 8" xfId="5405"/>
    <cellStyle name="Entered 9" xfId="5406"/>
    <cellStyle name="Error" xfId="5407"/>
    <cellStyle name="Error 1" xfId="5408"/>
    <cellStyle name="Error 1 2" xfId="24942"/>
    <cellStyle name="Error 10" xfId="5409"/>
    <cellStyle name="Error 10 2" xfId="24943"/>
    <cellStyle name="Error 11" xfId="5410"/>
    <cellStyle name="Error 11 2" xfId="24944"/>
    <cellStyle name="Error 12" xfId="5411"/>
    <cellStyle name="Error 12 2" xfId="24945"/>
    <cellStyle name="Error 13" xfId="5412"/>
    <cellStyle name="Error 13 2" xfId="24946"/>
    <cellStyle name="Error 14" xfId="5413"/>
    <cellStyle name="Error 14 2" xfId="24947"/>
    <cellStyle name="Error 15" xfId="24941"/>
    <cellStyle name="Error 2" xfId="5414"/>
    <cellStyle name="Error 2 2" xfId="24948"/>
    <cellStyle name="Error 3" xfId="5415"/>
    <cellStyle name="Error 3 2" xfId="24949"/>
    <cellStyle name="Error 4" xfId="5416"/>
    <cellStyle name="Error 4 2" xfId="24950"/>
    <cellStyle name="Error 5" xfId="5417"/>
    <cellStyle name="Error 5 2" xfId="24951"/>
    <cellStyle name="Error 6" xfId="5418"/>
    <cellStyle name="Error 6 2" xfId="24952"/>
    <cellStyle name="Error 7" xfId="5419"/>
    <cellStyle name="Error 7 2" xfId="24953"/>
    <cellStyle name="Error 8" xfId="5420"/>
    <cellStyle name="Error 8 2" xfId="24954"/>
    <cellStyle name="Error 9" xfId="5421"/>
    <cellStyle name="Error 9 2" xfId="24955"/>
    <cellStyle name="Euro" xfId="5422"/>
    <cellStyle name="Euro 1" xfId="5423"/>
    <cellStyle name="Euro 10" xfId="5424"/>
    <cellStyle name="Euro 10 2" xfId="5425"/>
    <cellStyle name="Euro 11" xfId="5426"/>
    <cellStyle name="Euro 11 2" xfId="5427"/>
    <cellStyle name="Euro 12" xfId="5428"/>
    <cellStyle name="Euro 12 2" xfId="5429"/>
    <cellStyle name="Euro 12 2 2" xfId="5430"/>
    <cellStyle name="Euro 12 3" xfId="5431"/>
    <cellStyle name="Euro 13" xfId="5432"/>
    <cellStyle name="Euro 13 2" xfId="5433"/>
    <cellStyle name="Euro 14" xfId="5434"/>
    <cellStyle name="Euro 14 2" xfId="5435"/>
    <cellStyle name="Euro 15" xfId="5436"/>
    <cellStyle name="Euro 15 2" xfId="5437"/>
    <cellStyle name="Euro 16" xfId="5438"/>
    <cellStyle name="Euro 16 2" xfId="5439"/>
    <cellStyle name="Euro 17" xfId="5440"/>
    <cellStyle name="Euro 17 2" xfId="5441"/>
    <cellStyle name="Euro 18" xfId="5442"/>
    <cellStyle name="Euro 18 2" xfId="5443"/>
    <cellStyle name="Euro 19" xfId="5444"/>
    <cellStyle name="Euro 19 2" xfId="5445"/>
    <cellStyle name="Euro 2" xfId="5446"/>
    <cellStyle name="Euro 2 2" xfId="5447"/>
    <cellStyle name="Euro 2_Tohana_DPR-Final@26-7-2010" xfId="5448"/>
    <cellStyle name="Euro 20" xfId="5449"/>
    <cellStyle name="Euro 20 2" xfId="5450"/>
    <cellStyle name="Euro 21" xfId="5451"/>
    <cellStyle name="Euro 21 2" xfId="5452"/>
    <cellStyle name="Euro 22" xfId="5453"/>
    <cellStyle name="Euro 22 2" xfId="5454"/>
    <cellStyle name="Euro 23" xfId="5455"/>
    <cellStyle name="Euro 23 2" xfId="5456"/>
    <cellStyle name="Euro 24" xfId="5457"/>
    <cellStyle name="Euro 24 2" xfId="5458"/>
    <cellStyle name="Euro 25" xfId="5459"/>
    <cellStyle name="Euro 25 2" xfId="5460"/>
    <cellStyle name="Euro 26" xfId="5461"/>
    <cellStyle name="Euro 26 2" xfId="5462"/>
    <cellStyle name="Euro 27" xfId="5463"/>
    <cellStyle name="Euro 28" xfId="5464"/>
    <cellStyle name="Euro 29" xfId="5465"/>
    <cellStyle name="Euro 3" xfId="5466"/>
    <cellStyle name="Euro 3 2" xfId="5467"/>
    <cellStyle name="Euro 3 3" xfId="5468"/>
    <cellStyle name="Euro 30" xfId="5469"/>
    <cellStyle name="Euro 31" xfId="5470"/>
    <cellStyle name="Euro 32" xfId="5471"/>
    <cellStyle name="Euro 33" xfId="5472"/>
    <cellStyle name="Euro 34" xfId="5473"/>
    <cellStyle name="Euro 35" xfId="5474"/>
    <cellStyle name="Euro 4" xfId="5475"/>
    <cellStyle name="Euro 4 2" xfId="5476"/>
    <cellStyle name="Euro 4 3" xfId="5477"/>
    <cellStyle name="Euro 5" xfId="5478"/>
    <cellStyle name="Euro 5 2" xfId="5479"/>
    <cellStyle name="Euro 6" xfId="5480"/>
    <cellStyle name="Euro 6 2" xfId="5481"/>
    <cellStyle name="Euro 7" xfId="5482"/>
    <cellStyle name="Euro 7 2" xfId="5483"/>
    <cellStyle name="Euro 7 3" xfId="5484"/>
    <cellStyle name="Euro 8" xfId="5485"/>
    <cellStyle name="Euro 8 2" xfId="5486"/>
    <cellStyle name="Euro 8 3" xfId="5487"/>
    <cellStyle name="Euro 9" xfId="5488"/>
    <cellStyle name="Euro 9 2" xfId="5489"/>
    <cellStyle name="Excel Built-in Hyperlink" xfId="3352"/>
    <cellStyle name="Excel Built-in Normal" xfId="3110"/>
    <cellStyle name="Excel Built-in Normal 2" xfId="3153"/>
    <cellStyle name="Excel Built-in Normal 3" xfId="24653"/>
    <cellStyle name="Excel_BuiltIn_Comma 1" xfId="5490"/>
    <cellStyle name="Explanatory Text 1" xfId="5491"/>
    <cellStyle name="Explanatory Text 10" xfId="5492"/>
    <cellStyle name="Explanatory Text 10 2" xfId="5493"/>
    <cellStyle name="Explanatory Text 10 3" xfId="5494"/>
    <cellStyle name="Explanatory Text 11" xfId="5495"/>
    <cellStyle name="Explanatory Text 12" xfId="5496"/>
    <cellStyle name="Explanatory Text 2" xfId="1801"/>
    <cellStyle name="Explanatory Text 2 10" xfId="5497"/>
    <cellStyle name="Explanatory Text 2 11" xfId="24654"/>
    <cellStyle name="Explanatory Text 2 2" xfId="3111"/>
    <cellStyle name="Explanatory Text 2 2 2" xfId="5498"/>
    <cellStyle name="Explanatory Text 2 3" xfId="3112"/>
    <cellStyle name="Explanatory Text 2 3 2" xfId="5499"/>
    <cellStyle name="Explanatory Text 2 3 3" xfId="24655"/>
    <cellStyle name="Explanatory Text 2 4" xfId="3225"/>
    <cellStyle name="Explanatory Text 2 4 2" xfId="5500"/>
    <cellStyle name="Explanatory Text 2 5" xfId="5501"/>
    <cellStyle name="Explanatory Text 2 5 2" xfId="5502"/>
    <cellStyle name="Explanatory Text 2 6" xfId="5503"/>
    <cellStyle name="Explanatory Text 2 6 2" xfId="5504"/>
    <cellStyle name="Explanatory Text 2 7" xfId="5505"/>
    <cellStyle name="Explanatory Text 2 7 2" xfId="5506"/>
    <cellStyle name="Explanatory Text 2 8" xfId="5507"/>
    <cellStyle name="Explanatory Text 2 8 2" xfId="5508"/>
    <cellStyle name="Explanatory Text 2 9" xfId="5509"/>
    <cellStyle name="Explanatory Text 3" xfId="5510"/>
    <cellStyle name="Explanatory Text 3 2" xfId="5511"/>
    <cellStyle name="Explanatory Text 3 3" xfId="5512"/>
    <cellStyle name="Explanatory Text 3 4" xfId="5513"/>
    <cellStyle name="Explanatory Text 3 5" xfId="5514"/>
    <cellStyle name="Explanatory Text 3 6" xfId="5515"/>
    <cellStyle name="Explanatory Text 3 7" xfId="5516"/>
    <cellStyle name="Explanatory Text 3 8" xfId="5517"/>
    <cellStyle name="Explanatory Text 3 9" xfId="5518"/>
    <cellStyle name="Explanatory Text 4" xfId="5519"/>
    <cellStyle name="Explanatory Text 4 2" xfId="5520"/>
    <cellStyle name="Explanatory Text 4 3" xfId="5521"/>
    <cellStyle name="Explanatory Text 4 4" xfId="5522"/>
    <cellStyle name="Explanatory Text 4 5" xfId="5523"/>
    <cellStyle name="Explanatory Text 4 6" xfId="5524"/>
    <cellStyle name="Explanatory Text 4 7" xfId="5525"/>
    <cellStyle name="Explanatory Text 4 8" xfId="5526"/>
    <cellStyle name="Explanatory Text 4 9" xfId="5527"/>
    <cellStyle name="Explanatory Text 5" xfId="5528"/>
    <cellStyle name="Explanatory Text 5 2" xfId="5529"/>
    <cellStyle name="Explanatory Text 5 3" xfId="5530"/>
    <cellStyle name="Explanatory Text 6" xfId="5531"/>
    <cellStyle name="Explanatory Text 6 2" xfId="5532"/>
    <cellStyle name="Explanatory Text 6 3" xfId="5533"/>
    <cellStyle name="Explanatory Text 7" xfId="5534"/>
    <cellStyle name="Explanatory Text 7 2" xfId="5535"/>
    <cellStyle name="Explanatory Text 7 3" xfId="5536"/>
    <cellStyle name="Explanatory Text 8" xfId="5537"/>
    <cellStyle name="Explanatory Text 8 2" xfId="5538"/>
    <cellStyle name="Explanatory Text 8 3" xfId="5539"/>
    <cellStyle name="Explanatory Text 9" xfId="5540"/>
    <cellStyle name="Explanatory Text 9 2" xfId="5541"/>
    <cellStyle name="Explanatory Text 9 3" xfId="5542"/>
    <cellStyle name="Fill" xfId="5543"/>
    <cellStyle name="Fill 1" xfId="5544"/>
    <cellStyle name="Fill 10" xfId="5545"/>
    <cellStyle name="Fill 10 2" xfId="5546"/>
    <cellStyle name="Fill 11" xfId="5547"/>
    <cellStyle name="Fill 11 2" xfId="5548"/>
    <cellStyle name="Fill 12" xfId="5549"/>
    <cellStyle name="Fill 12 2" xfId="5550"/>
    <cellStyle name="Fill 13" xfId="5551"/>
    <cellStyle name="Fill 13 2" xfId="5552"/>
    <cellStyle name="Fill 14" xfId="5553"/>
    <cellStyle name="Fill 14 2" xfId="5554"/>
    <cellStyle name="Fill 2" xfId="5555"/>
    <cellStyle name="Fill 2 2" xfId="5556"/>
    <cellStyle name="Fill 3" xfId="5557"/>
    <cellStyle name="Fill 4" xfId="5558"/>
    <cellStyle name="Fill 5" xfId="5559"/>
    <cellStyle name="Fill 6" xfId="5560"/>
    <cellStyle name="Fill 7" xfId="5561"/>
    <cellStyle name="Fill 8" xfId="5562"/>
    <cellStyle name="Fill 9" xfId="5563"/>
    <cellStyle name="Fill 9 2" xfId="5564"/>
    <cellStyle name="Flag" xfId="5565"/>
    <cellStyle name="Flag 1" xfId="5566"/>
    <cellStyle name="Flag 1 2" xfId="24957"/>
    <cellStyle name="Flag 10" xfId="5567"/>
    <cellStyle name="Flag 10 2" xfId="24958"/>
    <cellStyle name="Flag 11" xfId="5568"/>
    <cellStyle name="Flag 11 2" xfId="24959"/>
    <cellStyle name="Flag 12" xfId="5569"/>
    <cellStyle name="Flag 12 2" xfId="24960"/>
    <cellStyle name="Flag 13" xfId="5570"/>
    <cellStyle name="Flag 13 2" xfId="24961"/>
    <cellStyle name="Flag 14" xfId="5571"/>
    <cellStyle name="Flag 14 2" xfId="24962"/>
    <cellStyle name="Flag 15" xfId="24956"/>
    <cellStyle name="Flag 2" xfId="5572"/>
    <cellStyle name="Flag 2 2" xfId="5573"/>
    <cellStyle name="Flag 2 2 2" xfId="24964"/>
    <cellStyle name="Flag 2 3" xfId="24963"/>
    <cellStyle name="Flag 2_Tohana_DPR-Final@26-7-2010" xfId="5574"/>
    <cellStyle name="Flag 3" xfId="5575"/>
    <cellStyle name="Flag 3 2" xfId="24965"/>
    <cellStyle name="Flag 4" xfId="5576"/>
    <cellStyle name="Flag 4 2" xfId="24966"/>
    <cellStyle name="Flag 5" xfId="5577"/>
    <cellStyle name="Flag 5 2" xfId="24967"/>
    <cellStyle name="Flag 6" xfId="5578"/>
    <cellStyle name="Flag 6 2" xfId="24968"/>
    <cellStyle name="Flag 7" xfId="5579"/>
    <cellStyle name="Flag 7 2" xfId="24969"/>
    <cellStyle name="Flag 8" xfId="5580"/>
    <cellStyle name="Flag 8 2" xfId="24970"/>
    <cellStyle name="Flag 9" xfId="5581"/>
    <cellStyle name="Flag 9 2" xfId="24971"/>
    <cellStyle name="Flag_DPR-Fatehabad." xfId="5582"/>
    <cellStyle name="Followed Hyperlink 1" xfId="5583"/>
    <cellStyle name="Followed Hyperlink 2" xfId="5584"/>
    <cellStyle name="Followed Hyperlink 3" xfId="5585"/>
    <cellStyle name="Followed Hyperlink 4" xfId="5586"/>
    <cellStyle name="Followed Hyperlink 5" xfId="5587"/>
    <cellStyle name="Followed Hyperlink 6" xfId="5588"/>
    <cellStyle name="Good 1" xfId="5589"/>
    <cellStyle name="Good 10" xfId="5590"/>
    <cellStyle name="Good 10 2" xfId="5591"/>
    <cellStyle name="Good 10 3" xfId="5592"/>
    <cellStyle name="Good 11" xfId="5593"/>
    <cellStyle name="Good 12" xfId="5594"/>
    <cellStyle name="Good 2" xfId="1802"/>
    <cellStyle name="Good 2 10" xfId="24656"/>
    <cellStyle name="Good 2 2" xfId="3226"/>
    <cellStyle name="Good 2 3" xfId="5595"/>
    <cellStyle name="Good 2 4" xfId="5596"/>
    <cellStyle name="Good 2 5" xfId="5597"/>
    <cellStyle name="Good 2 6" xfId="5598"/>
    <cellStyle name="Good 2 7" xfId="5599"/>
    <cellStyle name="Good 2 8" xfId="5600"/>
    <cellStyle name="Good 2 9" xfId="5601"/>
    <cellStyle name="Good 3" xfId="5602"/>
    <cellStyle name="Good 3 2" xfId="5603"/>
    <cellStyle name="Good 3 3" xfId="5604"/>
    <cellStyle name="Good 3 4" xfId="5605"/>
    <cellStyle name="Good 3 5" xfId="5606"/>
    <cellStyle name="Good 3 6" xfId="5607"/>
    <cellStyle name="Good 3 7" xfId="5608"/>
    <cellStyle name="Good 3 8" xfId="5609"/>
    <cellStyle name="Good 3 9" xfId="5610"/>
    <cellStyle name="Good 4" xfId="5611"/>
    <cellStyle name="Good 4 2" xfId="5612"/>
    <cellStyle name="Good 4 3" xfId="5613"/>
    <cellStyle name="Good 4 4" xfId="5614"/>
    <cellStyle name="Good 4 5" xfId="5615"/>
    <cellStyle name="Good 4 6" xfId="5616"/>
    <cellStyle name="Good 4 7" xfId="5617"/>
    <cellStyle name="Good 4 8" xfId="5618"/>
    <cellStyle name="Good 4 9" xfId="5619"/>
    <cellStyle name="Good 5" xfId="5620"/>
    <cellStyle name="Good 5 2" xfId="5621"/>
    <cellStyle name="Good 5 3" xfId="5622"/>
    <cellStyle name="Good 6" xfId="5623"/>
    <cellStyle name="Good 6 2" xfId="5624"/>
    <cellStyle name="Good 6 3" xfId="5625"/>
    <cellStyle name="Good 7" xfId="5626"/>
    <cellStyle name="Good 7 2" xfId="5627"/>
    <cellStyle name="Good 7 3" xfId="5628"/>
    <cellStyle name="Good 8" xfId="5629"/>
    <cellStyle name="Good 8 2" xfId="5630"/>
    <cellStyle name="Good 8 3" xfId="5631"/>
    <cellStyle name="Good 9" xfId="5632"/>
    <cellStyle name="Good 9 2" xfId="5633"/>
    <cellStyle name="Good 9 3" xfId="5634"/>
    <cellStyle name="Grey" xfId="5635"/>
    <cellStyle name="Grey 1" xfId="5636"/>
    <cellStyle name="Grey 10" xfId="5637"/>
    <cellStyle name="Grey 11" xfId="5638"/>
    <cellStyle name="Grey 12" xfId="5639"/>
    <cellStyle name="Grey 13" xfId="5640"/>
    <cellStyle name="Grey 14" xfId="5641"/>
    <cellStyle name="Grey 2" xfId="5642"/>
    <cellStyle name="Grey 2 2" xfId="5643"/>
    <cellStyle name="Grey 3" xfId="5644"/>
    <cellStyle name="Grey 4" xfId="5645"/>
    <cellStyle name="Grey 5" xfId="5646"/>
    <cellStyle name="Grey 6" xfId="5647"/>
    <cellStyle name="Grey 7" xfId="5648"/>
    <cellStyle name="Grey 8" xfId="5649"/>
    <cellStyle name="Grey 9" xfId="5650"/>
    <cellStyle name="Grid" xfId="5651"/>
    <cellStyle name="Grid 1" xfId="5652"/>
    <cellStyle name="Grid 10" xfId="5653"/>
    <cellStyle name="Grid 10 2" xfId="5654"/>
    <cellStyle name="Grid 11" xfId="5655"/>
    <cellStyle name="Grid 11 2" xfId="5656"/>
    <cellStyle name="Grid 12" xfId="5657"/>
    <cellStyle name="Grid 12 2" xfId="5658"/>
    <cellStyle name="Grid 13" xfId="5659"/>
    <cellStyle name="Grid 13 2" xfId="5660"/>
    <cellStyle name="Grid 14" xfId="5661"/>
    <cellStyle name="Grid 14 2" xfId="5662"/>
    <cellStyle name="Grid 2" xfId="5663"/>
    <cellStyle name="Grid 2 2" xfId="5664"/>
    <cellStyle name="Grid 3" xfId="5665"/>
    <cellStyle name="Grid 4" xfId="5666"/>
    <cellStyle name="Grid 5" xfId="5667"/>
    <cellStyle name="Grid 6" xfId="5668"/>
    <cellStyle name="Grid 7" xfId="5669"/>
    <cellStyle name="Grid 8" xfId="5670"/>
    <cellStyle name="Grid 9" xfId="5671"/>
    <cellStyle name="Grid 9 2" xfId="5672"/>
    <cellStyle name="Header1" xfId="5673"/>
    <cellStyle name="Header1 1" xfId="5674"/>
    <cellStyle name="Header1 10" xfId="5675"/>
    <cellStyle name="Header1 11" xfId="5676"/>
    <cellStyle name="Header1 12" xfId="5677"/>
    <cellStyle name="Header1 13" xfId="5678"/>
    <cellStyle name="Header1 14" xfId="5679"/>
    <cellStyle name="Header1 2" xfId="5680"/>
    <cellStyle name="Header1 3" xfId="5681"/>
    <cellStyle name="Header1 4" xfId="5682"/>
    <cellStyle name="Header1 5" xfId="5683"/>
    <cellStyle name="Header1 6" xfId="5684"/>
    <cellStyle name="Header1 7" xfId="5685"/>
    <cellStyle name="Header1 8" xfId="5686"/>
    <cellStyle name="Header1 9" xfId="5687"/>
    <cellStyle name="Header2" xfId="5688"/>
    <cellStyle name="Header2 1" xfId="5689"/>
    <cellStyle name="Header2 10" xfId="5690"/>
    <cellStyle name="Header2 11" xfId="5691"/>
    <cellStyle name="Header2 12" xfId="5692"/>
    <cellStyle name="Header2 13" xfId="5693"/>
    <cellStyle name="Header2 14" xfId="5694"/>
    <cellStyle name="Header2 2" xfId="5695"/>
    <cellStyle name="Header2 3" xfId="5696"/>
    <cellStyle name="Header2 4" xfId="5697"/>
    <cellStyle name="Header2 5" xfId="5698"/>
    <cellStyle name="Header2 6" xfId="5699"/>
    <cellStyle name="Header2 7" xfId="5700"/>
    <cellStyle name="Header2 8" xfId="5701"/>
    <cellStyle name="Header2 9" xfId="5702"/>
    <cellStyle name="Header3" xfId="5703"/>
    <cellStyle name="Header3 1" xfId="5704"/>
    <cellStyle name="Header3 2" xfId="5705"/>
    <cellStyle name="Header3 2 2" xfId="5706"/>
    <cellStyle name="Header3 3" xfId="5707"/>
    <cellStyle name="Header3 4" xfId="5708"/>
    <cellStyle name="Header3 5" xfId="5709"/>
    <cellStyle name="Header3 6" xfId="5710"/>
    <cellStyle name="Header3 7" xfId="5711"/>
    <cellStyle name="Header3 8" xfId="5712"/>
    <cellStyle name="Heading" xfId="3353"/>
    <cellStyle name="Heading 1 1" xfId="5713"/>
    <cellStyle name="Heading 1 10" xfId="5714"/>
    <cellStyle name="Heading 1 10 2" xfId="5715"/>
    <cellStyle name="Heading 1 10 3" xfId="5716"/>
    <cellStyle name="Heading 1 11" xfId="5717"/>
    <cellStyle name="Heading 1 12" xfId="5718"/>
    <cellStyle name="Heading 1 2" xfId="1803"/>
    <cellStyle name="Heading 1 2 10" xfId="24657"/>
    <cellStyle name="Heading 1 2 2" xfId="3227"/>
    <cellStyle name="Heading 1 2 3" xfId="5719"/>
    <cellStyle name="Heading 1 2 4" xfId="5720"/>
    <cellStyle name="Heading 1 2 5" xfId="5721"/>
    <cellStyle name="Heading 1 2 6" xfId="5722"/>
    <cellStyle name="Heading 1 2 7" xfId="5723"/>
    <cellStyle name="Heading 1 2 8" xfId="5724"/>
    <cellStyle name="Heading 1 2 9" xfId="5725"/>
    <cellStyle name="Heading 1 3" xfId="5726"/>
    <cellStyle name="Heading 1 3 2" xfId="5727"/>
    <cellStyle name="Heading 1 3 3" xfId="5728"/>
    <cellStyle name="Heading 1 3 4" xfId="5729"/>
    <cellStyle name="Heading 1 3 5" xfId="5730"/>
    <cellStyle name="Heading 1 3 6" xfId="5731"/>
    <cellStyle name="Heading 1 3 7" xfId="5732"/>
    <cellStyle name="Heading 1 3 8" xfId="5733"/>
    <cellStyle name="Heading 1 3 9" xfId="5734"/>
    <cellStyle name="Heading 1 4" xfId="5735"/>
    <cellStyle name="Heading 1 4 2" xfId="5736"/>
    <cellStyle name="Heading 1 4 3" xfId="5737"/>
    <cellStyle name="Heading 1 4 4" xfId="5738"/>
    <cellStyle name="Heading 1 4 5" xfId="5739"/>
    <cellStyle name="Heading 1 4 6" xfId="5740"/>
    <cellStyle name="Heading 1 4 7" xfId="5741"/>
    <cellStyle name="Heading 1 4 8" xfId="5742"/>
    <cellStyle name="Heading 1 4 9" xfId="5743"/>
    <cellStyle name="Heading 1 5" xfId="5744"/>
    <cellStyle name="Heading 1 5 2" xfId="5745"/>
    <cellStyle name="Heading 1 5 3" xfId="5746"/>
    <cellStyle name="Heading 1 6" xfId="5747"/>
    <cellStyle name="Heading 1 6 2" xfId="5748"/>
    <cellStyle name="Heading 1 6 3" xfId="5749"/>
    <cellStyle name="Heading 1 7" xfId="5750"/>
    <cellStyle name="Heading 1 7 2" xfId="5751"/>
    <cellStyle name="Heading 1 7 3" xfId="5752"/>
    <cellStyle name="Heading 1 8" xfId="5753"/>
    <cellStyle name="Heading 1 8 2" xfId="5754"/>
    <cellStyle name="Heading 1 8 3" xfId="5755"/>
    <cellStyle name="Heading 1 9" xfId="5756"/>
    <cellStyle name="Heading 1 9 2" xfId="5757"/>
    <cellStyle name="Heading 1 9 3" xfId="5758"/>
    <cellStyle name="Heading 2 1" xfId="5759"/>
    <cellStyle name="Heading 2 10" xfId="5760"/>
    <cellStyle name="Heading 2 10 2" xfId="5761"/>
    <cellStyle name="Heading 2 10 3" xfId="5762"/>
    <cellStyle name="Heading 2 11" xfId="5763"/>
    <cellStyle name="Heading 2 12" xfId="5764"/>
    <cellStyle name="Heading 2 2" xfId="1804"/>
    <cellStyle name="Heading 2 2 10" xfId="24658"/>
    <cellStyle name="Heading 2 2 2" xfId="3228"/>
    <cellStyle name="Heading 2 2 3" xfId="5765"/>
    <cellStyle name="Heading 2 2 4" xfId="5766"/>
    <cellStyle name="Heading 2 2 5" xfId="5767"/>
    <cellStyle name="Heading 2 2 6" xfId="5768"/>
    <cellStyle name="Heading 2 2 7" xfId="5769"/>
    <cellStyle name="Heading 2 2 8" xfId="5770"/>
    <cellStyle name="Heading 2 2 9" xfId="5771"/>
    <cellStyle name="Heading 2 3" xfId="5772"/>
    <cellStyle name="Heading 2 3 2" xfId="5773"/>
    <cellStyle name="Heading 2 3 3" xfId="5774"/>
    <cellStyle name="Heading 2 3 4" xfId="5775"/>
    <cellStyle name="Heading 2 3 5" xfId="5776"/>
    <cellStyle name="Heading 2 3 6" xfId="5777"/>
    <cellStyle name="Heading 2 3 7" xfId="5778"/>
    <cellStyle name="Heading 2 3 8" xfId="5779"/>
    <cellStyle name="Heading 2 3 9" xfId="5780"/>
    <cellStyle name="Heading 2 4" xfId="5781"/>
    <cellStyle name="Heading 2 4 2" xfId="5782"/>
    <cellStyle name="Heading 2 4 3" xfId="5783"/>
    <cellStyle name="Heading 2 4 4" xfId="5784"/>
    <cellStyle name="Heading 2 4 5" xfId="5785"/>
    <cellStyle name="Heading 2 4 6" xfId="5786"/>
    <cellStyle name="Heading 2 4 7" xfId="5787"/>
    <cellStyle name="Heading 2 4 8" xfId="5788"/>
    <cellStyle name="Heading 2 4 9" xfId="5789"/>
    <cellStyle name="Heading 2 5" xfId="5790"/>
    <cellStyle name="Heading 2 5 2" xfId="5791"/>
    <cellStyle name="Heading 2 5 3" xfId="5792"/>
    <cellStyle name="Heading 2 6" xfId="5793"/>
    <cellStyle name="Heading 2 6 2" xfId="5794"/>
    <cellStyle name="Heading 2 6 3" xfId="5795"/>
    <cellStyle name="Heading 2 7" xfId="5796"/>
    <cellStyle name="Heading 2 7 2" xfId="5797"/>
    <cellStyle name="Heading 2 7 3" xfId="5798"/>
    <cellStyle name="Heading 2 8" xfId="5799"/>
    <cellStyle name="Heading 2 8 2" xfId="5800"/>
    <cellStyle name="Heading 2 8 3" xfId="5801"/>
    <cellStyle name="Heading 2 9" xfId="5802"/>
    <cellStyle name="Heading 2 9 2" xfId="5803"/>
    <cellStyle name="Heading 2 9 3" xfId="5804"/>
    <cellStyle name="Heading 3 1" xfId="5805"/>
    <cellStyle name="Heading 3 10" xfId="5806"/>
    <cellStyle name="Heading 3 10 2" xfId="5807"/>
    <cellStyle name="Heading 3 10 3" xfId="5808"/>
    <cellStyle name="Heading 3 11" xfId="5809"/>
    <cellStyle name="Heading 3 12" xfId="5810"/>
    <cellStyle name="Heading 3 2" xfId="1805"/>
    <cellStyle name="Heading 3 2 10" xfId="24659"/>
    <cellStyle name="Heading 3 2 2" xfId="3229"/>
    <cellStyle name="Heading 3 2 3" xfId="5811"/>
    <cellStyle name="Heading 3 2 4" xfId="5812"/>
    <cellStyle name="Heading 3 2 5" xfId="5813"/>
    <cellStyle name="Heading 3 2 6" xfId="5814"/>
    <cellStyle name="Heading 3 2 7" xfId="5815"/>
    <cellStyle name="Heading 3 2 8" xfId="5816"/>
    <cellStyle name="Heading 3 2 9" xfId="5817"/>
    <cellStyle name="Heading 3 3" xfId="5818"/>
    <cellStyle name="Heading 3 3 2" xfId="5819"/>
    <cellStyle name="Heading 3 3 3" xfId="5820"/>
    <cellStyle name="Heading 3 3 4" xfId="5821"/>
    <cellStyle name="Heading 3 3 5" xfId="5822"/>
    <cellStyle name="Heading 3 3 6" xfId="5823"/>
    <cellStyle name="Heading 3 3 7" xfId="5824"/>
    <cellStyle name="Heading 3 3 8" xfId="5825"/>
    <cellStyle name="Heading 3 3 9" xfId="5826"/>
    <cellStyle name="Heading 3 4" xfId="5827"/>
    <cellStyle name="Heading 3 4 2" xfId="5828"/>
    <cellStyle name="Heading 3 4 3" xfId="5829"/>
    <cellStyle name="Heading 3 4 4" xfId="5830"/>
    <cellStyle name="Heading 3 4 5" xfId="5831"/>
    <cellStyle name="Heading 3 4 6" xfId="5832"/>
    <cellStyle name="Heading 3 4 7" xfId="5833"/>
    <cellStyle name="Heading 3 4 8" xfId="5834"/>
    <cellStyle name="Heading 3 4 9" xfId="5835"/>
    <cellStyle name="Heading 3 5" xfId="5836"/>
    <cellStyle name="Heading 3 5 2" xfId="5837"/>
    <cellStyle name="Heading 3 5 3" xfId="5838"/>
    <cellStyle name="Heading 3 6" xfId="5839"/>
    <cellStyle name="Heading 3 6 2" xfId="5840"/>
    <cellStyle name="Heading 3 6 3" xfId="5841"/>
    <cellStyle name="Heading 3 7" xfId="5842"/>
    <cellStyle name="Heading 3 7 2" xfId="5843"/>
    <cellStyle name="Heading 3 7 3" xfId="5844"/>
    <cellStyle name="Heading 3 8" xfId="5845"/>
    <cellStyle name="Heading 3 8 2" xfId="5846"/>
    <cellStyle name="Heading 3 8 3" xfId="5847"/>
    <cellStyle name="Heading 3 9" xfId="5848"/>
    <cellStyle name="Heading 3 9 2" xfId="5849"/>
    <cellStyle name="Heading 3 9 3" xfId="5850"/>
    <cellStyle name="Heading 4 1" xfId="5851"/>
    <cellStyle name="Heading 4 10" xfId="5852"/>
    <cellStyle name="Heading 4 10 2" xfId="5853"/>
    <cellStyle name="Heading 4 10 3" xfId="5854"/>
    <cellStyle name="Heading 4 11" xfId="5855"/>
    <cellStyle name="Heading 4 12" xfId="5856"/>
    <cellStyle name="Heading 4 2" xfId="1806"/>
    <cellStyle name="Heading 4 2 10" xfId="24660"/>
    <cellStyle name="Heading 4 2 2" xfId="3230"/>
    <cellStyle name="Heading 4 2 3" xfId="5857"/>
    <cellStyle name="Heading 4 2 4" xfId="5858"/>
    <cellStyle name="Heading 4 2 5" xfId="5859"/>
    <cellStyle name="Heading 4 2 6" xfId="5860"/>
    <cellStyle name="Heading 4 2 7" xfId="5861"/>
    <cellStyle name="Heading 4 2 8" xfId="5862"/>
    <cellStyle name="Heading 4 2 9" xfId="5863"/>
    <cellStyle name="Heading 4 3" xfId="5864"/>
    <cellStyle name="Heading 4 3 2" xfId="5865"/>
    <cellStyle name="Heading 4 3 3" xfId="5866"/>
    <cellStyle name="Heading 4 3 4" xfId="5867"/>
    <cellStyle name="Heading 4 3 5" xfId="5868"/>
    <cellStyle name="Heading 4 3 6" xfId="5869"/>
    <cellStyle name="Heading 4 3 7" xfId="5870"/>
    <cellStyle name="Heading 4 3 8" xfId="5871"/>
    <cellStyle name="Heading 4 3 9" xfId="5872"/>
    <cellStyle name="Heading 4 4" xfId="5873"/>
    <cellStyle name="Heading 4 4 2" xfId="5874"/>
    <cellStyle name="Heading 4 4 3" xfId="5875"/>
    <cellStyle name="Heading 4 4 4" xfId="5876"/>
    <cellStyle name="Heading 4 4 5" xfId="5877"/>
    <cellStyle name="Heading 4 4 6" xfId="5878"/>
    <cellStyle name="Heading 4 4 7" xfId="5879"/>
    <cellStyle name="Heading 4 4 8" xfId="5880"/>
    <cellStyle name="Heading 4 4 9" xfId="5881"/>
    <cellStyle name="Heading 4 5" xfId="5882"/>
    <cellStyle name="Heading 4 5 2" xfId="5883"/>
    <cellStyle name="Heading 4 5 3" xfId="5884"/>
    <cellStyle name="Heading 4 6" xfId="5885"/>
    <cellStyle name="Heading 4 6 2" xfId="5886"/>
    <cellStyle name="Heading 4 6 3" xfId="5887"/>
    <cellStyle name="Heading 4 7" xfId="5888"/>
    <cellStyle name="Heading 4 7 2" xfId="5889"/>
    <cellStyle name="Heading 4 7 3" xfId="5890"/>
    <cellStyle name="Heading 4 8" xfId="5891"/>
    <cellStyle name="Heading 4 8 2" xfId="5892"/>
    <cellStyle name="Heading 4 8 3" xfId="5893"/>
    <cellStyle name="Heading 4 9" xfId="5894"/>
    <cellStyle name="Heading 4 9 2" xfId="5895"/>
    <cellStyle name="Heading 4 9 3" xfId="5896"/>
    <cellStyle name="Heading Section 2" xfId="5897"/>
    <cellStyle name="Heading Section 2 1" xfId="5898"/>
    <cellStyle name="Heading Section 2 10" xfId="5899"/>
    <cellStyle name="Heading Section 2 11" xfId="5900"/>
    <cellStyle name="Heading Section 2 12" xfId="5901"/>
    <cellStyle name="Heading Section 2 13" xfId="5902"/>
    <cellStyle name="Heading Section 2 14" xfId="5903"/>
    <cellStyle name="Heading Section 2 2" xfId="5904"/>
    <cellStyle name="Heading Section 2 2 2" xfId="5905"/>
    <cellStyle name="Heading Section 2 3" xfId="5906"/>
    <cellStyle name="Heading Section 2 4" xfId="5907"/>
    <cellStyle name="Heading Section 2 5" xfId="5908"/>
    <cellStyle name="Heading Section 2 6" xfId="5909"/>
    <cellStyle name="Heading Section 2 7" xfId="5910"/>
    <cellStyle name="Heading Section 2 8" xfId="5911"/>
    <cellStyle name="Heading Section 2 9" xfId="5912"/>
    <cellStyle name="Heading Section 3" xfId="5913"/>
    <cellStyle name="Heading Section 3 1" xfId="5914"/>
    <cellStyle name="Heading Section 3 10" xfId="5915"/>
    <cellStyle name="Heading Section 3 11" xfId="5916"/>
    <cellStyle name="Heading Section 3 12" xfId="5917"/>
    <cellStyle name="Heading Section 3 13" xfId="5918"/>
    <cellStyle name="Heading Section 3 14" xfId="5919"/>
    <cellStyle name="Heading Section 3 2" xfId="5920"/>
    <cellStyle name="Heading Section 3 2 2" xfId="5921"/>
    <cellStyle name="Heading Section 3 2_Tohana_DPR-Final@26-7-2010" xfId="5922"/>
    <cellStyle name="Heading Section 3 3" xfId="5923"/>
    <cellStyle name="Heading Section 3 4" xfId="5924"/>
    <cellStyle name="Heading Section 3 5" xfId="5925"/>
    <cellStyle name="Heading Section 3 6" xfId="5926"/>
    <cellStyle name="Heading Section 3 7" xfId="5927"/>
    <cellStyle name="Heading Section 3 8" xfId="5928"/>
    <cellStyle name="Heading Section 3 9" xfId="5929"/>
    <cellStyle name="Heading Section 3_Ambala DPR" xfId="5930"/>
    <cellStyle name="Heading1" xfId="3354"/>
    <cellStyle name="Hyperlink 1" xfId="5931"/>
    <cellStyle name="Hyperlink 2" xfId="5932"/>
    <cellStyle name="Hyperlink 2 2" xfId="5933"/>
    <cellStyle name="Hyperlink 2 3" xfId="5934"/>
    <cellStyle name="Hyperlink 2_Tohana_DPR-Final@26-7-2010" xfId="5935"/>
    <cellStyle name="Hyperlink 3" xfId="5936"/>
    <cellStyle name="Hyperlink 3 2" xfId="5937"/>
    <cellStyle name="Hyperlink 3_Tohana_DPR-Final@26-7-2010" xfId="5938"/>
    <cellStyle name="Hyperlink 4" xfId="5939"/>
    <cellStyle name="Hyperlink 5" xfId="5940"/>
    <cellStyle name="Hyperlink 6" xfId="5941"/>
    <cellStyle name="Hyperlink 7" xfId="24508"/>
    <cellStyle name="Info" xfId="5942"/>
    <cellStyle name="Info 1" xfId="5943"/>
    <cellStyle name="Info 2" xfId="5944"/>
    <cellStyle name="Info 2 2" xfId="5945"/>
    <cellStyle name="Info 2_Tohana_DPR-Final@26-7-2010" xfId="5946"/>
    <cellStyle name="Info 3" xfId="5947"/>
    <cellStyle name="Info 4" xfId="5948"/>
    <cellStyle name="Info 5" xfId="5949"/>
    <cellStyle name="Info 6" xfId="5950"/>
    <cellStyle name="Info 7" xfId="5951"/>
    <cellStyle name="Info 8" xfId="5952"/>
    <cellStyle name="Input [yellow]" xfId="5953"/>
    <cellStyle name="Input [yellow] 1" xfId="5954"/>
    <cellStyle name="Input [yellow] 10" xfId="5955"/>
    <cellStyle name="Input [yellow] 11" xfId="5956"/>
    <cellStyle name="Input [yellow] 12" xfId="5957"/>
    <cellStyle name="Input [yellow] 13" xfId="5958"/>
    <cellStyle name="Input [yellow] 14" xfId="5959"/>
    <cellStyle name="Input [yellow] 2" xfId="5960"/>
    <cellStyle name="Input [yellow] 2 2" xfId="5961"/>
    <cellStyle name="Input [yellow] 3" xfId="5962"/>
    <cellStyle name="Input [yellow] 4" xfId="5963"/>
    <cellStyle name="Input [yellow] 5" xfId="5964"/>
    <cellStyle name="Input [yellow] 6" xfId="5965"/>
    <cellStyle name="Input [yellow] 7" xfId="5966"/>
    <cellStyle name="Input [yellow] 8" xfId="5967"/>
    <cellStyle name="Input [yellow] 9" xfId="5968"/>
    <cellStyle name="Input 1" xfId="5969"/>
    <cellStyle name="Input 1 2" xfId="5970"/>
    <cellStyle name="Input 10" xfId="5971"/>
    <cellStyle name="Input 10 2" xfId="5972"/>
    <cellStyle name="Input 10 3" xfId="5973"/>
    <cellStyle name="Input 11" xfId="5974"/>
    <cellStyle name="Input 11 2" xfId="5975"/>
    <cellStyle name="Input 12" xfId="5976"/>
    <cellStyle name="Input 12 2" xfId="5977"/>
    <cellStyle name="Input 13" xfId="5978"/>
    <cellStyle name="Input 13 2" xfId="5979"/>
    <cellStyle name="Input 14" xfId="5980"/>
    <cellStyle name="Input 14 2" xfId="5981"/>
    <cellStyle name="Input 15" xfId="5982"/>
    <cellStyle name="Input 15 2" xfId="5983"/>
    <cellStyle name="Input 16" xfId="5984"/>
    <cellStyle name="Input 16 2" xfId="5985"/>
    <cellStyle name="Input 17" xfId="5986"/>
    <cellStyle name="Input 17 2" xfId="5987"/>
    <cellStyle name="Input 18" xfId="5988"/>
    <cellStyle name="Input 18 2" xfId="5989"/>
    <cellStyle name="Input 19" xfId="5990"/>
    <cellStyle name="Input 19 2" xfId="5991"/>
    <cellStyle name="Input 2" xfId="1807"/>
    <cellStyle name="Input 2 10" xfId="24661"/>
    <cellStyle name="Input 2 10 2" xfId="25072"/>
    <cellStyle name="Input 2 11" xfId="24728"/>
    <cellStyle name="Input 2 2" xfId="3231"/>
    <cellStyle name="Input 2 2 2" xfId="5992"/>
    <cellStyle name="Input 2 2 3" xfId="24782"/>
    <cellStyle name="Input 2 3" xfId="5993"/>
    <cellStyle name="Input 2 4" xfId="5994"/>
    <cellStyle name="Input 2 5" xfId="5995"/>
    <cellStyle name="Input 2 6" xfId="5996"/>
    <cellStyle name="Input 2 7" xfId="5997"/>
    <cellStyle name="Input 2 8" xfId="5998"/>
    <cellStyle name="Input 2 9" xfId="5999"/>
    <cellStyle name="Input 2_Tohana_DPR-Final@26-7-2010" xfId="6000"/>
    <cellStyle name="Input 20" xfId="6001"/>
    <cellStyle name="Input 20 2" xfId="6002"/>
    <cellStyle name="Input 21" xfId="6003"/>
    <cellStyle name="Input 21 2" xfId="6004"/>
    <cellStyle name="Input 22" xfId="6005"/>
    <cellStyle name="Input 22 2" xfId="6006"/>
    <cellStyle name="Input 23" xfId="6007"/>
    <cellStyle name="Input 24" xfId="6008"/>
    <cellStyle name="Input 25" xfId="6009"/>
    <cellStyle name="Input 26" xfId="6010"/>
    <cellStyle name="Input 27" xfId="6011"/>
    <cellStyle name="Input 28" xfId="6012"/>
    <cellStyle name="Input 29" xfId="6013"/>
    <cellStyle name="Input 3" xfId="6014"/>
    <cellStyle name="Input 3 2" xfId="6015"/>
    <cellStyle name="Input 3 3" xfId="6016"/>
    <cellStyle name="Input 3 4" xfId="6017"/>
    <cellStyle name="Input 3 5" xfId="6018"/>
    <cellStyle name="Input 3 6" xfId="6019"/>
    <cellStyle name="Input 3 7" xfId="6020"/>
    <cellStyle name="Input 3 8" xfId="6021"/>
    <cellStyle name="Input 3 9" xfId="6022"/>
    <cellStyle name="Input 30" xfId="6023"/>
    <cellStyle name="Input 31" xfId="6024"/>
    <cellStyle name="Input 32" xfId="6025"/>
    <cellStyle name="Input 33" xfId="6026"/>
    <cellStyle name="Input 34" xfId="6027"/>
    <cellStyle name="Input 35" xfId="6028"/>
    <cellStyle name="Input 36" xfId="6029"/>
    <cellStyle name="Input 37" xfId="6030"/>
    <cellStyle name="Input 38" xfId="6031"/>
    <cellStyle name="Input 39" xfId="6032"/>
    <cellStyle name="Input 4" xfId="6033"/>
    <cellStyle name="Input 4 2" xfId="6034"/>
    <cellStyle name="Input 4 3" xfId="6035"/>
    <cellStyle name="Input 4 4" xfId="6036"/>
    <cellStyle name="Input 4 5" xfId="6037"/>
    <cellStyle name="Input 4 6" xfId="6038"/>
    <cellStyle name="Input 4 7" xfId="6039"/>
    <cellStyle name="Input 4 8" xfId="6040"/>
    <cellStyle name="Input 4 9" xfId="6041"/>
    <cellStyle name="Input 40" xfId="6042"/>
    <cellStyle name="Input 41" xfId="6043"/>
    <cellStyle name="Input 42" xfId="6044"/>
    <cellStyle name="Input 43" xfId="6045"/>
    <cellStyle name="Input 44" xfId="6046"/>
    <cellStyle name="Input 45" xfId="6047"/>
    <cellStyle name="Input 46" xfId="6048"/>
    <cellStyle name="Input 47" xfId="6049"/>
    <cellStyle name="Input 48" xfId="6050"/>
    <cellStyle name="Input 49" xfId="6051"/>
    <cellStyle name="Input 5" xfId="6052"/>
    <cellStyle name="Input 5 2" xfId="6053"/>
    <cellStyle name="Input 5 3" xfId="6054"/>
    <cellStyle name="Input 50" xfId="6055"/>
    <cellStyle name="Input 51" xfId="6056"/>
    <cellStyle name="Input 52" xfId="6057"/>
    <cellStyle name="Input 53" xfId="6058"/>
    <cellStyle name="Input 54" xfId="6059"/>
    <cellStyle name="Input 55" xfId="6060"/>
    <cellStyle name="Input 56" xfId="6061"/>
    <cellStyle name="Input 57" xfId="6062"/>
    <cellStyle name="Input 58" xfId="6063"/>
    <cellStyle name="Input 59" xfId="6064"/>
    <cellStyle name="Input 6" xfId="6065"/>
    <cellStyle name="Input 6 2" xfId="6066"/>
    <cellStyle name="Input 6 3" xfId="6067"/>
    <cellStyle name="Input 7" xfId="6068"/>
    <cellStyle name="Input 7 2" xfId="6069"/>
    <cellStyle name="Input 7 3" xfId="6070"/>
    <cellStyle name="Input 8" xfId="6071"/>
    <cellStyle name="Input 8 2" xfId="6072"/>
    <cellStyle name="Input 8 3" xfId="6073"/>
    <cellStyle name="Input 9" xfId="6074"/>
    <cellStyle name="Input 9 2" xfId="6075"/>
    <cellStyle name="Input 9 3" xfId="6076"/>
    <cellStyle name="Input Cells" xfId="6077"/>
    <cellStyle name="Input Cells 1" xfId="6078"/>
    <cellStyle name="Input Cells 10" xfId="6079"/>
    <cellStyle name="Input Cells 11" xfId="6080"/>
    <cellStyle name="Input Cells 12" xfId="6081"/>
    <cellStyle name="Input Cells 13" xfId="6082"/>
    <cellStyle name="Input Cells 14" xfId="6083"/>
    <cellStyle name="Input Cells 2" xfId="6084"/>
    <cellStyle name="Input Cells 2 2" xfId="6085"/>
    <cellStyle name="Input Cells 3" xfId="6086"/>
    <cellStyle name="Input Cells 4" xfId="6087"/>
    <cellStyle name="Input Cells 5" xfId="6088"/>
    <cellStyle name="Input Cells 6" xfId="6089"/>
    <cellStyle name="Input Cells 7" xfId="6090"/>
    <cellStyle name="Input Cells 8" xfId="6091"/>
    <cellStyle name="Input Cells 9" xfId="6092"/>
    <cellStyle name="Inputs_Divider" xfId="6093"/>
    <cellStyle name="InSheet" xfId="6094"/>
    <cellStyle name="InSheet 1" xfId="6095"/>
    <cellStyle name="InSheet 1 2" xfId="6096"/>
    <cellStyle name="InSheet 10" xfId="6097"/>
    <cellStyle name="InSheet 10 2" xfId="6098"/>
    <cellStyle name="InSheet 11" xfId="6099"/>
    <cellStyle name="InSheet 11 2" xfId="6100"/>
    <cellStyle name="InSheet 12" xfId="6101"/>
    <cellStyle name="InSheet 12 2" xfId="6102"/>
    <cellStyle name="InSheet 13" xfId="6103"/>
    <cellStyle name="InSheet 13 2" xfId="6104"/>
    <cellStyle name="InSheet 14" xfId="6105"/>
    <cellStyle name="InSheet 14 2" xfId="6106"/>
    <cellStyle name="InSheet 2" xfId="6107"/>
    <cellStyle name="InSheet 2 2" xfId="6108"/>
    <cellStyle name="InSheet 3" xfId="6109"/>
    <cellStyle name="InSheet 3 2" xfId="6110"/>
    <cellStyle name="InSheet 4" xfId="6111"/>
    <cellStyle name="InSheet 4 2" xfId="6112"/>
    <cellStyle name="InSheet 5" xfId="6113"/>
    <cellStyle name="InSheet 5 2" xfId="6114"/>
    <cellStyle name="InSheet 6" xfId="6115"/>
    <cellStyle name="InSheet 6 2" xfId="6116"/>
    <cellStyle name="InSheet 7" xfId="6117"/>
    <cellStyle name="InSheet 7 2" xfId="6118"/>
    <cellStyle name="InSheet 8" xfId="6119"/>
    <cellStyle name="InSheet 8 2" xfId="6120"/>
    <cellStyle name="InSheet 9" xfId="6121"/>
    <cellStyle name="InSheet 9 2" xfId="6122"/>
    <cellStyle name="Line_ClosingBal" xfId="6123"/>
    <cellStyle name="Linked Cell 1" xfId="6124"/>
    <cellStyle name="Linked Cell 10" xfId="6125"/>
    <cellStyle name="Linked Cell 10 2" xfId="6126"/>
    <cellStyle name="Linked Cell 10 3" xfId="6127"/>
    <cellStyle name="Linked Cell 11" xfId="6128"/>
    <cellStyle name="Linked Cell 12" xfId="6129"/>
    <cellStyle name="Linked Cell 2" xfId="1808"/>
    <cellStyle name="Linked Cell 2 10" xfId="24662"/>
    <cellStyle name="Linked Cell 2 2" xfId="3232"/>
    <cellStyle name="Linked Cell 2 3" xfId="6130"/>
    <cellStyle name="Linked Cell 2 4" xfId="6131"/>
    <cellStyle name="Linked Cell 2 5" xfId="6132"/>
    <cellStyle name="Linked Cell 2 6" xfId="6133"/>
    <cellStyle name="Linked Cell 2 7" xfId="6134"/>
    <cellStyle name="Linked Cell 2 8" xfId="6135"/>
    <cellStyle name="Linked Cell 2 9" xfId="6136"/>
    <cellStyle name="Linked Cell 3" xfId="6137"/>
    <cellStyle name="Linked Cell 3 2" xfId="6138"/>
    <cellStyle name="Linked Cell 3 3" xfId="6139"/>
    <cellStyle name="Linked Cell 3 4" xfId="6140"/>
    <cellStyle name="Linked Cell 3 5" xfId="6141"/>
    <cellStyle name="Linked Cell 3 6" xfId="6142"/>
    <cellStyle name="Linked Cell 3 7" xfId="6143"/>
    <cellStyle name="Linked Cell 3 8" xfId="6144"/>
    <cellStyle name="Linked Cell 3 9" xfId="6145"/>
    <cellStyle name="Linked Cell 4" xfId="6146"/>
    <cellStyle name="Linked Cell 4 2" xfId="6147"/>
    <cellStyle name="Linked Cell 4 3" xfId="6148"/>
    <cellStyle name="Linked Cell 4 4" xfId="6149"/>
    <cellStyle name="Linked Cell 4 5" xfId="6150"/>
    <cellStyle name="Linked Cell 4 6" xfId="6151"/>
    <cellStyle name="Linked Cell 4 7" xfId="6152"/>
    <cellStyle name="Linked Cell 4 8" xfId="6153"/>
    <cellStyle name="Linked Cell 4 9" xfId="6154"/>
    <cellStyle name="Linked Cell 5" xfId="6155"/>
    <cellStyle name="Linked Cell 5 2" xfId="6156"/>
    <cellStyle name="Linked Cell 5 3" xfId="6157"/>
    <cellStyle name="Linked Cell 6" xfId="6158"/>
    <cellStyle name="Linked Cell 6 2" xfId="6159"/>
    <cellStyle name="Linked Cell 6 3" xfId="6160"/>
    <cellStyle name="Linked Cell 7" xfId="6161"/>
    <cellStyle name="Linked Cell 7 2" xfId="6162"/>
    <cellStyle name="Linked Cell 7 3" xfId="6163"/>
    <cellStyle name="Linked Cell 8" xfId="6164"/>
    <cellStyle name="Linked Cell 8 2" xfId="6165"/>
    <cellStyle name="Linked Cell 8 3" xfId="6166"/>
    <cellStyle name="Linked Cell 9" xfId="6167"/>
    <cellStyle name="Linked Cell 9 2" xfId="6168"/>
    <cellStyle name="Linked Cell 9 3" xfId="6169"/>
    <cellStyle name="Linked Cells" xfId="6170"/>
    <cellStyle name="Linked Cells 1" xfId="6171"/>
    <cellStyle name="Linked Cells 10" xfId="6172"/>
    <cellStyle name="Linked Cells 11" xfId="6173"/>
    <cellStyle name="Linked Cells 12" xfId="6174"/>
    <cellStyle name="Linked Cells 13" xfId="6175"/>
    <cellStyle name="Linked Cells 14" xfId="6176"/>
    <cellStyle name="Linked Cells 2" xfId="6177"/>
    <cellStyle name="Linked Cells 2 2" xfId="6178"/>
    <cellStyle name="Linked Cells 3" xfId="6179"/>
    <cellStyle name="Linked Cells 4" xfId="6180"/>
    <cellStyle name="Linked Cells 5" xfId="6181"/>
    <cellStyle name="Linked Cells 6" xfId="6182"/>
    <cellStyle name="Linked Cells 7" xfId="6183"/>
    <cellStyle name="Linked Cells 8" xfId="6184"/>
    <cellStyle name="Linked Cells 9" xfId="6185"/>
    <cellStyle name="MAIN HEADING" xfId="6186"/>
    <cellStyle name="MAIN HEADING 1" xfId="6187"/>
    <cellStyle name="MAIN HEADING 10" xfId="6188"/>
    <cellStyle name="MAIN HEADING 11" xfId="6189"/>
    <cellStyle name="MAIN HEADING 12" xfId="6190"/>
    <cellStyle name="MAIN HEADING 13" xfId="6191"/>
    <cellStyle name="MAIN HEADING 14" xfId="6192"/>
    <cellStyle name="MAIN HEADING 2" xfId="6193"/>
    <cellStyle name="MAIN HEADING 3" xfId="6194"/>
    <cellStyle name="MAIN HEADING 4" xfId="6195"/>
    <cellStyle name="MAIN HEADING 5" xfId="6196"/>
    <cellStyle name="MAIN HEADING 6" xfId="6197"/>
    <cellStyle name="MAIN HEADING 7" xfId="6198"/>
    <cellStyle name="MAIN HEADING 8" xfId="6199"/>
    <cellStyle name="MAIN HEADING 9" xfId="6200"/>
    <cellStyle name="Milliers [0]_!!!GO" xfId="6201"/>
    <cellStyle name="Milliers_!!!GO" xfId="6202"/>
    <cellStyle name="Monétaire [0]_!!!GO" xfId="6203"/>
    <cellStyle name="Monétaire_!!!GO" xfId="6204"/>
    <cellStyle name="Neutral 1" xfId="6205"/>
    <cellStyle name="Neutral 10" xfId="6206"/>
    <cellStyle name="Neutral 10 2" xfId="6207"/>
    <cellStyle name="Neutral 10 3" xfId="6208"/>
    <cellStyle name="Neutral 11" xfId="6209"/>
    <cellStyle name="Neutral 12" xfId="6210"/>
    <cellStyle name="Neutral 2" xfId="1809"/>
    <cellStyle name="Neutral 2 10" xfId="24663"/>
    <cellStyle name="Neutral 2 2" xfId="3233"/>
    <cellStyle name="Neutral 2 3" xfId="6211"/>
    <cellStyle name="Neutral 2 4" xfId="6212"/>
    <cellStyle name="Neutral 2 5" xfId="6213"/>
    <cellStyle name="Neutral 2 6" xfId="6214"/>
    <cellStyle name="Neutral 2 7" xfId="6215"/>
    <cellStyle name="Neutral 2 8" xfId="6216"/>
    <cellStyle name="Neutral 2 9" xfId="6217"/>
    <cellStyle name="Neutral 3" xfId="6218"/>
    <cellStyle name="Neutral 3 2" xfId="6219"/>
    <cellStyle name="Neutral 3 3" xfId="6220"/>
    <cellStyle name="Neutral 3 4" xfId="6221"/>
    <cellStyle name="Neutral 3 5" xfId="6222"/>
    <cellStyle name="Neutral 3 6" xfId="6223"/>
    <cellStyle name="Neutral 3 7" xfId="6224"/>
    <cellStyle name="Neutral 3 8" xfId="6225"/>
    <cellStyle name="Neutral 3 9" xfId="6226"/>
    <cellStyle name="Neutral 4" xfId="6227"/>
    <cellStyle name="Neutral 4 2" xfId="6228"/>
    <cellStyle name="Neutral 4 3" xfId="6229"/>
    <cellStyle name="Neutral 4 4" xfId="6230"/>
    <cellStyle name="Neutral 4 5" xfId="6231"/>
    <cellStyle name="Neutral 4 6" xfId="6232"/>
    <cellStyle name="Neutral 4 7" xfId="6233"/>
    <cellStyle name="Neutral 4 8" xfId="6234"/>
    <cellStyle name="Neutral 4 9" xfId="6235"/>
    <cellStyle name="Neutral 5" xfId="6236"/>
    <cellStyle name="Neutral 5 2" xfId="6237"/>
    <cellStyle name="Neutral 5 3" xfId="6238"/>
    <cellStyle name="Neutral 6" xfId="6239"/>
    <cellStyle name="Neutral 6 2" xfId="6240"/>
    <cellStyle name="Neutral 6 3" xfId="6241"/>
    <cellStyle name="Neutral 7" xfId="6242"/>
    <cellStyle name="Neutral 7 2" xfId="6243"/>
    <cellStyle name="Neutral 7 3" xfId="6244"/>
    <cellStyle name="Neutral 8" xfId="6245"/>
    <cellStyle name="Neutral 8 2" xfId="6246"/>
    <cellStyle name="Neutral 8 3" xfId="6247"/>
    <cellStyle name="Neutral 9" xfId="6248"/>
    <cellStyle name="Neutral 9 2" xfId="6249"/>
    <cellStyle name="Neutral 9 3" xfId="6250"/>
    <cellStyle name="no dec" xfId="6251"/>
    <cellStyle name="no dec 1" xfId="6252"/>
    <cellStyle name="no dec 10" xfId="6253"/>
    <cellStyle name="no dec 11" xfId="6254"/>
    <cellStyle name="no dec 12" xfId="6255"/>
    <cellStyle name="no dec 13" xfId="6256"/>
    <cellStyle name="no dec 14" xfId="6257"/>
    <cellStyle name="no dec 2" xfId="6258"/>
    <cellStyle name="no dec 2 2" xfId="6259"/>
    <cellStyle name="no dec 2_Tohana_DPR-Final@26-7-2010" xfId="6260"/>
    <cellStyle name="no dec 3" xfId="6261"/>
    <cellStyle name="no dec 4" xfId="6262"/>
    <cellStyle name="no dec 5" xfId="6263"/>
    <cellStyle name="no dec 6" xfId="6264"/>
    <cellStyle name="no dec 7" xfId="6265"/>
    <cellStyle name="no dec 8" xfId="6266"/>
    <cellStyle name="no dec 9" xfId="6267"/>
    <cellStyle name="Normal" xfId="0" builtinId="0"/>
    <cellStyle name="Normal - Style1" xfId="6268"/>
    <cellStyle name="Normal - Style1 1" xfId="6269"/>
    <cellStyle name="Normal - Style1 10" xfId="6270"/>
    <cellStyle name="Normal - Style1 11" xfId="6271"/>
    <cellStyle name="Normal - Style1 12" xfId="6272"/>
    <cellStyle name="Normal - Style1 13" xfId="6273"/>
    <cellStyle name="Normal - Style1 14" xfId="6274"/>
    <cellStyle name="Normal - Style1 2" xfId="6275"/>
    <cellStyle name="Normal - Style1 2 2" xfId="6276"/>
    <cellStyle name="Normal - Style1 3" xfId="6277"/>
    <cellStyle name="Normal - Style1 4" xfId="6278"/>
    <cellStyle name="Normal - Style1 5" xfId="6279"/>
    <cellStyle name="Normal - Style1 6" xfId="6280"/>
    <cellStyle name="Normal - Style1 7" xfId="6281"/>
    <cellStyle name="Normal - Style1 8" xfId="6282"/>
    <cellStyle name="Normal - Style1 9" xfId="6283"/>
    <cellStyle name="Normal 10" xfId="13"/>
    <cellStyle name="Normal 10 10" xfId="1810"/>
    <cellStyle name="Normal 10 11" xfId="1811"/>
    <cellStyle name="Normal 10 12" xfId="1812"/>
    <cellStyle name="Normal 10 13" xfId="1813"/>
    <cellStyle name="Normal 10 14" xfId="1814"/>
    <cellStyle name="Normal 10 15" xfId="1815"/>
    <cellStyle name="Normal 10 16" xfId="1816"/>
    <cellStyle name="Normal 10 17" xfId="1817"/>
    <cellStyle name="Normal 10 18" xfId="1818"/>
    <cellStyle name="Normal 10 19" xfId="1819"/>
    <cellStyle name="Normal 10 2" xfId="1820"/>
    <cellStyle name="Normal 10 2 10" xfId="6284"/>
    <cellStyle name="Normal 10 2 11" xfId="6285"/>
    <cellStyle name="Normal 10 2 12" xfId="6286"/>
    <cellStyle name="Normal 10 2 13" xfId="6287"/>
    <cellStyle name="Normal 10 2 14" xfId="6288"/>
    <cellStyle name="Normal 10 2 15" xfId="6289"/>
    <cellStyle name="Normal 10 2 16" xfId="6290"/>
    <cellStyle name="Normal 10 2 17" xfId="6291"/>
    <cellStyle name="Normal 10 2 18" xfId="6292"/>
    <cellStyle name="Normal 10 2 19" xfId="6293"/>
    <cellStyle name="Normal 10 2 2" xfId="1821"/>
    <cellStyle name="Normal 10 2 2 2" xfId="1822"/>
    <cellStyle name="Normal 10 2 2 3" xfId="1823"/>
    <cellStyle name="Normal 10 2 2 4" xfId="1824"/>
    <cellStyle name="Normal 10 2 2 5" xfId="1825"/>
    <cellStyle name="Normal 10 2 2 6" xfId="1826"/>
    <cellStyle name="Normal 10 2 2 7" xfId="1827"/>
    <cellStyle name="Normal 10 2 2 8" xfId="1828"/>
    <cellStyle name="Normal 10 2 20" xfId="6294"/>
    <cellStyle name="Normal 10 2 21" xfId="6295"/>
    <cellStyle name="Normal 10 2 22" xfId="6296"/>
    <cellStyle name="Normal 10 2 23" xfId="6297"/>
    <cellStyle name="Normal 10 2 24" xfId="6298"/>
    <cellStyle name="Normal 10 2 25" xfId="6299"/>
    <cellStyle name="Normal 10 2 26" xfId="6300"/>
    <cellStyle name="Normal 10 2 27" xfId="6301"/>
    <cellStyle name="Normal 10 2 28" xfId="6302"/>
    <cellStyle name="Normal 10 2 29" xfId="6303"/>
    <cellStyle name="Normal 10 2 3" xfId="1829"/>
    <cellStyle name="Normal 10 2 3 2" xfId="1830"/>
    <cellStyle name="Normal 10 2 3 3" xfId="1831"/>
    <cellStyle name="Normal 10 2 3 4" xfId="1832"/>
    <cellStyle name="Normal 10 2 3 5" xfId="1833"/>
    <cellStyle name="Normal 10 2 3 6" xfId="1834"/>
    <cellStyle name="Normal 10 2 3 7" xfId="1835"/>
    <cellStyle name="Normal 10 2 3 8" xfId="1836"/>
    <cellStyle name="Normal 10 2 30" xfId="6304"/>
    <cellStyle name="Normal 10 2 31" xfId="6305"/>
    <cellStyle name="Normal 10 2 32" xfId="6306"/>
    <cellStyle name="Normal 10 2 33" xfId="6307"/>
    <cellStyle name="Normal 10 2 34" xfId="6308"/>
    <cellStyle name="Normal 10 2 35" xfId="6309"/>
    <cellStyle name="Normal 10 2 4" xfId="3234"/>
    <cellStyle name="Normal 10 2 5" xfId="3235"/>
    <cellStyle name="Normal 10 2 6" xfId="6310"/>
    <cellStyle name="Normal 10 2 7" xfId="6311"/>
    <cellStyle name="Normal 10 2 8" xfId="6312"/>
    <cellStyle name="Normal 10 2 9" xfId="6313"/>
    <cellStyle name="Normal 10 20" xfId="3087"/>
    <cellStyle name="Normal 10 20 2" xfId="24524"/>
    <cellStyle name="Normal 10 20 3" xfId="24749"/>
    <cellStyle name="Normal 10 20 3 2" xfId="25288"/>
    <cellStyle name="Normal 10 20 4" xfId="25086"/>
    <cellStyle name="Normal 10 21" xfId="3385"/>
    <cellStyle name="Normal 10 21 2" xfId="24827"/>
    <cellStyle name="Normal 10 21 2 2" xfId="25289"/>
    <cellStyle name="Normal 10 21 3" xfId="25087"/>
    <cellStyle name="Normal 10 22" xfId="3414"/>
    <cellStyle name="Normal 10 22 2" xfId="24848"/>
    <cellStyle name="Normal 10 22 2 2" xfId="25290"/>
    <cellStyle name="Normal 10 22 3" xfId="25088"/>
    <cellStyle name="Normal 10 23" xfId="6314"/>
    <cellStyle name="Normal 10 24" xfId="6315"/>
    <cellStyle name="Normal 10 25" xfId="6316"/>
    <cellStyle name="Normal 10 26" xfId="6317"/>
    <cellStyle name="Normal 10 27" xfId="6318"/>
    <cellStyle name="Normal 10 28" xfId="6319"/>
    <cellStyle name="Normal 10 29" xfId="6320"/>
    <cellStyle name="Normal 10 3" xfId="1837"/>
    <cellStyle name="Normal 10 3 10" xfId="6321"/>
    <cellStyle name="Normal 10 3 11" xfId="6322"/>
    <cellStyle name="Normal 10 3 12" xfId="6323"/>
    <cellStyle name="Normal 10 3 13" xfId="6324"/>
    <cellStyle name="Normal 10 3 14" xfId="6325"/>
    <cellStyle name="Normal 10 3 15" xfId="6326"/>
    <cellStyle name="Normal 10 3 16" xfId="6327"/>
    <cellStyle name="Normal 10 3 17" xfId="6328"/>
    <cellStyle name="Normal 10 3 18" xfId="6329"/>
    <cellStyle name="Normal 10 3 19" xfId="6330"/>
    <cellStyle name="Normal 10 3 2" xfId="1838"/>
    <cellStyle name="Normal 10 3 2 2" xfId="1839"/>
    <cellStyle name="Normal 10 3 2 3" xfId="1840"/>
    <cellStyle name="Normal 10 3 2 4" xfId="1841"/>
    <cellStyle name="Normal 10 3 2 5" xfId="1842"/>
    <cellStyle name="Normal 10 3 2 6" xfId="1843"/>
    <cellStyle name="Normal 10 3 2 7" xfId="1844"/>
    <cellStyle name="Normal 10 3 2 8" xfId="1845"/>
    <cellStyle name="Normal 10 3 20" xfId="6331"/>
    <cellStyle name="Normal 10 3 21" xfId="6332"/>
    <cellStyle name="Normal 10 3 22" xfId="6333"/>
    <cellStyle name="Normal 10 3 23" xfId="6334"/>
    <cellStyle name="Normal 10 3 24" xfId="6335"/>
    <cellStyle name="Normal 10 3 25" xfId="6336"/>
    <cellStyle name="Normal 10 3 26" xfId="6337"/>
    <cellStyle name="Normal 10 3 27" xfId="6338"/>
    <cellStyle name="Normal 10 3 28" xfId="6339"/>
    <cellStyle name="Normal 10 3 29" xfId="6340"/>
    <cellStyle name="Normal 10 3 3" xfId="1846"/>
    <cellStyle name="Normal 10 3 3 2" xfId="1847"/>
    <cellStyle name="Normal 10 3 3 3" xfId="1848"/>
    <cellStyle name="Normal 10 3 3 4" xfId="1849"/>
    <cellStyle name="Normal 10 3 3 5" xfId="1850"/>
    <cellStyle name="Normal 10 3 3 6" xfId="1851"/>
    <cellStyle name="Normal 10 3 3 7" xfId="1852"/>
    <cellStyle name="Normal 10 3 3 8" xfId="1853"/>
    <cellStyle name="Normal 10 3 30" xfId="6341"/>
    <cellStyle name="Normal 10 3 31" xfId="6342"/>
    <cellStyle name="Normal 10 3 32" xfId="6343"/>
    <cellStyle name="Normal 10 3 33" xfId="6344"/>
    <cellStyle name="Normal 10 3 34" xfId="6345"/>
    <cellStyle name="Normal 10 3 35" xfId="6346"/>
    <cellStyle name="Normal 10 3 4" xfId="3148"/>
    <cellStyle name="Normal 10 3 5" xfId="3236"/>
    <cellStyle name="Normal 10 3 6" xfId="6347"/>
    <cellStyle name="Normal 10 3 7" xfId="6348"/>
    <cellStyle name="Normal 10 3 8" xfId="6349"/>
    <cellStyle name="Normal 10 3 9" xfId="6350"/>
    <cellStyle name="Normal 10 30" xfId="6351"/>
    <cellStyle name="Normal 10 31" xfId="6352"/>
    <cellStyle name="Normal 10 32" xfId="6353"/>
    <cellStyle name="Normal 10 33" xfId="6354"/>
    <cellStyle name="Normal 10 34" xfId="6355"/>
    <cellStyle name="Normal 10 35" xfId="6356"/>
    <cellStyle name="Normal 10 36" xfId="6357"/>
    <cellStyle name="Normal 10 37" xfId="6358"/>
    <cellStyle name="Normal 10 38" xfId="6359"/>
    <cellStyle name="Normal 10 39" xfId="6360"/>
    <cellStyle name="Normal 10 4" xfId="1854"/>
    <cellStyle name="Normal 10 4 10" xfId="6361"/>
    <cellStyle name="Normal 10 4 11" xfId="6362"/>
    <cellStyle name="Normal 10 4 12" xfId="6363"/>
    <cellStyle name="Normal 10 4 13" xfId="6364"/>
    <cellStyle name="Normal 10 4 14" xfId="6365"/>
    <cellStyle name="Normal 10 4 15" xfId="6366"/>
    <cellStyle name="Normal 10 4 16" xfId="6367"/>
    <cellStyle name="Normal 10 4 17" xfId="6368"/>
    <cellStyle name="Normal 10 4 18" xfId="6369"/>
    <cellStyle name="Normal 10 4 19" xfId="6370"/>
    <cellStyle name="Normal 10 4 2" xfId="1855"/>
    <cellStyle name="Normal 10 4 2 2" xfId="1856"/>
    <cellStyle name="Normal 10 4 2 3" xfId="1857"/>
    <cellStyle name="Normal 10 4 2 4" xfId="1858"/>
    <cellStyle name="Normal 10 4 2 5" xfId="1859"/>
    <cellStyle name="Normal 10 4 2 6" xfId="1860"/>
    <cellStyle name="Normal 10 4 2 7" xfId="1861"/>
    <cellStyle name="Normal 10 4 2 8" xfId="1862"/>
    <cellStyle name="Normal 10 4 20" xfId="6371"/>
    <cellStyle name="Normal 10 4 21" xfId="6372"/>
    <cellStyle name="Normal 10 4 22" xfId="6373"/>
    <cellStyle name="Normal 10 4 23" xfId="6374"/>
    <cellStyle name="Normal 10 4 24" xfId="6375"/>
    <cellStyle name="Normal 10 4 25" xfId="6376"/>
    <cellStyle name="Normal 10 4 26" xfId="6377"/>
    <cellStyle name="Normal 10 4 27" xfId="6378"/>
    <cellStyle name="Normal 10 4 28" xfId="6379"/>
    <cellStyle name="Normal 10 4 29" xfId="6380"/>
    <cellStyle name="Normal 10 4 3" xfId="1863"/>
    <cellStyle name="Normal 10 4 3 2" xfId="1864"/>
    <cellStyle name="Normal 10 4 3 3" xfId="1865"/>
    <cellStyle name="Normal 10 4 3 4" xfId="1866"/>
    <cellStyle name="Normal 10 4 3 5" xfId="1867"/>
    <cellStyle name="Normal 10 4 3 6" xfId="1868"/>
    <cellStyle name="Normal 10 4 3 7" xfId="1869"/>
    <cellStyle name="Normal 10 4 3 8" xfId="1870"/>
    <cellStyle name="Normal 10 4 30" xfId="6381"/>
    <cellStyle name="Normal 10 4 31" xfId="6382"/>
    <cellStyle name="Normal 10 4 32" xfId="6383"/>
    <cellStyle name="Normal 10 4 33" xfId="6384"/>
    <cellStyle name="Normal 10 4 34" xfId="6385"/>
    <cellStyle name="Normal 10 4 35" xfId="6386"/>
    <cellStyle name="Normal 10 4 36" xfId="6387"/>
    <cellStyle name="Normal 10 4 4" xfId="6388"/>
    <cellStyle name="Normal 10 4 5" xfId="6389"/>
    <cellStyle name="Normal 10 4 6" xfId="6390"/>
    <cellStyle name="Normal 10 4 7" xfId="6391"/>
    <cellStyle name="Normal 10 4 8" xfId="6392"/>
    <cellStyle name="Normal 10 4 9" xfId="6393"/>
    <cellStyle name="Normal 10 40" xfId="6394"/>
    <cellStyle name="Normal 10 41" xfId="6395"/>
    <cellStyle name="Normal 10 42" xfId="6396"/>
    <cellStyle name="Normal 10 43" xfId="6397"/>
    <cellStyle name="Normal 10 44" xfId="24493"/>
    <cellStyle name="Normal 10 44 2" xfId="24977"/>
    <cellStyle name="Normal 10 44 2 2" xfId="25291"/>
    <cellStyle name="Normal 10 44 3" xfId="25089"/>
    <cellStyle name="Normal 10 45" xfId="24498"/>
    <cellStyle name="Normal 10 45 2" xfId="24981"/>
    <cellStyle name="Normal 10 45 2 2" xfId="25292"/>
    <cellStyle name="Normal 10 45 3" xfId="25090"/>
    <cellStyle name="Normal 10 46" xfId="24507"/>
    <cellStyle name="Normal 10 46 2" xfId="24987"/>
    <cellStyle name="Normal 10 46 2 2" xfId="25293"/>
    <cellStyle name="Normal 10 46 3" xfId="25091"/>
    <cellStyle name="Normal 10 47" xfId="24512"/>
    <cellStyle name="Normal 10 47 2" xfId="24991"/>
    <cellStyle name="Normal 10 47 2 2" xfId="25294"/>
    <cellStyle name="Normal 10 47 3" xfId="25092"/>
    <cellStyle name="Normal 10 48" xfId="24516"/>
    <cellStyle name="Normal 10 48 2" xfId="24995"/>
    <cellStyle name="Normal 10 48 2 2" xfId="25295"/>
    <cellStyle name="Normal 10 48 3" xfId="25093"/>
    <cellStyle name="Normal 10 49" xfId="24521"/>
    <cellStyle name="Normal 10 49 2" xfId="24999"/>
    <cellStyle name="Normal 10 49 2 2" xfId="25296"/>
    <cellStyle name="Normal 10 49 3" xfId="25094"/>
    <cellStyle name="Normal 10 5" xfId="1871"/>
    <cellStyle name="Normal 10 5 10" xfId="6398"/>
    <cellStyle name="Normal 10 5 11" xfId="6399"/>
    <cellStyle name="Normal 10 5 12" xfId="6400"/>
    <cellStyle name="Normal 10 5 13" xfId="6401"/>
    <cellStyle name="Normal 10 5 14" xfId="6402"/>
    <cellStyle name="Normal 10 5 15" xfId="6403"/>
    <cellStyle name="Normal 10 5 16" xfId="6404"/>
    <cellStyle name="Normal 10 5 17" xfId="6405"/>
    <cellStyle name="Normal 10 5 18" xfId="6406"/>
    <cellStyle name="Normal 10 5 19" xfId="6407"/>
    <cellStyle name="Normal 10 5 2" xfId="6408"/>
    <cellStyle name="Normal 10 5 20" xfId="6409"/>
    <cellStyle name="Normal 10 5 21" xfId="6410"/>
    <cellStyle name="Normal 10 5 22" xfId="6411"/>
    <cellStyle name="Normal 10 5 23" xfId="6412"/>
    <cellStyle name="Normal 10 5 24" xfId="6413"/>
    <cellStyle name="Normal 10 5 25" xfId="6414"/>
    <cellStyle name="Normal 10 5 26" xfId="6415"/>
    <cellStyle name="Normal 10 5 27" xfId="6416"/>
    <cellStyle name="Normal 10 5 28" xfId="6417"/>
    <cellStyle name="Normal 10 5 29" xfId="6418"/>
    <cellStyle name="Normal 10 5 3" xfId="6419"/>
    <cellStyle name="Normal 10 5 30" xfId="6420"/>
    <cellStyle name="Normal 10 5 31" xfId="6421"/>
    <cellStyle name="Normal 10 5 32" xfId="6422"/>
    <cellStyle name="Normal 10 5 33" xfId="6423"/>
    <cellStyle name="Normal 10 5 34" xfId="6424"/>
    <cellStyle name="Normal 10 5 35" xfId="6425"/>
    <cellStyle name="Normal 10 5 36" xfId="6426"/>
    <cellStyle name="Normal 10 5 4" xfId="6427"/>
    <cellStyle name="Normal 10 5 5" xfId="6428"/>
    <cellStyle name="Normal 10 5 6" xfId="6429"/>
    <cellStyle name="Normal 10 5 7" xfId="6430"/>
    <cellStyle name="Normal 10 5 8" xfId="6431"/>
    <cellStyle name="Normal 10 5 9" xfId="6432"/>
    <cellStyle name="Normal 10 50" xfId="24552"/>
    <cellStyle name="Normal 10 50 2" xfId="25027"/>
    <cellStyle name="Normal 10 50 2 2" xfId="25297"/>
    <cellStyle name="Normal 10 50 3" xfId="25095"/>
    <cellStyle name="Normal 10 51" xfId="24557"/>
    <cellStyle name="Normal 10 51 2" xfId="25031"/>
    <cellStyle name="Normal 10 51 2 2" xfId="25298"/>
    <cellStyle name="Normal 10 51 3" xfId="25096"/>
    <cellStyle name="Normal 10 52" xfId="24563"/>
    <cellStyle name="Normal 10 52 2" xfId="25035"/>
    <cellStyle name="Normal 10 52 2 2" xfId="25299"/>
    <cellStyle name="Normal 10 52 3" xfId="25097"/>
    <cellStyle name="Normal 10 53" xfId="24569"/>
    <cellStyle name="Normal 10 53 2" xfId="25041"/>
    <cellStyle name="Normal 10 53 2 2" xfId="25300"/>
    <cellStyle name="Normal 10 53 3" xfId="25098"/>
    <cellStyle name="Normal 10 54" xfId="24574"/>
    <cellStyle name="Normal 10 54 2" xfId="25046"/>
    <cellStyle name="Normal 10 54 2 2" xfId="25301"/>
    <cellStyle name="Normal 10 54 3" xfId="25099"/>
    <cellStyle name="Normal 10 55" xfId="24578"/>
    <cellStyle name="Normal 10 55 2" xfId="25050"/>
    <cellStyle name="Normal 10 55 2 2" xfId="25302"/>
    <cellStyle name="Normal 10 55 3" xfId="25100"/>
    <cellStyle name="Normal 10 56" xfId="24582"/>
    <cellStyle name="Normal 10 56 2" xfId="25054"/>
    <cellStyle name="Normal 10 56 2 2" xfId="25303"/>
    <cellStyle name="Normal 10 56 3" xfId="25101"/>
    <cellStyle name="Normal 10 57" xfId="24593"/>
    <cellStyle name="Normal 10 6" xfId="1872"/>
    <cellStyle name="Normal 10 6 10" xfId="6433"/>
    <cellStyle name="Normal 10 6 11" xfId="6434"/>
    <cellStyle name="Normal 10 6 12" xfId="6435"/>
    <cellStyle name="Normal 10 6 13" xfId="6436"/>
    <cellStyle name="Normal 10 6 14" xfId="6437"/>
    <cellStyle name="Normal 10 6 15" xfId="6438"/>
    <cellStyle name="Normal 10 6 16" xfId="6439"/>
    <cellStyle name="Normal 10 6 17" xfId="6440"/>
    <cellStyle name="Normal 10 6 18" xfId="6441"/>
    <cellStyle name="Normal 10 6 19" xfId="6442"/>
    <cellStyle name="Normal 10 6 2" xfId="1873"/>
    <cellStyle name="Normal 10 6 20" xfId="6443"/>
    <cellStyle name="Normal 10 6 21" xfId="6444"/>
    <cellStyle name="Normal 10 6 22" xfId="6445"/>
    <cellStyle name="Normal 10 6 23" xfId="6446"/>
    <cellStyle name="Normal 10 6 24" xfId="6447"/>
    <cellStyle name="Normal 10 6 25" xfId="6448"/>
    <cellStyle name="Normal 10 6 26" xfId="6449"/>
    <cellStyle name="Normal 10 6 27" xfId="6450"/>
    <cellStyle name="Normal 10 6 28" xfId="6451"/>
    <cellStyle name="Normal 10 6 29" xfId="6452"/>
    <cellStyle name="Normal 10 6 3" xfId="1874"/>
    <cellStyle name="Normal 10 6 30" xfId="6453"/>
    <cellStyle name="Normal 10 6 31" xfId="6454"/>
    <cellStyle name="Normal 10 6 32" xfId="6455"/>
    <cellStyle name="Normal 10 6 33" xfId="6456"/>
    <cellStyle name="Normal 10 6 34" xfId="6457"/>
    <cellStyle name="Normal 10 6 35" xfId="6458"/>
    <cellStyle name="Normal 10 6 4" xfId="1875"/>
    <cellStyle name="Normal 10 6 5" xfId="1876"/>
    <cellStyle name="Normal 10 6 6" xfId="1877"/>
    <cellStyle name="Normal 10 6 7" xfId="1878"/>
    <cellStyle name="Normal 10 6 8" xfId="1879"/>
    <cellStyle name="Normal 10 6 9" xfId="6459"/>
    <cellStyle name="Normal 10 7" xfId="1880"/>
    <cellStyle name="Normal 10 7 10" xfId="6460"/>
    <cellStyle name="Normal 10 7 11" xfId="6461"/>
    <cellStyle name="Normal 10 7 12" xfId="6462"/>
    <cellStyle name="Normal 10 7 13" xfId="6463"/>
    <cellStyle name="Normal 10 7 14" xfId="6464"/>
    <cellStyle name="Normal 10 7 15" xfId="6465"/>
    <cellStyle name="Normal 10 7 16" xfId="6466"/>
    <cellStyle name="Normal 10 7 17" xfId="6467"/>
    <cellStyle name="Normal 10 7 18" xfId="6468"/>
    <cellStyle name="Normal 10 7 19" xfId="6469"/>
    <cellStyle name="Normal 10 7 2" xfId="1881"/>
    <cellStyle name="Normal 10 7 20" xfId="6470"/>
    <cellStyle name="Normal 10 7 21" xfId="6471"/>
    <cellStyle name="Normal 10 7 22" xfId="6472"/>
    <cellStyle name="Normal 10 7 23" xfId="6473"/>
    <cellStyle name="Normal 10 7 24" xfId="6474"/>
    <cellStyle name="Normal 10 7 25" xfId="6475"/>
    <cellStyle name="Normal 10 7 26" xfId="6476"/>
    <cellStyle name="Normal 10 7 27" xfId="6477"/>
    <cellStyle name="Normal 10 7 28" xfId="6478"/>
    <cellStyle name="Normal 10 7 29" xfId="6479"/>
    <cellStyle name="Normal 10 7 3" xfId="1882"/>
    <cellStyle name="Normal 10 7 30" xfId="6480"/>
    <cellStyle name="Normal 10 7 31" xfId="6481"/>
    <cellStyle name="Normal 10 7 32" xfId="6482"/>
    <cellStyle name="Normal 10 7 33" xfId="6483"/>
    <cellStyle name="Normal 10 7 34" xfId="6484"/>
    <cellStyle name="Normal 10 7 35" xfId="6485"/>
    <cellStyle name="Normal 10 7 4" xfId="1883"/>
    <cellStyle name="Normal 10 7 5" xfId="1884"/>
    <cellStyle name="Normal 10 7 6" xfId="1885"/>
    <cellStyle name="Normal 10 7 7" xfId="1886"/>
    <cellStyle name="Normal 10 7 8" xfId="1887"/>
    <cellStyle name="Normal 10 7 9" xfId="6486"/>
    <cellStyle name="Normal 10 8" xfId="1888"/>
    <cellStyle name="Normal 10 8 10" xfId="6487"/>
    <cellStyle name="Normal 10 8 11" xfId="6488"/>
    <cellStyle name="Normal 10 8 12" xfId="6489"/>
    <cellStyle name="Normal 10 8 13" xfId="6490"/>
    <cellStyle name="Normal 10 8 14" xfId="6491"/>
    <cellStyle name="Normal 10 8 15" xfId="6492"/>
    <cellStyle name="Normal 10 8 16" xfId="6493"/>
    <cellStyle name="Normal 10 8 17" xfId="6494"/>
    <cellStyle name="Normal 10 8 18" xfId="6495"/>
    <cellStyle name="Normal 10 8 19" xfId="6496"/>
    <cellStyle name="Normal 10 8 2" xfId="6497"/>
    <cellStyle name="Normal 10 8 20" xfId="6498"/>
    <cellStyle name="Normal 10 8 21" xfId="6499"/>
    <cellStyle name="Normal 10 8 22" xfId="6500"/>
    <cellStyle name="Normal 10 8 23" xfId="6501"/>
    <cellStyle name="Normal 10 8 24" xfId="6502"/>
    <cellStyle name="Normal 10 8 25" xfId="6503"/>
    <cellStyle name="Normal 10 8 26" xfId="6504"/>
    <cellStyle name="Normal 10 8 27" xfId="6505"/>
    <cellStyle name="Normal 10 8 28" xfId="6506"/>
    <cellStyle name="Normal 10 8 29" xfId="6507"/>
    <cellStyle name="Normal 10 8 3" xfId="6508"/>
    <cellStyle name="Normal 10 8 30" xfId="6509"/>
    <cellStyle name="Normal 10 8 31" xfId="6510"/>
    <cellStyle name="Normal 10 8 32" xfId="6511"/>
    <cellStyle name="Normal 10 8 33" xfId="6512"/>
    <cellStyle name="Normal 10 8 34" xfId="6513"/>
    <cellStyle name="Normal 10 8 35" xfId="6514"/>
    <cellStyle name="Normal 10 8 4" xfId="6515"/>
    <cellStyle name="Normal 10 8 5" xfId="6516"/>
    <cellStyle name="Normal 10 8 6" xfId="6517"/>
    <cellStyle name="Normal 10 8 7" xfId="6518"/>
    <cellStyle name="Normal 10 8 8" xfId="6519"/>
    <cellStyle name="Normal 10 8 9" xfId="6520"/>
    <cellStyle name="Normal 10 9" xfId="1889"/>
    <cellStyle name="Normal 10_13 A" xfId="6521"/>
    <cellStyle name="Normal 100" xfId="6522"/>
    <cellStyle name="Normal 100 2" xfId="6523"/>
    <cellStyle name="Normal 100 3" xfId="6524"/>
    <cellStyle name="Normal 100 4" xfId="6525"/>
    <cellStyle name="Normal 101" xfId="6526"/>
    <cellStyle name="Normal 101 2" xfId="6527"/>
    <cellStyle name="Normal 101 3" xfId="6528"/>
    <cellStyle name="Normal 101 4" xfId="6529"/>
    <cellStyle name="Normal 102" xfId="6530"/>
    <cellStyle name="Normal 102 2" xfId="6531"/>
    <cellStyle name="Normal 102 3" xfId="6532"/>
    <cellStyle name="Normal 102 4" xfId="6533"/>
    <cellStyle name="Normal 103" xfId="6534"/>
    <cellStyle name="Normal 103 2" xfId="6535"/>
    <cellStyle name="Normal 103 3" xfId="6536"/>
    <cellStyle name="Normal 103 4" xfId="6537"/>
    <cellStyle name="Normal 104" xfId="6538"/>
    <cellStyle name="Normal 104 2" xfId="6539"/>
    <cellStyle name="Normal 104 3" xfId="6540"/>
    <cellStyle name="Normal 104 4" xfId="6541"/>
    <cellStyle name="Normal 105" xfId="6542"/>
    <cellStyle name="Normal 105 2" xfId="6543"/>
    <cellStyle name="Normal 105 3" xfId="6544"/>
    <cellStyle name="Normal 105 4" xfId="6545"/>
    <cellStyle name="Normal 106" xfId="6546"/>
    <cellStyle name="Normal 106 2" xfId="6547"/>
    <cellStyle name="Normal 106 3" xfId="6548"/>
    <cellStyle name="Normal 106 4" xfId="6549"/>
    <cellStyle name="Normal 107" xfId="6550"/>
    <cellStyle name="Normal 107 2" xfId="6551"/>
    <cellStyle name="Normal 107 3" xfId="6552"/>
    <cellStyle name="Normal 107 4" xfId="6553"/>
    <cellStyle name="Normal 108" xfId="6554"/>
    <cellStyle name="Normal 108 2" xfId="6555"/>
    <cellStyle name="Normal 108 3" xfId="6556"/>
    <cellStyle name="Normal 108 4" xfId="6557"/>
    <cellStyle name="Normal 109" xfId="6558"/>
    <cellStyle name="Normal 109 2" xfId="6559"/>
    <cellStyle name="Normal 109 3" xfId="6560"/>
    <cellStyle name="Normal 109 4" xfId="6561"/>
    <cellStyle name="Normal 11" xfId="18"/>
    <cellStyle name="Normal 11 10" xfId="1890"/>
    <cellStyle name="Normal 11 11" xfId="1891"/>
    <cellStyle name="Normal 11 12" xfId="1892"/>
    <cellStyle name="Normal 11 13" xfId="1893"/>
    <cellStyle name="Normal 11 14" xfId="1894"/>
    <cellStyle name="Normal 11 15" xfId="1895"/>
    <cellStyle name="Normal 11 16" xfId="1896"/>
    <cellStyle name="Normal 11 17" xfId="1897"/>
    <cellStyle name="Normal 11 18" xfId="1898"/>
    <cellStyle name="Normal 11 19" xfId="3237"/>
    <cellStyle name="Normal 11 2" xfId="1899"/>
    <cellStyle name="Normal 11 2 10" xfId="6562"/>
    <cellStyle name="Normal 11 2 11" xfId="6563"/>
    <cellStyle name="Normal 11 2 12" xfId="6564"/>
    <cellStyle name="Normal 11 2 13" xfId="6565"/>
    <cellStyle name="Normal 11 2 14" xfId="6566"/>
    <cellStyle name="Normal 11 2 15" xfId="6567"/>
    <cellStyle name="Normal 11 2 16" xfId="6568"/>
    <cellStyle name="Normal 11 2 17" xfId="6569"/>
    <cellStyle name="Normal 11 2 18" xfId="6570"/>
    <cellStyle name="Normal 11 2 19" xfId="6571"/>
    <cellStyle name="Normal 11 2 2" xfId="1900"/>
    <cellStyle name="Normal 11 2 2 2" xfId="1901"/>
    <cellStyle name="Normal 11 2 2 3" xfId="1902"/>
    <cellStyle name="Normal 11 2 2 4" xfId="1903"/>
    <cellStyle name="Normal 11 2 2 5" xfId="1904"/>
    <cellStyle name="Normal 11 2 2 6" xfId="1905"/>
    <cellStyle name="Normal 11 2 2 7" xfId="1906"/>
    <cellStyle name="Normal 11 2 2 8" xfId="1907"/>
    <cellStyle name="Normal 11 2 20" xfId="6572"/>
    <cellStyle name="Normal 11 2 21" xfId="6573"/>
    <cellStyle name="Normal 11 2 22" xfId="6574"/>
    <cellStyle name="Normal 11 2 23" xfId="6575"/>
    <cellStyle name="Normal 11 2 24" xfId="6576"/>
    <cellStyle name="Normal 11 2 25" xfId="6577"/>
    <cellStyle name="Normal 11 2 26" xfId="6578"/>
    <cellStyle name="Normal 11 2 27" xfId="6579"/>
    <cellStyle name="Normal 11 2 28" xfId="6580"/>
    <cellStyle name="Normal 11 2 29" xfId="6581"/>
    <cellStyle name="Normal 11 2 3" xfId="1908"/>
    <cellStyle name="Normal 11 2 3 2" xfId="1909"/>
    <cellStyle name="Normal 11 2 3 3" xfId="1910"/>
    <cellStyle name="Normal 11 2 3 4" xfId="1911"/>
    <cellStyle name="Normal 11 2 3 5" xfId="1912"/>
    <cellStyle name="Normal 11 2 3 6" xfId="1913"/>
    <cellStyle name="Normal 11 2 3 7" xfId="1914"/>
    <cellStyle name="Normal 11 2 3 8" xfId="1915"/>
    <cellStyle name="Normal 11 2 30" xfId="6582"/>
    <cellStyle name="Normal 11 2 31" xfId="6583"/>
    <cellStyle name="Normal 11 2 32" xfId="6584"/>
    <cellStyle name="Normal 11 2 33" xfId="6585"/>
    <cellStyle name="Normal 11 2 34" xfId="6586"/>
    <cellStyle name="Normal 11 2 35" xfId="6587"/>
    <cellStyle name="Normal 11 2 4" xfId="3238"/>
    <cellStyle name="Normal 11 2 5" xfId="6588"/>
    <cellStyle name="Normal 11 2 6" xfId="6589"/>
    <cellStyle name="Normal 11 2 7" xfId="6590"/>
    <cellStyle name="Normal 11 2 8" xfId="6591"/>
    <cellStyle name="Normal 11 2 9" xfId="6592"/>
    <cellStyle name="Normal 11 20" xfId="6593"/>
    <cellStyle name="Normal 11 21" xfId="6594"/>
    <cellStyle name="Normal 11 22" xfId="6595"/>
    <cellStyle name="Normal 11 23" xfId="6596"/>
    <cellStyle name="Normal 11 24" xfId="6597"/>
    <cellStyle name="Normal 11 25" xfId="6598"/>
    <cellStyle name="Normal 11 26" xfId="6599"/>
    <cellStyle name="Normal 11 27" xfId="6600"/>
    <cellStyle name="Normal 11 28" xfId="6601"/>
    <cellStyle name="Normal 11 29" xfId="6602"/>
    <cellStyle name="Normal 11 3" xfId="1916"/>
    <cellStyle name="Normal 11 3 10" xfId="6603"/>
    <cellStyle name="Normal 11 3 11" xfId="6604"/>
    <cellStyle name="Normal 11 3 12" xfId="6605"/>
    <cellStyle name="Normal 11 3 13" xfId="6606"/>
    <cellStyle name="Normal 11 3 14" xfId="6607"/>
    <cellStyle name="Normal 11 3 15" xfId="6608"/>
    <cellStyle name="Normal 11 3 16" xfId="6609"/>
    <cellStyle name="Normal 11 3 17" xfId="6610"/>
    <cellStyle name="Normal 11 3 18" xfId="6611"/>
    <cellStyle name="Normal 11 3 19" xfId="6612"/>
    <cellStyle name="Normal 11 3 2" xfId="1917"/>
    <cellStyle name="Normal 11 3 2 2" xfId="1918"/>
    <cellStyle name="Normal 11 3 2 3" xfId="1919"/>
    <cellStyle name="Normal 11 3 2 4" xfId="1920"/>
    <cellStyle name="Normal 11 3 2 5" xfId="1921"/>
    <cellStyle name="Normal 11 3 2 6" xfId="1922"/>
    <cellStyle name="Normal 11 3 2 7" xfId="1923"/>
    <cellStyle name="Normal 11 3 2 8" xfId="1924"/>
    <cellStyle name="Normal 11 3 20" xfId="6613"/>
    <cellStyle name="Normal 11 3 21" xfId="6614"/>
    <cellStyle name="Normal 11 3 22" xfId="6615"/>
    <cellStyle name="Normal 11 3 23" xfId="6616"/>
    <cellStyle name="Normal 11 3 24" xfId="6617"/>
    <cellStyle name="Normal 11 3 25" xfId="6618"/>
    <cellStyle name="Normal 11 3 26" xfId="6619"/>
    <cellStyle name="Normal 11 3 27" xfId="6620"/>
    <cellStyle name="Normal 11 3 28" xfId="6621"/>
    <cellStyle name="Normal 11 3 29" xfId="6622"/>
    <cellStyle name="Normal 11 3 3" xfId="1925"/>
    <cellStyle name="Normal 11 3 3 2" xfId="1926"/>
    <cellStyle name="Normal 11 3 3 3" xfId="1927"/>
    <cellStyle name="Normal 11 3 3 4" xfId="1928"/>
    <cellStyle name="Normal 11 3 3 5" xfId="1929"/>
    <cellStyle name="Normal 11 3 3 6" xfId="1930"/>
    <cellStyle name="Normal 11 3 3 7" xfId="1931"/>
    <cellStyle name="Normal 11 3 3 8" xfId="1932"/>
    <cellStyle name="Normal 11 3 30" xfId="6623"/>
    <cellStyle name="Normal 11 3 31" xfId="6624"/>
    <cellStyle name="Normal 11 3 32" xfId="6625"/>
    <cellStyle name="Normal 11 3 33" xfId="6626"/>
    <cellStyle name="Normal 11 3 34" xfId="6627"/>
    <cellStyle name="Normal 11 3 35" xfId="6628"/>
    <cellStyle name="Normal 11 3 4" xfId="6629"/>
    <cellStyle name="Normal 11 3 5" xfId="6630"/>
    <cellStyle name="Normal 11 3 6" xfId="6631"/>
    <cellStyle name="Normal 11 3 7" xfId="6632"/>
    <cellStyle name="Normal 11 3 8" xfId="6633"/>
    <cellStyle name="Normal 11 3 9" xfId="6634"/>
    <cellStyle name="Normal 11 30" xfId="6635"/>
    <cellStyle name="Normal 11 31" xfId="6636"/>
    <cellStyle name="Normal 11 32" xfId="6637"/>
    <cellStyle name="Normal 11 33" xfId="6638"/>
    <cellStyle name="Normal 11 34" xfId="6639"/>
    <cellStyle name="Normal 11 35" xfId="6640"/>
    <cellStyle name="Normal 11 36" xfId="6641"/>
    <cellStyle name="Normal 11 37" xfId="6642"/>
    <cellStyle name="Normal 11 38" xfId="6643"/>
    <cellStyle name="Normal 11 39" xfId="6644"/>
    <cellStyle name="Normal 11 4" xfId="1933"/>
    <cellStyle name="Normal 11 4 10" xfId="6645"/>
    <cellStyle name="Normal 11 4 11" xfId="6646"/>
    <cellStyle name="Normal 11 4 12" xfId="6647"/>
    <cellStyle name="Normal 11 4 13" xfId="6648"/>
    <cellStyle name="Normal 11 4 14" xfId="6649"/>
    <cellStyle name="Normal 11 4 15" xfId="6650"/>
    <cellStyle name="Normal 11 4 16" xfId="6651"/>
    <cellStyle name="Normal 11 4 17" xfId="6652"/>
    <cellStyle name="Normal 11 4 18" xfId="6653"/>
    <cellStyle name="Normal 11 4 19" xfId="6654"/>
    <cellStyle name="Normal 11 4 2" xfId="6655"/>
    <cellStyle name="Normal 11 4 20" xfId="6656"/>
    <cellStyle name="Normal 11 4 21" xfId="6657"/>
    <cellStyle name="Normal 11 4 22" xfId="6658"/>
    <cellStyle name="Normal 11 4 23" xfId="6659"/>
    <cellStyle name="Normal 11 4 24" xfId="6660"/>
    <cellStyle name="Normal 11 4 25" xfId="6661"/>
    <cellStyle name="Normal 11 4 26" xfId="6662"/>
    <cellStyle name="Normal 11 4 27" xfId="6663"/>
    <cellStyle name="Normal 11 4 28" xfId="6664"/>
    <cellStyle name="Normal 11 4 29" xfId="6665"/>
    <cellStyle name="Normal 11 4 3" xfId="6666"/>
    <cellStyle name="Normal 11 4 30" xfId="6667"/>
    <cellStyle name="Normal 11 4 31" xfId="6668"/>
    <cellStyle name="Normal 11 4 32" xfId="6669"/>
    <cellStyle name="Normal 11 4 33" xfId="6670"/>
    <cellStyle name="Normal 11 4 34" xfId="6671"/>
    <cellStyle name="Normal 11 4 35" xfId="6672"/>
    <cellStyle name="Normal 11 4 4" xfId="6673"/>
    <cellStyle name="Normal 11 4 5" xfId="6674"/>
    <cellStyle name="Normal 11 4 6" xfId="6675"/>
    <cellStyle name="Normal 11 4 7" xfId="6676"/>
    <cellStyle name="Normal 11 4 8" xfId="6677"/>
    <cellStyle name="Normal 11 4 9" xfId="6678"/>
    <cellStyle name="Normal 11 40" xfId="6679"/>
    <cellStyle name="Normal 11 41" xfId="6680"/>
    <cellStyle name="Normal 11 42" xfId="6681"/>
    <cellStyle name="Normal 11 43" xfId="6682"/>
    <cellStyle name="Normal 11 44" xfId="24664"/>
    <cellStyle name="Normal 11 5" xfId="1934"/>
    <cellStyle name="Normal 11 5 10" xfId="6683"/>
    <cellStyle name="Normal 11 5 11" xfId="6684"/>
    <cellStyle name="Normal 11 5 12" xfId="6685"/>
    <cellStyle name="Normal 11 5 13" xfId="6686"/>
    <cellStyle name="Normal 11 5 14" xfId="6687"/>
    <cellStyle name="Normal 11 5 15" xfId="6688"/>
    <cellStyle name="Normal 11 5 16" xfId="6689"/>
    <cellStyle name="Normal 11 5 17" xfId="6690"/>
    <cellStyle name="Normal 11 5 18" xfId="6691"/>
    <cellStyle name="Normal 11 5 19" xfId="6692"/>
    <cellStyle name="Normal 11 5 2" xfId="1935"/>
    <cellStyle name="Normal 11 5 20" xfId="6693"/>
    <cellStyle name="Normal 11 5 21" xfId="6694"/>
    <cellStyle name="Normal 11 5 22" xfId="6695"/>
    <cellStyle name="Normal 11 5 23" xfId="6696"/>
    <cellStyle name="Normal 11 5 24" xfId="6697"/>
    <cellStyle name="Normal 11 5 25" xfId="6698"/>
    <cellStyle name="Normal 11 5 26" xfId="6699"/>
    <cellStyle name="Normal 11 5 27" xfId="6700"/>
    <cellStyle name="Normal 11 5 28" xfId="6701"/>
    <cellStyle name="Normal 11 5 29" xfId="6702"/>
    <cellStyle name="Normal 11 5 3" xfId="1936"/>
    <cellStyle name="Normal 11 5 30" xfId="6703"/>
    <cellStyle name="Normal 11 5 31" xfId="6704"/>
    <cellStyle name="Normal 11 5 32" xfId="6705"/>
    <cellStyle name="Normal 11 5 33" xfId="6706"/>
    <cellStyle name="Normal 11 5 34" xfId="6707"/>
    <cellStyle name="Normal 11 5 35" xfId="6708"/>
    <cellStyle name="Normal 11 5 4" xfId="1937"/>
    <cellStyle name="Normal 11 5 5" xfId="1938"/>
    <cellStyle name="Normal 11 5 6" xfId="1939"/>
    <cellStyle name="Normal 11 5 7" xfId="1940"/>
    <cellStyle name="Normal 11 5 8" xfId="1941"/>
    <cellStyle name="Normal 11 5 9" xfId="6709"/>
    <cellStyle name="Normal 11 6" xfId="1942"/>
    <cellStyle name="Normal 11 6 10" xfId="6710"/>
    <cellStyle name="Normal 11 6 11" xfId="6711"/>
    <cellStyle name="Normal 11 6 12" xfId="6712"/>
    <cellStyle name="Normal 11 6 13" xfId="6713"/>
    <cellStyle name="Normal 11 6 14" xfId="6714"/>
    <cellStyle name="Normal 11 6 15" xfId="6715"/>
    <cellStyle name="Normal 11 6 16" xfId="6716"/>
    <cellStyle name="Normal 11 6 17" xfId="6717"/>
    <cellStyle name="Normal 11 6 18" xfId="6718"/>
    <cellStyle name="Normal 11 6 19" xfId="6719"/>
    <cellStyle name="Normal 11 6 2" xfId="1943"/>
    <cellStyle name="Normal 11 6 20" xfId="6720"/>
    <cellStyle name="Normal 11 6 21" xfId="6721"/>
    <cellStyle name="Normal 11 6 22" xfId="6722"/>
    <cellStyle name="Normal 11 6 23" xfId="6723"/>
    <cellStyle name="Normal 11 6 24" xfId="6724"/>
    <cellStyle name="Normal 11 6 25" xfId="6725"/>
    <cellStyle name="Normal 11 6 26" xfId="6726"/>
    <cellStyle name="Normal 11 6 27" xfId="6727"/>
    <cellStyle name="Normal 11 6 28" xfId="6728"/>
    <cellStyle name="Normal 11 6 29" xfId="6729"/>
    <cellStyle name="Normal 11 6 3" xfId="1944"/>
    <cellStyle name="Normal 11 6 30" xfId="6730"/>
    <cellStyle name="Normal 11 6 31" xfId="6731"/>
    <cellStyle name="Normal 11 6 32" xfId="6732"/>
    <cellStyle name="Normal 11 6 33" xfId="6733"/>
    <cellStyle name="Normal 11 6 34" xfId="6734"/>
    <cellStyle name="Normal 11 6 35" xfId="6735"/>
    <cellStyle name="Normal 11 6 4" xfId="1945"/>
    <cellStyle name="Normal 11 6 5" xfId="1946"/>
    <cellStyle name="Normal 11 6 6" xfId="1947"/>
    <cellStyle name="Normal 11 6 7" xfId="1948"/>
    <cellStyle name="Normal 11 6 8" xfId="1949"/>
    <cellStyle name="Normal 11 6 9" xfId="6736"/>
    <cellStyle name="Normal 11 7" xfId="1950"/>
    <cellStyle name="Normal 11 7 10" xfId="6737"/>
    <cellStyle name="Normal 11 7 11" xfId="6738"/>
    <cellStyle name="Normal 11 7 12" xfId="6739"/>
    <cellStyle name="Normal 11 7 13" xfId="6740"/>
    <cellStyle name="Normal 11 7 14" xfId="6741"/>
    <cellStyle name="Normal 11 7 15" xfId="6742"/>
    <cellStyle name="Normal 11 7 16" xfId="6743"/>
    <cellStyle name="Normal 11 7 17" xfId="6744"/>
    <cellStyle name="Normal 11 7 18" xfId="6745"/>
    <cellStyle name="Normal 11 7 19" xfId="6746"/>
    <cellStyle name="Normal 11 7 2" xfId="6747"/>
    <cellStyle name="Normal 11 7 20" xfId="6748"/>
    <cellStyle name="Normal 11 7 21" xfId="6749"/>
    <cellStyle name="Normal 11 7 22" xfId="6750"/>
    <cellStyle name="Normal 11 7 23" xfId="6751"/>
    <cellStyle name="Normal 11 7 24" xfId="6752"/>
    <cellStyle name="Normal 11 7 25" xfId="6753"/>
    <cellStyle name="Normal 11 7 26" xfId="6754"/>
    <cellStyle name="Normal 11 7 27" xfId="6755"/>
    <cellStyle name="Normal 11 7 28" xfId="6756"/>
    <cellStyle name="Normal 11 7 29" xfId="6757"/>
    <cellStyle name="Normal 11 7 3" xfId="6758"/>
    <cellStyle name="Normal 11 7 30" xfId="6759"/>
    <cellStyle name="Normal 11 7 31" xfId="6760"/>
    <cellStyle name="Normal 11 7 32" xfId="6761"/>
    <cellStyle name="Normal 11 7 33" xfId="6762"/>
    <cellStyle name="Normal 11 7 34" xfId="6763"/>
    <cellStyle name="Normal 11 7 35" xfId="6764"/>
    <cellStyle name="Normal 11 7 4" xfId="6765"/>
    <cellStyle name="Normal 11 7 5" xfId="6766"/>
    <cellStyle name="Normal 11 7 6" xfId="6767"/>
    <cellStyle name="Normal 11 7 7" xfId="6768"/>
    <cellStyle name="Normal 11 7 8" xfId="6769"/>
    <cellStyle name="Normal 11 7 9" xfId="6770"/>
    <cellStyle name="Normal 11 8" xfId="1951"/>
    <cellStyle name="Normal 11 8 10" xfId="6771"/>
    <cellStyle name="Normal 11 8 11" xfId="6772"/>
    <cellStyle name="Normal 11 8 12" xfId="6773"/>
    <cellStyle name="Normal 11 8 13" xfId="6774"/>
    <cellStyle name="Normal 11 8 14" xfId="6775"/>
    <cellStyle name="Normal 11 8 15" xfId="6776"/>
    <cellStyle name="Normal 11 8 16" xfId="6777"/>
    <cellStyle name="Normal 11 8 17" xfId="6778"/>
    <cellStyle name="Normal 11 8 18" xfId="6779"/>
    <cellStyle name="Normal 11 8 19" xfId="6780"/>
    <cellStyle name="Normal 11 8 2" xfId="6781"/>
    <cellStyle name="Normal 11 8 20" xfId="6782"/>
    <cellStyle name="Normal 11 8 21" xfId="6783"/>
    <cellStyle name="Normal 11 8 22" xfId="6784"/>
    <cellStyle name="Normal 11 8 23" xfId="6785"/>
    <cellStyle name="Normal 11 8 24" xfId="6786"/>
    <cellStyle name="Normal 11 8 25" xfId="6787"/>
    <cellStyle name="Normal 11 8 26" xfId="6788"/>
    <cellStyle name="Normal 11 8 27" xfId="6789"/>
    <cellStyle name="Normal 11 8 28" xfId="6790"/>
    <cellStyle name="Normal 11 8 29" xfId="6791"/>
    <cellStyle name="Normal 11 8 3" xfId="6792"/>
    <cellStyle name="Normal 11 8 30" xfId="6793"/>
    <cellStyle name="Normal 11 8 31" xfId="6794"/>
    <cellStyle name="Normal 11 8 32" xfId="6795"/>
    <cellStyle name="Normal 11 8 33" xfId="6796"/>
    <cellStyle name="Normal 11 8 34" xfId="6797"/>
    <cellStyle name="Normal 11 8 35" xfId="6798"/>
    <cellStyle name="Normal 11 8 4" xfId="6799"/>
    <cellStyle name="Normal 11 8 5" xfId="6800"/>
    <cellStyle name="Normal 11 8 6" xfId="6801"/>
    <cellStyle name="Normal 11 8 7" xfId="6802"/>
    <cellStyle name="Normal 11 8 8" xfId="6803"/>
    <cellStyle name="Normal 11 8 9" xfId="6804"/>
    <cellStyle name="Normal 11 9" xfId="1952"/>
    <cellStyle name="Normal 11_Copy of ACAD -DCB_JUN_06 2013" xfId="6805"/>
    <cellStyle name="Normal 110" xfId="6806"/>
    <cellStyle name="Normal 110 2" xfId="6807"/>
    <cellStyle name="Normal 110 3" xfId="6808"/>
    <cellStyle name="Normal 110 4" xfId="6809"/>
    <cellStyle name="Normal 111" xfId="6810"/>
    <cellStyle name="Normal 111 2" xfId="6811"/>
    <cellStyle name="Normal 111 3" xfId="6812"/>
    <cellStyle name="Normal 111 4" xfId="6813"/>
    <cellStyle name="Normal 112" xfId="6814"/>
    <cellStyle name="Normal 112 2" xfId="6815"/>
    <cellStyle name="Normal 112 3" xfId="6816"/>
    <cellStyle name="Normal 112 4" xfId="6817"/>
    <cellStyle name="Normal 113" xfId="6818"/>
    <cellStyle name="Normal 113 2" xfId="6819"/>
    <cellStyle name="Normal 113 3" xfId="6820"/>
    <cellStyle name="Normal 113 4" xfId="6821"/>
    <cellStyle name="Normal 114" xfId="6822"/>
    <cellStyle name="Normal 114 2" xfId="6823"/>
    <cellStyle name="Normal 114 3" xfId="6824"/>
    <cellStyle name="Normal 114 4" xfId="6825"/>
    <cellStyle name="Normal 115" xfId="6826"/>
    <cellStyle name="Normal 115 2" xfId="6827"/>
    <cellStyle name="Normal 115 3" xfId="6828"/>
    <cellStyle name="Normal 115 4" xfId="6829"/>
    <cellStyle name="Normal 116" xfId="6830"/>
    <cellStyle name="Normal 116 2" xfId="6831"/>
    <cellStyle name="Normal 116 3" xfId="6832"/>
    <cellStyle name="Normal 116 4" xfId="6833"/>
    <cellStyle name="Normal 117" xfId="6834"/>
    <cellStyle name="Normal 117 2" xfId="6835"/>
    <cellStyle name="Normal 117 3" xfId="6836"/>
    <cellStyle name="Normal 117 4" xfId="6837"/>
    <cellStyle name="Normal 118" xfId="6838"/>
    <cellStyle name="Normal 118 2" xfId="6839"/>
    <cellStyle name="Normal 118 3" xfId="6840"/>
    <cellStyle name="Normal 118 4" xfId="6841"/>
    <cellStyle name="Normal 119" xfId="6842"/>
    <cellStyle name="Normal 119 2" xfId="6843"/>
    <cellStyle name="Normal 119 3" xfId="6844"/>
    <cellStyle name="Normal 119 4" xfId="6845"/>
    <cellStyle name="Normal 12" xfId="21"/>
    <cellStyle name="Normal 12 10" xfId="1953"/>
    <cellStyle name="Normal 12 11" xfId="1954"/>
    <cellStyle name="Normal 12 12" xfId="1955"/>
    <cellStyle name="Normal 12 13" xfId="1956"/>
    <cellStyle name="Normal 12 14" xfId="1957"/>
    <cellStyle name="Normal 12 15" xfId="1958"/>
    <cellStyle name="Normal 12 16" xfId="1959"/>
    <cellStyle name="Normal 12 17" xfId="1960"/>
    <cellStyle name="Normal 12 18" xfId="3239"/>
    <cellStyle name="Normal 12 19" xfId="6846"/>
    <cellStyle name="Normal 12 2" xfId="1961"/>
    <cellStyle name="Normal 12 2 10" xfId="6847"/>
    <cellStyle name="Normal 12 2 11" xfId="6848"/>
    <cellStyle name="Normal 12 2 12" xfId="6849"/>
    <cellStyle name="Normal 12 2 13" xfId="6850"/>
    <cellStyle name="Normal 12 2 14" xfId="6851"/>
    <cellStyle name="Normal 12 2 15" xfId="6852"/>
    <cellStyle name="Normal 12 2 16" xfId="6853"/>
    <cellStyle name="Normal 12 2 17" xfId="6854"/>
    <cellStyle name="Normal 12 2 18" xfId="6855"/>
    <cellStyle name="Normal 12 2 19" xfId="6856"/>
    <cellStyle name="Normal 12 2 2" xfId="1962"/>
    <cellStyle name="Normal 12 2 2 2" xfId="1963"/>
    <cellStyle name="Normal 12 2 2 3" xfId="1964"/>
    <cellStyle name="Normal 12 2 2 4" xfId="1965"/>
    <cellStyle name="Normal 12 2 2 5" xfId="1966"/>
    <cellStyle name="Normal 12 2 2 6" xfId="1967"/>
    <cellStyle name="Normal 12 2 2 7" xfId="1968"/>
    <cellStyle name="Normal 12 2 2 8" xfId="1969"/>
    <cellStyle name="Normal 12 2 20" xfId="6857"/>
    <cellStyle name="Normal 12 2 21" xfId="6858"/>
    <cellStyle name="Normal 12 2 22" xfId="6859"/>
    <cellStyle name="Normal 12 2 23" xfId="6860"/>
    <cellStyle name="Normal 12 2 24" xfId="6861"/>
    <cellStyle name="Normal 12 2 25" xfId="6862"/>
    <cellStyle name="Normal 12 2 26" xfId="6863"/>
    <cellStyle name="Normal 12 2 27" xfId="6864"/>
    <cellStyle name="Normal 12 2 28" xfId="6865"/>
    <cellStyle name="Normal 12 2 29" xfId="6866"/>
    <cellStyle name="Normal 12 2 3" xfId="1970"/>
    <cellStyle name="Normal 12 2 3 2" xfId="1971"/>
    <cellStyle name="Normal 12 2 3 3" xfId="1972"/>
    <cellStyle name="Normal 12 2 3 4" xfId="1973"/>
    <cellStyle name="Normal 12 2 3 5" xfId="1974"/>
    <cellStyle name="Normal 12 2 3 6" xfId="1975"/>
    <cellStyle name="Normal 12 2 3 7" xfId="1976"/>
    <cellStyle name="Normal 12 2 3 8" xfId="1977"/>
    <cellStyle name="Normal 12 2 30" xfId="6867"/>
    <cellStyle name="Normal 12 2 31" xfId="6868"/>
    <cellStyle name="Normal 12 2 32" xfId="6869"/>
    <cellStyle name="Normal 12 2 33" xfId="6870"/>
    <cellStyle name="Normal 12 2 34" xfId="6871"/>
    <cellStyle name="Normal 12 2 35" xfId="6872"/>
    <cellStyle name="Normal 12 2 4" xfId="3240"/>
    <cellStyle name="Normal 12 2 5" xfId="6873"/>
    <cellStyle name="Normal 12 2 6" xfId="6874"/>
    <cellStyle name="Normal 12 2 7" xfId="6875"/>
    <cellStyle name="Normal 12 2 8" xfId="6876"/>
    <cellStyle name="Normal 12 2 9" xfId="6877"/>
    <cellStyle name="Normal 12 20" xfId="6878"/>
    <cellStyle name="Normal 12 21" xfId="6879"/>
    <cellStyle name="Normal 12 22" xfId="6880"/>
    <cellStyle name="Normal 12 23" xfId="6881"/>
    <cellStyle name="Normal 12 24" xfId="6882"/>
    <cellStyle name="Normal 12 25" xfId="6883"/>
    <cellStyle name="Normal 12 26" xfId="6884"/>
    <cellStyle name="Normal 12 27" xfId="6885"/>
    <cellStyle name="Normal 12 28" xfId="6886"/>
    <cellStyle name="Normal 12 29" xfId="6887"/>
    <cellStyle name="Normal 12 3" xfId="1978"/>
    <cellStyle name="Normal 12 3 10" xfId="6888"/>
    <cellStyle name="Normal 12 3 11" xfId="6889"/>
    <cellStyle name="Normal 12 3 12" xfId="6890"/>
    <cellStyle name="Normal 12 3 13" xfId="6891"/>
    <cellStyle name="Normal 12 3 14" xfId="6892"/>
    <cellStyle name="Normal 12 3 15" xfId="6893"/>
    <cellStyle name="Normal 12 3 16" xfId="6894"/>
    <cellStyle name="Normal 12 3 17" xfId="6895"/>
    <cellStyle name="Normal 12 3 18" xfId="6896"/>
    <cellStyle name="Normal 12 3 19" xfId="6897"/>
    <cellStyle name="Normal 12 3 2" xfId="6898"/>
    <cellStyle name="Normal 12 3 20" xfId="6899"/>
    <cellStyle name="Normal 12 3 21" xfId="6900"/>
    <cellStyle name="Normal 12 3 22" xfId="6901"/>
    <cellStyle name="Normal 12 3 23" xfId="6902"/>
    <cellStyle name="Normal 12 3 24" xfId="6903"/>
    <cellStyle name="Normal 12 3 25" xfId="6904"/>
    <cellStyle name="Normal 12 3 26" xfId="6905"/>
    <cellStyle name="Normal 12 3 27" xfId="6906"/>
    <cellStyle name="Normal 12 3 28" xfId="6907"/>
    <cellStyle name="Normal 12 3 29" xfId="6908"/>
    <cellStyle name="Normal 12 3 3" xfId="6909"/>
    <cellStyle name="Normal 12 3 30" xfId="6910"/>
    <cellStyle name="Normal 12 3 31" xfId="6911"/>
    <cellStyle name="Normal 12 3 32" xfId="6912"/>
    <cellStyle name="Normal 12 3 33" xfId="6913"/>
    <cellStyle name="Normal 12 3 34" xfId="6914"/>
    <cellStyle name="Normal 12 3 35" xfId="6915"/>
    <cellStyle name="Normal 12 3 4" xfId="6916"/>
    <cellStyle name="Normal 12 3 5" xfId="6917"/>
    <cellStyle name="Normal 12 3 6" xfId="6918"/>
    <cellStyle name="Normal 12 3 7" xfId="6919"/>
    <cellStyle name="Normal 12 3 8" xfId="6920"/>
    <cellStyle name="Normal 12 3 9" xfId="6921"/>
    <cellStyle name="Normal 12 30" xfId="6922"/>
    <cellStyle name="Normal 12 31" xfId="6923"/>
    <cellStyle name="Normal 12 32" xfId="6924"/>
    <cellStyle name="Normal 12 33" xfId="6925"/>
    <cellStyle name="Normal 12 34" xfId="6926"/>
    <cellStyle name="Normal 12 35" xfId="6927"/>
    <cellStyle name="Normal 12 36" xfId="6928"/>
    <cellStyle name="Normal 12 37" xfId="6929"/>
    <cellStyle name="Normal 12 38" xfId="6930"/>
    <cellStyle name="Normal 12 39" xfId="6931"/>
    <cellStyle name="Normal 12 4" xfId="1979"/>
    <cellStyle name="Normal 12 4 10" xfId="6932"/>
    <cellStyle name="Normal 12 4 11" xfId="6933"/>
    <cellStyle name="Normal 12 4 12" xfId="6934"/>
    <cellStyle name="Normal 12 4 13" xfId="6935"/>
    <cellStyle name="Normal 12 4 14" xfId="6936"/>
    <cellStyle name="Normal 12 4 15" xfId="6937"/>
    <cellStyle name="Normal 12 4 16" xfId="6938"/>
    <cellStyle name="Normal 12 4 17" xfId="6939"/>
    <cellStyle name="Normal 12 4 18" xfId="6940"/>
    <cellStyle name="Normal 12 4 19" xfId="6941"/>
    <cellStyle name="Normal 12 4 2" xfId="1980"/>
    <cellStyle name="Normal 12 4 20" xfId="6942"/>
    <cellStyle name="Normal 12 4 21" xfId="6943"/>
    <cellStyle name="Normal 12 4 22" xfId="6944"/>
    <cellStyle name="Normal 12 4 23" xfId="6945"/>
    <cellStyle name="Normal 12 4 24" xfId="6946"/>
    <cellStyle name="Normal 12 4 25" xfId="6947"/>
    <cellStyle name="Normal 12 4 26" xfId="6948"/>
    <cellStyle name="Normal 12 4 27" xfId="6949"/>
    <cellStyle name="Normal 12 4 28" xfId="6950"/>
    <cellStyle name="Normal 12 4 29" xfId="6951"/>
    <cellStyle name="Normal 12 4 3" xfId="1981"/>
    <cellStyle name="Normal 12 4 30" xfId="6952"/>
    <cellStyle name="Normal 12 4 31" xfId="6953"/>
    <cellStyle name="Normal 12 4 32" xfId="6954"/>
    <cellStyle name="Normal 12 4 33" xfId="6955"/>
    <cellStyle name="Normal 12 4 34" xfId="6956"/>
    <cellStyle name="Normal 12 4 35" xfId="6957"/>
    <cellStyle name="Normal 12 4 4" xfId="1982"/>
    <cellStyle name="Normal 12 4 5" xfId="1983"/>
    <cellStyle name="Normal 12 4 6" xfId="1984"/>
    <cellStyle name="Normal 12 4 7" xfId="1985"/>
    <cellStyle name="Normal 12 4 8" xfId="1986"/>
    <cellStyle name="Normal 12 4 9" xfId="6958"/>
    <cellStyle name="Normal 12 40" xfId="6959"/>
    <cellStyle name="Normal 12 41" xfId="6960"/>
    <cellStyle name="Normal 12 42" xfId="6961"/>
    <cellStyle name="Normal 12 43" xfId="24649"/>
    <cellStyle name="Normal 12 5" xfId="1987"/>
    <cellStyle name="Normal 12 5 10" xfId="6962"/>
    <cellStyle name="Normal 12 5 11" xfId="6963"/>
    <cellStyle name="Normal 12 5 12" xfId="6964"/>
    <cellStyle name="Normal 12 5 13" xfId="6965"/>
    <cellStyle name="Normal 12 5 14" xfId="6966"/>
    <cellStyle name="Normal 12 5 15" xfId="6967"/>
    <cellStyle name="Normal 12 5 16" xfId="6968"/>
    <cellStyle name="Normal 12 5 17" xfId="6969"/>
    <cellStyle name="Normal 12 5 18" xfId="6970"/>
    <cellStyle name="Normal 12 5 19" xfId="6971"/>
    <cellStyle name="Normal 12 5 2" xfId="1988"/>
    <cellStyle name="Normal 12 5 20" xfId="6972"/>
    <cellStyle name="Normal 12 5 21" xfId="6973"/>
    <cellStyle name="Normal 12 5 22" xfId="6974"/>
    <cellStyle name="Normal 12 5 23" xfId="6975"/>
    <cellStyle name="Normal 12 5 24" xfId="6976"/>
    <cellStyle name="Normal 12 5 25" xfId="6977"/>
    <cellStyle name="Normal 12 5 26" xfId="6978"/>
    <cellStyle name="Normal 12 5 27" xfId="6979"/>
    <cellStyle name="Normal 12 5 28" xfId="6980"/>
    <cellStyle name="Normal 12 5 29" xfId="6981"/>
    <cellStyle name="Normal 12 5 3" xfId="1989"/>
    <cellStyle name="Normal 12 5 30" xfId="6982"/>
    <cellStyle name="Normal 12 5 31" xfId="6983"/>
    <cellStyle name="Normal 12 5 32" xfId="6984"/>
    <cellStyle name="Normal 12 5 33" xfId="6985"/>
    <cellStyle name="Normal 12 5 34" xfId="6986"/>
    <cellStyle name="Normal 12 5 35" xfId="6987"/>
    <cellStyle name="Normal 12 5 4" xfId="1990"/>
    <cellStyle name="Normal 12 5 5" xfId="1991"/>
    <cellStyle name="Normal 12 5 6" xfId="1992"/>
    <cellStyle name="Normal 12 5 7" xfId="1993"/>
    <cellStyle name="Normal 12 5 8" xfId="1994"/>
    <cellStyle name="Normal 12 5 9" xfId="6988"/>
    <cellStyle name="Normal 12 6" xfId="1995"/>
    <cellStyle name="Normal 12 6 10" xfId="6989"/>
    <cellStyle name="Normal 12 6 11" xfId="6990"/>
    <cellStyle name="Normal 12 6 12" xfId="6991"/>
    <cellStyle name="Normal 12 6 13" xfId="6992"/>
    <cellStyle name="Normal 12 6 14" xfId="6993"/>
    <cellStyle name="Normal 12 6 15" xfId="6994"/>
    <cellStyle name="Normal 12 6 16" xfId="6995"/>
    <cellStyle name="Normal 12 6 17" xfId="6996"/>
    <cellStyle name="Normal 12 6 18" xfId="6997"/>
    <cellStyle name="Normal 12 6 19" xfId="6998"/>
    <cellStyle name="Normal 12 6 2" xfId="6999"/>
    <cellStyle name="Normal 12 6 20" xfId="7000"/>
    <cellStyle name="Normal 12 6 21" xfId="7001"/>
    <cellStyle name="Normal 12 6 22" xfId="7002"/>
    <cellStyle name="Normal 12 6 23" xfId="7003"/>
    <cellStyle name="Normal 12 6 24" xfId="7004"/>
    <cellStyle name="Normal 12 6 25" xfId="7005"/>
    <cellStyle name="Normal 12 6 26" xfId="7006"/>
    <cellStyle name="Normal 12 6 27" xfId="7007"/>
    <cellStyle name="Normal 12 6 28" xfId="7008"/>
    <cellStyle name="Normal 12 6 29" xfId="7009"/>
    <cellStyle name="Normal 12 6 3" xfId="7010"/>
    <cellStyle name="Normal 12 6 30" xfId="7011"/>
    <cellStyle name="Normal 12 6 31" xfId="7012"/>
    <cellStyle name="Normal 12 6 32" xfId="7013"/>
    <cellStyle name="Normal 12 6 33" xfId="7014"/>
    <cellStyle name="Normal 12 6 34" xfId="7015"/>
    <cellStyle name="Normal 12 6 35" xfId="7016"/>
    <cellStyle name="Normal 12 6 4" xfId="7017"/>
    <cellStyle name="Normal 12 6 5" xfId="7018"/>
    <cellStyle name="Normal 12 6 6" xfId="7019"/>
    <cellStyle name="Normal 12 6 7" xfId="7020"/>
    <cellStyle name="Normal 12 6 8" xfId="7021"/>
    <cellStyle name="Normal 12 6 9" xfId="7022"/>
    <cellStyle name="Normal 12 7" xfId="1996"/>
    <cellStyle name="Normal 12 7 10" xfId="7023"/>
    <cellStyle name="Normal 12 7 11" xfId="7024"/>
    <cellStyle name="Normal 12 7 12" xfId="7025"/>
    <cellStyle name="Normal 12 7 13" xfId="7026"/>
    <cellStyle name="Normal 12 7 14" xfId="7027"/>
    <cellStyle name="Normal 12 7 15" xfId="7028"/>
    <cellStyle name="Normal 12 7 16" xfId="7029"/>
    <cellStyle name="Normal 12 7 17" xfId="7030"/>
    <cellStyle name="Normal 12 7 18" xfId="7031"/>
    <cellStyle name="Normal 12 7 19" xfId="7032"/>
    <cellStyle name="Normal 12 7 2" xfId="7033"/>
    <cellStyle name="Normal 12 7 20" xfId="7034"/>
    <cellStyle name="Normal 12 7 21" xfId="7035"/>
    <cellStyle name="Normal 12 7 22" xfId="7036"/>
    <cellStyle name="Normal 12 7 23" xfId="7037"/>
    <cellStyle name="Normal 12 7 24" xfId="7038"/>
    <cellStyle name="Normal 12 7 25" xfId="7039"/>
    <cellStyle name="Normal 12 7 26" xfId="7040"/>
    <cellStyle name="Normal 12 7 27" xfId="7041"/>
    <cellStyle name="Normal 12 7 28" xfId="7042"/>
    <cellStyle name="Normal 12 7 29" xfId="7043"/>
    <cellStyle name="Normal 12 7 3" xfId="7044"/>
    <cellStyle name="Normal 12 7 30" xfId="7045"/>
    <cellStyle name="Normal 12 7 31" xfId="7046"/>
    <cellStyle name="Normal 12 7 32" xfId="7047"/>
    <cellStyle name="Normal 12 7 33" xfId="7048"/>
    <cellStyle name="Normal 12 7 34" xfId="7049"/>
    <cellStyle name="Normal 12 7 35" xfId="7050"/>
    <cellStyle name="Normal 12 7 4" xfId="7051"/>
    <cellStyle name="Normal 12 7 5" xfId="7052"/>
    <cellStyle name="Normal 12 7 6" xfId="7053"/>
    <cellStyle name="Normal 12 7 7" xfId="7054"/>
    <cellStyle name="Normal 12 7 8" xfId="7055"/>
    <cellStyle name="Normal 12 7 9" xfId="7056"/>
    <cellStyle name="Normal 12 8" xfId="1997"/>
    <cellStyle name="Normal 12 8 10" xfId="7057"/>
    <cellStyle name="Normal 12 8 11" xfId="7058"/>
    <cellStyle name="Normal 12 8 12" xfId="7059"/>
    <cellStyle name="Normal 12 8 13" xfId="7060"/>
    <cellStyle name="Normal 12 8 14" xfId="7061"/>
    <cellStyle name="Normal 12 8 15" xfId="7062"/>
    <cellStyle name="Normal 12 8 16" xfId="7063"/>
    <cellStyle name="Normal 12 8 17" xfId="7064"/>
    <cellStyle name="Normal 12 8 18" xfId="7065"/>
    <cellStyle name="Normal 12 8 19" xfId="7066"/>
    <cellStyle name="Normal 12 8 2" xfId="7067"/>
    <cellStyle name="Normal 12 8 20" xfId="7068"/>
    <cellStyle name="Normal 12 8 21" xfId="7069"/>
    <cellStyle name="Normal 12 8 22" xfId="7070"/>
    <cellStyle name="Normal 12 8 23" xfId="7071"/>
    <cellStyle name="Normal 12 8 24" xfId="7072"/>
    <cellStyle name="Normal 12 8 25" xfId="7073"/>
    <cellStyle name="Normal 12 8 26" xfId="7074"/>
    <cellStyle name="Normal 12 8 27" xfId="7075"/>
    <cellStyle name="Normal 12 8 28" xfId="7076"/>
    <cellStyle name="Normal 12 8 29" xfId="7077"/>
    <cellStyle name="Normal 12 8 3" xfId="7078"/>
    <cellStyle name="Normal 12 8 30" xfId="7079"/>
    <cellStyle name="Normal 12 8 31" xfId="7080"/>
    <cellStyle name="Normal 12 8 32" xfId="7081"/>
    <cellStyle name="Normal 12 8 33" xfId="7082"/>
    <cellStyle name="Normal 12 8 34" xfId="7083"/>
    <cellStyle name="Normal 12 8 35" xfId="7084"/>
    <cellStyle name="Normal 12 8 4" xfId="7085"/>
    <cellStyle name="Normal 12 8 5" xfId="7086"/>
    <cellStyle name="Normal 12 8 6" xfId="7087"/>
    <cellStyle name="Normal 12 8 7" xfId="7088"/>
    <cellStyle name="Normal 12 8 8" xfId="7089"/>
    <cellStyle name="Normal 12 8 9" xfId="7090"/>
    <cellStyle name="Normal 12 9" xfId="1998"/>
    <cellStyle name="Normal 12_Copy of ACAD -DCB_JUN_06 2013" xfId="7091"/>
    <cellStyle name="Normal 120" xfId="7092"/>
    <cellStyle name="Normal 120 2" xfId="7093"/>
    <cellStyle name="Normal 120 3" xfId="7094"/>
    <cellStyle name="Normal 120 4" xfId="7095"/>
    <cellStyle name="Normal 121" xfId="7096"/>
    <cellStyle name="Normal 121 2" xfId="7097"/>
    <cellStyle name="Normal 121 3" xfId="7098"/>
    <cellStyle name="Normal 121 4" xfId="7099"/>
    <cellStyle name="Normal 122" xfId="3371"/>
    <cellStyle name="Normal 122 2" xfId="7100"/>
    <cellStyle name="Normal 122 3" xfId="7101"/>
    <cellStyle name="Normal 122 4" xfId="7102"/>
    <cellStyle name="Normal 123" xfId="7103"/>
    <cellStyle name="Normal 123 2" xfId="7104"/>
    <cellStyle name="Normal 123 3" xfId="7105"/>
    <cellStyle name="Normal 123 4" xfId="7106"/>
    <cellStyle name="Normal 124" xfId="3392"/>
    <cellStyle name="Normal 124 2" xfId="7107"/>
    <cellStyle name="Normal 124 3" xfId="7108"/>
    <cellStyle name="Normal 124 4" xfId="7109"/>
    <cellStyle name="Normal 125" xfId="7110"/>
    <cellStyle name="Normal 125 2" xfId="7111"/>
    <cellStyle name="Normal 125 3" xfId="7112"/>
    <cellStyle name="Normal 125 4" xfId="7113"/>
    <cellStyle name="Normal 126" xfId="7114"/>
    <cellStyle name="Normal 126 2" xfId="7115"/>
    <cellStyle name="Normal 126 3" xfId="7116"/>
    <cellStyle name="Normal 126 4" xfId="7117"/>
    <cellStyle name="Normal 127" xfId="7118"/>
    <cellStyle name="Normal 127 2" xfId="7119"/>
    <cellStyle name="Normal 127 3" xfId="7120"/>
    <cellStyle name="Normal 127 4" xfId="7121"/>
    <cellStyle name="Normal 128" xfId="7122"/>
    <cellStyle name="Normal 128 2" xfId="7123"/>
    <cellStyle name="Normal 128 3" xfId="7124"/>
    <cellStyle name="Normal 128 4" xfId="7125"/>
    <cellStyle name="Normal 129" xfId="7126"/>
    <cellStyle name="Normal 129 2" xfId="7127"/>
    <cellStyle name="Normal 129 3" xfId="7128"/>
    <cellStyle name="Normal 129 4" xfId="7129"/>
    <cellStyle name="Normal 13" xfId="22"/>
    <cellStyle name="Normal 13 10" xfId="1999"/>
    <cellStyle name="Normal 13 11" xfId="2000"/>
    <cellStyle name="Normal 13 12" xfId="2001"/>
    <cellStyle name="Normal 13 13" xfId="2002"/>
    <cellStyle name="Normal 13 14" xfId="2003"/>
    <cellStyle name="Normal 13 15" xfId="2004"/>
    <cellStyle name="Normal 13 16" xfId="2005"/>
    <cellStyle name="Normal 13 17" xfId="3241"/>
    <cellStyle name="Normal 13 18" xfId="7130"/>
    <cellStyle name="Normal 13 19" xfId="7131"/>
    <cellStyle name="Normal 13 2" xfId="2006"/>
    <cellStyle name="Normal 13 2 10" xfId="7132"/>
    <cellStyle name="Normal 13 2 11" xfId="7133"/>
    <cellStyle name="Normal 13 2 12" xfId="7134"/>
    <cellStyle name="Normal 13 2 13" xfId="7135"/>
    <cellStyle name="Normal 13 2 14" xfId="7136"/>
    <cellStyle name="Normal 13 2 15" xfId="7137"/>
    <cellStyle name="Normal 13 2 16" xfId="7138"/>
    <cellStyle name="Normal 13 2 17" xfId="7139"/>
    <cellStyle name="Normal 13 2 18" xfId="7140"/>
    <cellStyle name="Normal 13 2 19" xfId="7141"/>
    <cellStyle name="Normal 13 2 2" xfId="3242"/>
    <cellStyle name="Normal 13 2 20" xfId="7142"/>
    <cellStyle name="Normal 13 2 21" xfId="7143"/>
    <cellStyle name="Normal 13 2 22" xfId="7144"/>
    <cellStyle name="Normal 13 2 23" xfId="7145"/>
    <cellStyle name="Normal 13 2 24" xfId="7146"/>
    <cellStyle name="Normal 13 2 25" xfId="7147"/>
    <cellStyle name="Normal 13 2 26" xfId="7148"/>
    <cellStyle name="Normal 13 2 27" xfId="7149"/>
    <cellStyle name="Normal 13 2 28" xfId="7150"/>
    <cellStyle name="Normal 13 2 29" xfId="7151"/>
    <cellStyle name="Normal 13 2 3" xfId="7152"/>
    <cellStyle name="Normal 13 2 30" xfId="7153"/>
    <cellStyle name="Normal 13 2 31" xfId="7154"/>
    <cellStyle name="Normal 13 2 32" xfId="7155"/>
    <cellStyle name="Normal 13 2 33" xfId="7156"/>
    <cellStyle name="Normal 13 2 34" xfId="7157"/>
    <cellStyle name="Normal 13 2 35" xfId="7158"/>
    <cellStyle name="Normal 13 2 4" xfId="7159"/>
    <cellStyle name="Normal 13 2 5" xfId="7160"/>
    <cellStyle name="Normal 13 2 6" xfId="7161"/>
    <cellStyle name="Normal 13 2 7" xfId="7162"/>
    <cellStyle name="Normal 13 2 8" xfId="7163"/>
    <cellStyle name="Normal 13 2 9" xfId="7164"/>
    <cellStyle name="Normal 13 20" xfId="7165"/>
    <cellStyle name="Normal 13 21" xfId="7166"/>
    <cellStyle name="Normal 13 22" xfId="7167"/>
    <cellStyle name="Normal 13 23" xfId="7168"/>
    <cellStyle name="Normal 13 24" xfId="7169"/>
    <cellStyle name="Normal 13 25" xfId="7170"/>
    <cellStyle name="Normal 13 26" xfId="7171"/>
    <cellStyle name="Normal 13 27" xfId="7172"/>
    <cellStyle name="Normal 13 28" xfId="7173"/>
    <cellStyle name="Normal 13 29" xfId="7174"/>
    <cellStyle name="Normal 13 3" xfId="2007"/>
    <cellStyle name="Normal 13 3 10" xfId="7175"/>
    <cellStyle name="Normal 13 3 11" xfId="7176"/>
    <cellStyle name="Normal 13 3 12" xfId="7177"/>
    <cellStyle name="Normal 13 3 13" xfId="7178"/>
    <cellStyle name="Normal 13 3 14" xfId="7179"/>
    <cellStyle name="Normal 13 3 15" xfId="7180"/>
    <cellStyle name="Normal 13 3 16" xfId="7181"/>
    <cellStyle name="Normal 13 3 17" xfId="7182"/>
    <cellStyle name="Normal 13 3 18" xfId="7183"/>
    <cellStyle name="Normal 13 3 19" xfId="7184"/>
    <cellStyle name="Normal 13 3 2" xfId="2008"/>
    <cellStyle name="Normal 13 3 20" xfId="7185"/>
    <cellStyle name="Normal 13 3 21" xfId="7186"/>
    <cellStyle name="Normal 13 3 22" xfId="7187"/>
    <cellStyle name="Normal 13 3 23" xfId="7188"/>
    <cellStyle name="Normal 13 3 24" xfId="7189"/>
    <cellStyle name="Normal 13 3 25" xfId="7190"/>
    <cellStyle name="Normal 13 3 26" xfId="7191"/>
    <cellStyle name="Normal 13 3 27" xfId="7192"/>
    <cellStyle name="Normal 13 3 28" xfId="7193"/>
    <cellStyle name="Normal 13 3 29" xfId="7194"/>
    <cellStyle name="Normal 13 3 3" xfId="2009"/>
    <cellStyle name="Normal 13 3 30" xfId="7195"/>
    <cellStyle name="Normal 13 3 31" xfId="7196"/>
    <cellStyle name="Normal 13 3 32" xfId="7197"/>
    <cellStyle name="Normal 13 3 33" xfId="7198"/>
    <cellStyle name="Normal 13 3 34" xfId="7199"/>
    <cellStyle name="Normal 13 3 35" xfId="7200"/>
    <cellStyle name="Normal 13 3 4" xfId="2010"/>
    <cellStyle name="Normal 13 3 5" xfId="2011"/>
    <cellStyle name="Normal 13 3 6" xfId="2012"/>
    <cellStyle name="Normal 13 3 7" xfId="2013"/>
    <cellStyle name="Normal 13 3 8" xfId="2014"/>
    <cellStyle name="Normal 13 3 9" xfId="7201"/>
    <cellStyle name="Normal 13 30" xfId="7202"/>
    <cellStyle name="Normal 13 31" xfId="7203"/>
    <cellStyle name="Normal 13 32" xfId="7204"/>
    <cellStyle name="Normal 13 33" xfId="7205"/>
    <cellStyle name="Normal 13 34" xfId="7206"/>
    <cellStyle name="Normal 13 35" xfId="7207"/>
    <cellStyle name="Normal 13 36" xfId="7208"/>
    <cellStyle name="Normal 13 37" xfId="7209"/>
    <cellStyle name="Normal 13 38" xfId="7210"/>
    <cellStyle name="Normal 13 39" xfId="7211"/>
    <cellStyle name="Normal 13 4" xfId="2015"/>
    <cellStyle name="Normal 13 4 10" xfId="7212"/>
    <cellStyle name="Normal 13 4 11" xfId="7213"/>
    <cellStyle name="Normal 13 4 12" xfId="7214"/>
    <cellStyle name="Normal 13 4 13" xfId="7215"/>
    <cellStyle name="Normal 13 4 14" xfId="7216"/>
    <cellStyle name="Normal 13 4 15" xfId="7217"/>
    <cellStyle name="Normal 13 4 16" xfId="7218"/>
    <cellStyle name="Normal 13 4 17" xfId="7219"/>
    <cellStyle name="Normal 13 4 18" xfId="7220"/>
    <cellStyle name="Normal 13 4 19" xfId="7221"/>
    <cellStyle name="Normal 13 4 2" xfId="2016"/>
    <cellStyle name="Normal 13 4 20" xfId="7222"/>
    <cellStyle name="Normal 13 4 21" xfId="7223"/>
    <cellStyle name="Normal 13 4 22" xfId="7224"/>
    <cellStyle name="Normal 13 4 23" xfId="7225"/>
    <cellStyle name="Normal 13 4 24" xfId="7226"/>
    <cellStyle name="Normal 13 4 25" xfId="7227"/>
    <cellStyle name="Normal 13 4 26" xfId="7228"/>
    <cellStyle name="Normal 13 4 27" xfId="7229"/>
    <cellStyle name="Normal 13 4 28" xfId="7230"/>
    <cellStyle name="Normal 13 4 29" xfId="7231"/>
    <cellStyle name="Normal 13 4 3" xfId="2017"/>
    <cellStyle name="Normal 13 4 30" xfId="7232"/>
    <cellStyle name="Normal 13 4 31" xfId="7233"/>
    <cellStyle name="Normal 13 4 32" xfId="7234"/>
    <cellStyle name="Normal 13 4 33" xfId="7235"/>
    <cellStyle name="Normal 13 4 34" xfId="7236"/>
    <cellStyle name="Normal 13 4 35" xfId="7237"/>
    <cellStyle name="Normal 13 4 4" xfId="2018"/>
    <cellStyle name="Normal 13 4 5" xfId="2019"/>
    <cellStyle name="Normal 13 4 6" xfId="2020"/>
    <cellStyle name="Normal 13 4 7" xfId="2021"/>
    <cellStyle name="Normal 13 4 8" xfId="2022"/>
    <cellStyle name="Normal 13 4 9" xfId="7238"/>
    <cellStyle name="Normal 13 40" xfId="7239"/>
    <cellStyle name="Normal 13 41" xfId="7240"/>
    <cellStyle name="Normal 13 42" xfId="7241"/>
    <cellStyle name="Normal 13 43" xfId="24665"/>
    <cellStyle name="Normal 13 5" xfId="2023"/>
    <cellStyle name="Normal 13 5 10" xfId="7242"/>
    <cellStyle name="Normal 13 5 11" xfId="7243"/>
    <cellStyle name="Normal 13 5 12" xfId="7244"/>
    <cellStyle name="Normal 13 5 13" xfId="7245"/>
    <cellStyle name="Normal 13 5 14" xfId="7246"/>
    <cellStyle name="Normal 13 5 15" xfId="7247"/>
    <cellStyle name="Normal 13 5 16" xfId="7248"/>
    <cellStyle name="Normal 13 5 17" xfId="7249"/>
    <cellStyle name="Normal 13 5 18" xfId="7250"/>
    <cellStyle name="Normal 13 5 19" xfId="7251"/>
    <cellStyle name="Normal 13 5 2" xfId="7252"/>
    <cellStyle name="Normal 13 5 20" xfId="7253"/>
    <cellStyle name="Normal 13 5 21" xfId="7254"/>
    <cellStyle name="Normal 13 5 22" xfId="7255"/>
    <cellStyle name="Normal 13 5 23" xfId="7256"/>
    <cellStyle name="Normal 13 5 24" xfId="7257"/>
    <cellStyle name="Normal 13 5 25" xfId="7258"/>
    <cellStyle name="Normal 13 5 26" xfId="7259"/>
    <cellStyle name="Normal 13 5 27" xfId="7260"/>
    <cellStyle name="Normal 13 5 28" xfId="7261"/>
    <cellStyle name="Normal 13 5 29" xfId="7262"/>
    <cellStyle name="Normal 13 5 3" xfId="7263"/>
    <cellStyle name="Normal 13 5 30" xfId="7264"/>
    <cellStyle name="Normal 13 5 31" xfId="7265"/>
    <cellStyle name="Normal 13 5 32" xfId="7266"/>
    <cellStyle name="Normal 13 5 33" xfId="7267"/>
    <cellStyle name="Normal 13 5 34" xfId="7268"/>
    <cellStyle name="Normal 13 5 35" xfId="7269"/>
    <cellStyle name="Normal 13 5 4" xfId="7270"/>
    <cellStyle name="Normal 13 5 5" xfId="7271"/>
    <cellStyle name="Normal 13 5 6" xfId="7272"/>
    <cellStyle name="Normal 13 5 7" xfId="7273"/>
    <cellStyle name="Normal 13 5 8" xfId="7274"/>
    <cellStyle name="Normal 13 5 9" xfId="7275"/>
    <cellStyle name="Normal 13 6" xfId="2024"/>
    <cellStyle name="Normal 13 6 10" xfId="7276"/>
    <cellStyle name="Normal 13 6 11" xfId="7277"/>
    <cellStyle name="Normal 13 6 12" xfId="7278"/>
    <cellStyle name="Normal 13 6 13" xfId="7279"/>
    <cellStyle name="Normal 13 6 14" xfId="7280"/>
    <cellStyle name="Normal 13 6 15" xfId="7281"/>
    <cellStyle name="Normal 13 6 16" xfId="7282"/>
    <cellStyle name="Normal 13 6 17" xfId="7283"/>
    <cellStyle name="Normal 13 6 18" xfId="7284"/>
    <cellStyle name="Normal 13 6 19" xfId="7285"/>
    <cellStyle name="Normal 13 6 2" xfId="7286"/>
    <cellStyle name="Normal 13 6 20" xfId="7287"/>
    <cellStyle name="Normal 13 6 21" xfId="7288"/>
    <cellStyle name="Normal 13 6 22" xfId="7289"/>
    <cellStyle name="Normal 13 6 23" xfId="7290"/>
    <cellStyle name="Normal 13 6 24" xfId="7291"/>
    <cellStyle name="Normal 13 6 25" xfId="7292"/>
    <cellStyle name="Normal 13 6 26" xfId="7293"/>
    <cellStyle name="Normal 13 6 27" xfId="7294"/>
    <cellStyle name="Normal 13 6 28" xfId="7295"/>
    <cellStyle name="Normal 13 6 29" xfId="7296"/>
    <cellStyle name="Normal 13 6 3" xfId="7297"/>
    <cellStyle name="Normal 13 6 30" xfId="7298"/>
    <cellStyle name="Normal 13 6 31" xfId="7299"/>
    <cellStyle name="Normal 13 6 32" xfId="7300"/>
    <cellStyle name="Normal 13 6 33" xfId="7301"/>
    <cellStyle name="Normal 13 6 34" xfId="7302"/>
    <cellStyle name="Normal 13 6 35" xfId="7303"/>
    <cellStyle name="Normal 13 6 4" xfId="7304"/>
    <cellStyle name="Normal 13 6 5" xfId="7305"/>
    <cellStyle name="Normal 13 6 6" xfId="7306"/>
    <cellStyle name="Normal 13 6 7" xfId="7307"/>
    <cellStyle name="Normal 13 6 8" xfId="7308"/>
    <cellStyle name="Normal 13 6 9" xfId="7309"/>
    <cellStyle name="Normal 13 7" xfId="2025"/>
    <cellStyle name="Normal 13 7 10" xfId="7310"/>
    <cellStyle name="Normal 13 7 11" xfId="7311"/>
    <cellStyle name="Normal 13 7 12" xfId="7312"/>
    <cellStyle name="Normal 13 7 13" xfId="7313"/>
    <cellStyle name="Normal 13 7 14" xfId="7314"/>
    <cellStyle name="Normal 13 7 15" xfId="7315"/>
    <cellStyle name="Normal 13 7 16" xfId="7316"/>
    <cellStyle name="Normal 13 7 17" xfId="7317"/>
    <cellStyle name="Normal 13 7 18" xfId="7318"/>
    <cellStyle name="Normal 13 7 19" xfId="7319"/>
    <cellStyle name="Normal 13 7 2" xfId="7320"/>
    <cellStyle name="Normal 13 7 20" xfId="7321"/>
    <cellStyle name="Normal 13 7 21" xfId="7322"/>
    <cellStyle name="Normal 13 7 22" xfId="7323"/>
    <cellStyle name="Normal 13 7 23" xfId="7324"/>
    <cellStyle name="Normal 13 7 24" xfId="7325"/>
    <cellStyle name="Normal 13 7 25" xfId="7326"/>
    <cellStyle name="Normal 13 7 26" xfId="7327"/>
    <cellStyle name="Normal 13 7 27" xfId="7328"/>
    <cellStyle name="Normal 13 7 28" xfId="7329"/>
    <cellStyle name="Normal 13 7 29" xfId="7330"/>
    <cellStyle name="Normal 13 7 3" xfId="7331"/>
    <cellStyle name="Normal 13 7 30" xfId="7332"/>
    <cellStyle name="Normal 13 7 31" xfId="7333"/>
    <cellStyle name="Normal 13 7 32" xfId="7334"/>
    <cellStyle name="Normal 13 7 33" xfId="7335"/>
    <cellStyle name="Normal 13 7 34" xfId="7336"/>
    <cellStyle name="Normal 13 7 35" xfId="7337"/>
    <cellStyle name="Normal 13 7 4" xfId="7338"/>
    <cellStyle name="Normal 13 7 5" xfId="7339"/>
    <cellStyle name="Normal 13 7 6" xfId="7340"/>
    <cellStyle name="Normal 13 7 7" xfId="7341"/>
    <cellStyle name="Normal 13 7 8" xfId="7342"/>
    <cellStyle name="Normal 13 7 9" xfId="7343"/>
    <cellStyle name="Normal 13 8" xfId="2026"/>
    <cellStyle name="Normal 13 8 10" xfId="7344"/>
    <cellStyle name="Normal 13 8 11" xfId="7345"/>
    <cellStyle name="Normal 13 8 12" xfId="7346"/>
    <cellStyle name="Normal 13 8 13" xfId="7347"/>
    <cellStyle name="Normal 13 8 14" xfId="7348"/>
    <cellStyle name="Normal 13 8 15" xfId="7349"/>
    <cellStyle name="Normal 13 8 16" xfId="7350"/>
    <cellStyle name="Normal 13 8 17" xfId="7351"/>
    <cellStyle name="Normal 13 8 18" xfId="7352"/>
    <cellStyle name="Normal 13 8 19" xfId="7353"/>
    <cellStyle name="Normal 13 8 2" xfId="7354"/>
    <cellStyle name="Normal 13 8 20" xfId="7355"/>
    <cellStyle name="Normal 13 8 21" xfId="7356"/>
    <cellStyle name="Normal 13 8 22" xfId="7357"/>
    <cellStyle name="Normal 13 8 23" xfId="7358"/>
    <cellStyle name="Normal 13 8 24" xfId="7359"/>
    <cellStyle name="Normal 13 8 25" xfId="7360"/>
    <cellStyle name="Normal 13 8 26" xfId="7361"/>
    <cellStyle name="Normal 13 8 27" xfId="7362"/>
    <cellStyle name="Normal 13 8 28" xfId="7363"/>
    <cellStyle name="Normal 13 8 29" xfId="7364"/>
    <cellStyle name="Normal 13 8 3" xfId="7365"/>
    <cellStyle name="Normal 13 8 30" xfId="7366"/>
    <cellStyle name="Normal 13 8 31" xfId="7367"/>
    <cellStyle name="Normal 13 8 32" xfId="7368"/>
    <cellStyle name="Normal 13 8 33" xfId="7369"/>
    <cellStyle name="Normal 13 8 34" xfId="7370"/>
    <cellStyle name="Normal 13 8 35" xfId="7371"/>
    <cellStyle name="Normal 13 8 4" xfId="7372"/>
    <cellStyle name="Normal 13 8 5" xfId="7373"/>
    <cellStyle name="Normal 13 8 6" xfId="7374"/>
    <cellStyle name="Normal 13 8 7" xfId="7375"/>
    <cellStyle name="Normal 13 8 8" xfId="7376"/>
    <cellStyle name="Normal 13 8 9" xfId="7377"/>
    <cellStyle name="Normal 13 9" xfId="2027"/>
    <cellStyle name="Normal 13_Copy of ACAD -DCB_JUN_06 2013" xfId="7378"/>
    <cellStyle name="Normal 130" xfId="7379"/>
    <cellStyle name="Normal 130 2" xfId="7380"/>
    <cellStyle name="Normal 130 3" xfId="7381"/>
    <cellStyle name="Normal 130 4" xfId="7382"/>
    <cellStyle name="Normal 131" xfId="7383"/>
    <cellStyle name="Normal 131 2" xfId="7384"/>
    <cellStyle name="Normal 131 3" xfId="7385"/>
    <cellStyle name="Normal 131 4" xfId="7386"/>
    <cellStyle name="Normal 132" xfId="7387"/>
    <cellStyle name="Normal 132 2" xfId="7388"/>
    <cellStyle name="Normal 132 3" xfId="7389"/>
    <cellStyle name="Normal 132 4" xfId="7390"/>
    <cellStyle name="Normal 133" xfId="7391"/>
    <cellStyle name="Normal 133 2" xfId="7392"/>
    <cellStyle name="Normal 133 3" xfId="7393"/>
    <cellStyle name="Normal 133 4" xfId="7394"/>
    <cellStyle name="Normal 134" xfId="7395"/>
    <cellStyle name="Normal 134 2" xfId="7396"/>
    <cellStyle name="Normal 134 3" xfId="7397"/>
    <cellStyle name="Normal 134 4" xfId="7398"/>
    <cellStyle name="Normal 135" xfId="7399"/>
    <cellStyle name="Normal 135 2" xfId="7400"/>
    <cellStyle name="Normal 135 3" xfId="7401"/>
    <cellStyle name="Normal 135 4" xfId="7402"/>
    <cellStyle name="Normal 136" xfId="7403"/>
    <cellStyle name="Normal 136 2" xfId="7404"/>
    <cellStyle name="Normal 136 3" xfId="7405"/>
    <cellStyle name="Normal 136 4" xfId="7406"/>
    <cellStyle name="Normal 137" xfId="7407"/>
    <cellStyle name="Normal 137 2" xfId="7408"/>
    <cellStyle name="Normal 137 3" xfId="7409"/>
    <cellStyle name="Normal 137 4" xfId="7410"/>
    <cellStyle name="Normal 138" xfId="7411"/>
    <cellStyle name="Normal 138 2" xfId="7412"/>
    <cellStyle name="Normal 138 3" xfId="7413"/>
    <cellStyle name="Normal 138 4" xfId="7414"/>
    <cellStyle name="Normal 139" xfId="7415"/>
    <cellStyle name="Normal 139 2" xfId="7416"/>
    <cellStyle name="Normal 139 3" xfId="7417"/>
    <cellStyle name="Normal 139 4" xfId="7418"/>
    <cellStyle name="Normal 14" xfId="23"/>
    <cellStyle name="Normal 14 10" xfId="7419"/>
    <cellStyle name="Normal 14 11" xfId="7420"/>
    <cellStyle name="Normal 14 12" xfId="7421"/>
    <cellStyle name="Normal 14 13" xfId="7422"/>
    <cellStyle name="Normal 14 14" xfId="7423"/>
    <cellStyle name="Normal 14 15" xfId="7424"/>
    <cellStyle name="Normal 14 16" xfId="7425"/>
    <cellStyle name="Normal 14 17" xfId="7426"/>
    <cellStyle name="Normal 14 18" xfId="7427"/>
    <cellStyle name="Normal 14 19" xfId="7428"/>
    <cellStyle name="Normal 14 2" xfId="3154"/>
    <cellStyle name="Normal 14 2 10" xfId="7429"/>
    <cellStyle name="Normal 14 2 11" xfId="7430"/>
    <cellStyle name="Normal 14 2 12" xfId="7431"/>
    <cellStyle name="Normal 14 2 13" xfId="7432"/>
    <cellStyle name="Normal 14 2 14" xfId="7433"/>
    <cellStyle name="Normal 14 2 15" xfId="7434"/>
    <cellStyle name="Normal 14 2 16" xfId="7435"/>
    <cellStyle name="Normal 14 2 17" xfId="7436"/>
    <cellStyle name="Normal 14 2 18" xfId="7437"/>
    <cellStyle name="Normal 14 2 19" xfId="7438"/>
    <cellStyle name="Normal 14 2 2" xfId="7439"/>
    <cellStyle name="Normal 14 2 20" xfId="7440"/>
    <cellStyle name="Normal 14 2 21" xfId="7441"/>
    <cellStyle name="Normal 14 2 22" xfId="7442"/>
    <cellStyle name="Normal 14 2 23" xfId="7443"/>
    <cellStyle name="Normal 14 2 24" xfId="7444"/>
    <cellStyle name="Normal 14 2 25" xfId="7445"/>
    <cellStyle name="Normal 14 2 26" xfId="7446"/>
    <cellStyle name="Normal 14 2 27" xfId="7447"/>
    <cellStyle name="Normal 14 2 28" xfId="7448"/>
    <cellStyle name="Normal 14 2 29" xfId="7449"/>
    <cellStyle name="Normal 14 2 3" xfId="7450"/>
    <cellStyle name="Normal 14 2 30" xfId="7451"/>
    <cellStyle name="Normal 14 2 31" xfId="7452"/>
    <cellStyle name="Normal 14 2 32" xfId="7453"/>
    <cellStyle name="Normal 14 2 33" xfId="7454"/>
    <cellStyle name="Normal 14 2 34" xfId="7455"/>
    <cellStyle name="Normal 14 2 35" xfId="7456"/>
    <cellStyle name="Normal 14 2 4" xfId="7457"/>
    <cellStyle name="Normal 14 2 5" xfId="7458"/>
    <cellStyle name="Normal 14 2 6" xfId="7459"/>
    <cellStyle name="Normal 14 2 7" xfId="7460"/>
    <cellStyle name="Normal 14 2 8" xfId="7461"/>
    <cellStyle name="Normal 14 2 9" xfId="7462"/>
    <cellStyle name="Normal 14 20" xfId="7463"/>
    <cellStyle name="Normal 14 21" xfId="7464"/>
    <cellStyle name="Normal 14 22" xfId="7465"/>
    <cellStyle name="Normal 14 23" xfId="7466"/>
    <cellStyle name="Normal 14 24" xfId="7467"/>
    <cellStyle name="Normal 14 25" xfId="7468"/>
    <cellStyle name="Normal 14 26" xfId="7469"/>
    <cellStyle name="Normal 14 27" xfId="7470"/>
    <cellStyle name="Normal 14 28" xfId="7471"/>
    <cellStyle name="Normal 14 29" xfId="7472"/>
    <cellStyle name="Normal 14 3" xfId="3243"/>
    <cellStyle name="Normal 14 3 10" xfId="7473"/>
    <cellStyle name="Normal 14 3 11" xfId="7474"/>
    <cellStyle name="Normal 14 3 12" xfId="7475"/>
    <cellStyle name="Normal 14 3 13" xfId="7476"/>
    <cellStyle name="Normal 14 3 14" xfId="7477"/>
    <cellStyle name="Normal 14 3 15" xfId="7478"/>
    <cellStyle name="Normal 14 3 16" xfId="7479"/>
    <cellStyle name="Normal 14 3 17" xfId="7480"/>
    <cellStyle name="Normal 14 3 18" xfId="7481"/>
    <cellStyle name="Normal 14 3 19" xfId="7482"/>
    <cellStyle name="Normal 14 3 2" xfId="7483"/>
    <cellStyle name="Normal 14 3 20" xfId="7484"/>
    <cellStyle name="Normal 14 3 21" xfId="7485"/>
    <cellStyle name="Normal 14 3 22" xfId="7486"/>
    <cellStyle name="Normal 14 3 23" xfId="7487"/>
    <cellStyle name="Normal 14 3 24" xfId="7488"/>
    <cellStyle name="Normal 14 3 25" xfId="7489"/>
    <cellStyle name="Normal 14 3 26" xfId="7490"/>
    <cellStyle name="Normal 14 3 27" xfId="7491"/>
    <cellStyle name="Normal 14 3 28" xfId="7492"/>
    <cellStyle name="Normal 14 3 29" xfId="7493"/>
    <cellStyle name="Normal 14 3 3" xfId="7494"/>
    <cellStyle name="Normal 14 3 30" xfId="7495"/>
    <cellStyle name="Normal 14 3 31" xfId="7496"/>
    <cellStyle name="Normal 14 3 32" xfId="7497"/>
    <cellStyle name="Normal 14 3 33" xfId="7498"/>
    <cellStyle name="Normal 14 3 34" xfId="7499"/>
    <cellStyle name="Normal 14 3 35" xfId="7500"/>
    <cellStyle name="Normal 14 3 4" xfId="7501"/>
    <cellStyle name="Normal 14 3 5" xfId="7502"/>
    <cellStyle name="Normal 14 3 6" xfId="7503"/>
    <cellStyle name="Normal 14 3 7" xfId="7504"/>
    <cellStyle name="Normal 14 3 8" xfId="7505"/>
    <cellStyle name="Normal 14 3 9" xfId="7506"/>
    <cellStyle name="Normal 14 30" xfId="7507"/>
    <cellStyle name="Normal 14 31" xfId="7508"/>
    <cellStyle name="Normal 14 32" xfId="7509"/>
    <cellStyle name="Normal 14 33" xfId="7510"/>
    <cellStyle name="Normal 14 34" xfId="7511"/>
    <cellStyle name="Normal 14 35" xfId="7512"/>
    <cellStyle name="Normal 14 36" xfId="7513"/>
    <cellStyle name="Normal 14 37" xfId="7514"/>
    <cellStyle name="Normal 14 38" xfId="7515"/>
    <cellStyle name="Normal 14 39" xfId="7516"/>
    <cellStyle name="Normal 14 4" xfId="7517"/>
    <cellStyle name="Normal 14 4 10" xfId="7518"/>
    <cellStyle name="Normal 14 4 11" xfId="7519"/>
    <cellStyle name="Normal 14 4 12" xfId="7520"/>
    <cellStyle name="Normal 14 4 13" xfId="7521"/>
    <cellStyle name="Normal 14 4 14" xfId="7522"/>
    <cellStyle name="Normal 14 4 15" xfId="7523"/>
    <cellStyle name="Normal 14 4 16" xfId="7524"/>
    <cellStyle name="Normal 14 4 17" xfId="7525"/>
    <cellStyle name="Normal 14 4 18" xfId="7526"/>
    <cellStyle name="Normal 14 4 19" xfId="7527"/>
    <cellStyle name="Normal 14 4 2" xfId="7528"/>
    <cellStyle name="Normal 14 4 20" xfId="7529"/>
    <cellStyle name="Normal 14 4 21" xfId="7530"/>
    <cellStyle name="Normal 14 4 22" xfId="7531"/>
    <cellStyle name="Normal 14 4 23" xfId="7532"/>
    <cellStyle name="Normal 14 4 24" xfId="7533"/>
    <cellStyle name="Normal 14 4 25" xfId="7534"/>
    <cellStyle name="Normal 14 4 26" xfId="7535"/>
    <cellStyle name="Normal 14 4 27" xfId="7536"/>
    <cellStyle name="Normal 14 4 28" xfId="7537"/>
    <cellStyle name="Normal 14 4 29" xfId="7538"/>
    <cellStyle name="Normal 14 4 3" xfId="7539"/>
    <cellStyle name="Normal 14 4 30" xfId="7540"/>
    <cellStyle name="Normal 14 4 31" xfId="7541"/>
    <cellStyle name="Normal 14 4 32" xfId="7542"/>
    <cellStyle name="Normal 14 4 33" xfId="7543"/>
    <cellStyle name="Normal 14 4 34" xfId="7544"/>
    <cellStyle name="Normal 14 4 35" xfId="7545"/>
    <cellStyle name="Normal 14 4 4" xfId="7546"/>
    <cellStyle name="Normal 14 4 5" xfId="7547"/>
    <cellStyle name="Normal 14 4 6" xfId="7548"/>
    <cellStyle name="Normal 14 4 7" xfId="7549"/>
    <cellStyle name="Normal 14 4 8" xfId="7550"/>
    <cellStyle name="Normal 14 4 9" xfId="7551"/>
    <cellStyle name="Normal 14 40" xfId="7552"/>
    <cellStyle name="Normal 14 41" xfId="7553"/>
    <cellStyle name="Normal 14 42" xfId="7554"/>
    <cellStyle name="Normal 14 43" xfId="7555"/>
    <cellStyle name="Normal 14 44" xfId="7556"/>
    <cellStyle name="Normal 14 5" xfId="7557"/>
    <cellStyle name="Normal 14 5 10" xfId="7558"/>
    <cellStyle name="Normal 14 5 11" xfId="7559"/>
    <cellStyle name="Normal 14 5 12" xfId="7560"/>
    <cellStyle name="Normal 14 5 13" xfId="7561"/>
    <cellStyle name="Normal 14 5 14" xfId="7562"/>
    <cellStyle name="Normal 14 5 15" xfId="7563"/>
    <cellStyle name="Normal 14 5 16" xfId="7564"/>
    <cellStyle name="Normal 14 5 17" xfId="7565"/>
    <cellStyle name="Normal 14 5 18" xfId="7566"/>
    <cellStyle name="Normal 14 5 19" xfId="7567"/>
    <cellStyle name="Normal 14 5 2" xfId="7568"/>
    <cellStyle name="Normal 14 5 20" xfId="7569"/>
    <cellStyle name="Normal 14 5 21" xfId="7570"/>
    <cellStyle name="Normal 14 5 22" xfId="7571"/>
    <cellStyle name="Normal 14 5 23" xfId="7572"/>
    <cellStyle name="Normal 14 5 24" xfId="7573"/>
    <cellStyle name="Normal 14 5 25" xfId="7574"/>
    <cellStyle name="Normal 14 5 26" xfId="7575"/>
    <cellStyle name="Normal 14 5 27" xfId="7576"/>
    <cellStyle name="Normal 14 5 28" xfId="7577"/>
    <cellStyle name="Normal 14 5 29" xfId="7578"/>
    <cellStyle name="Normal 14 5 3" xfId="7579"/>
    <cellStyle name="Normal 14 5 30" xfId="7580"/>
    <cellStyle name="Normal 14 5 31" xfId="7581"/>
    <cellStyle name="Normal 14 5 32" xfId="7582"/>
    <cellStyle name="Normal 14 5 33" xfId="7583"/>
    <cellStyle name="Normal 14 5 34" xfId="7584"/>
    <cellStyle name="Normal 14 5 35" xfId="7585"/>
    <cellStyle name="Normal 14 5 4" xfId="7586"/>
    <cellStyle name="Normal 14 5 5" xfId="7587"/>
    <cellStyle name="Normal 14 5 6" xfId="7588"/>
    <cellStyle name="Normal 14 5 7" xfId="7589"/>
    <cellStyle name="Normal 14 5 8" xfId="7590"/>
    <cellStyle name="Normal 14 5 9" xfId="7591"/>
    <cellStyle name="Normal 14 6" xfId="7592"/>
    <cellStyle name="Normal 14 6 10" xfId="7593"/>
    <cellStyle name="Normal 14 6 11" xfId="7594"/>
    <cellStyle name="Normal 14 6 12" xfId="7595"/>
    <cellStyle name="Normal 14 6 13" xfId="7596"/>
    <cellStyle name="Normal 14 6 14" xfId="7597"/>
    <cellStyle name="Normal 14 6 15" xfId="7598"/>
    <cellStyle name="Normal 14 6 16" xfId="7599"/>
    <cellStyle name="Normal 14 6 17" xfId="7600"/>
    <cellStyle name="Normal 14 6 18" xfId="7601"/>
    <cellStyle name="Normal 14 6 19" xfId="7602"/>
    <cellStyle name="Normal 14 6 2" xfId="7603"/>
    <cellStyle name="Normal 14 6 20" xfId="7604"/>
    <cellStyle name="Normal 14 6 21" xfId="7605"/>
    <cellStyle name="Normal 14 6 22" xfId="7606"/>
    <cellStyle name="Normal 14 6 23" xfId="7607"/>
    <cellStyle name="Normal 14 6 24" xfId="7608"/>
    <cellStyle name="Normal 14 6 25" xfId="7609"/>
    <cellStyle name="Normal 14 6 26" xfId="7610"/>
    <cellStyle name="Normal 14 6 27" xfId="7611"/>
    <cellStyle name="Normal 14 6 28" xfId="7612"/>
    <cellStyle name="Normal 14 6 29" xfId="7613"/>
    <cellStyle name="Normal 14 6 3" xfId="7614"/>
    <cellStyle name="Normal 14 6 30" xfId="7615"/>
    <cellStyle name="Normal 14 6 31" xfId="7616"/>
    <cellStyle name="Normal 14 6 32" xfId="7617"/>
    <cellStyle name="Normal 14 6 33" xfId="7618"/>
    <cellStyle name="Normal 14 6 34" xfId="7619"/>
    <cellStyle name="Normal 14 6 35" xfId="7620"/>
    <cellStyle name="Normal 14 6 4" xfId="7621"/>
    <cellStyle name="Normal 14 6 5" xfId="7622"/>
    <cellStyle name="Normal 14 6 6" xfId="7623"/>
    <cellStyle name="Normal 14 6 7" xfId="7624"/>
    <cellStyle name="Normal 14 6 8" xfId="7625"/>
    <cellStyle name="Normal 14 6 9" xfId="7626"/>
    <cellStyle name="Normal 14 7" xfId="7627"/>
    <cellStyle name="Normal 14 7 10" xfId="7628"/>
    <cellStyle name="Normal 14 7 11" xfId="7629"/>
    <cellStyle name="Normal 14 7 12" xfId="7630"/>
    <cellStyle name="Normal 14 7 13" xfId="7631"/>
    <cellStyle name="Normal 14 7 14" xfId="7632"/>
    <cellStyle name="Normal 14 7 15" xfId="7633"/>
    <cellStyle name="Normal 14 7 16" xfId="7634"/>
    <cellStyle name="Normal 14 7 17" xfId="7635"/>
    <cellStyle name="Normal 14 7 18" xfId="7636"/>
    <cellStyle name="Normal 14 7 19" xfId="7637"/>
    <cellStyle name="Normal 14 7 2" xfId="7638"/>
    <cellStyle name="Normal 14 7 20" xfId="7639"/>
    <cellStyle name="Normal 14 7 21" xfId="7640"/>
    <cellStyle name="Normal 14 7 22" xfId="7641"/>
    <cellStyle name="Normal 14 7 23" xfId="7642"/>
    <cellStyle name="Normal 14 7 24" xfId="7643"/>
    <cellStyle name="Normal 14 7 25" xfId="7644"/>
    <cellStyle name="Normal 14 7 26" xfId="7645"/>
    <cellStyle name="Normal 14 7 27" xfId="7646"/>
    <cellStyle name="Normal 14 7 28" xfId="7647"/>
    <cellStyle name="Normal 14 7 29" xfId="7648"/>
    <cellStyle name="Normal 14 7 3" xfId="7649"/>
    <cellStyle name="Normal 14 7 30" xfId="7650"/>
    <cellStyle name="Normal 14 7 31" xfId="7651"/>
    <cellStyle name="Normal 14 7 32" xfId="7652"/>
    <cellStyle name="Normal 14 7 33" xfId="7653"/>
    <cellStyle name="Normal 14 7 34" xfId="7654"/>
    <cellStyle name="Normal 14 7 35" xfId="7655"/>
    <cellStyle name="Normal 14 7 4" xfId="7656"/>
    <cellStyle name="Normal 14 7 5" xfId="7657"/>
    <cellStyle name="Normal 14 7 6" xfId="7658"/>
    <cellStyle name="Normal 14 7 7" xfId="7659"/>
    <cellStyle name="Normal 14 7 8" xfId="7660"/>
    <cellStyle name="Normal 14 7 9" xfId="7661"/>
    <cellStyle name="Normal 14 8" xfId="7662"/>
    <cellStyle name="Normal 14 8 10" xfId="7663"/>
    <cellStyle name="Normal 14 8 11" xfId="7664"/>
    <cellStyle name="Normal 14 8 12" xfId="7665"/>
    <cellStyle name="Normal 14 8 13" xfId="7666"/>
    <cellStyle name="Normal 14 8 14" xfId="7667"/>
    <cellStyle name="Normal 14 8 15" xfId="7668"/>
    <cellStyle name="Normal 14 8 16" xfId="7669"/>
    <cellStyle name="Normal 14 8 17" xfId="7670"/>
    <cellStyle name="Normal 14 8 18" xfId="7671"/>
    <cellStyle name="Normal 14 8 19" xfId="7672"/>
    <cellStyle name="Normal 14 8 2" xfId="7673"/>
    <cellStyle name="Normal 14 8 20" xfId="7674"/>
    <cellStyle name="Normal 14 8 21" xfId="7675"/>
    <cellStyle name="Normal 14 8 22" xfId="7676"/>
    <cellStyle name="Normal 14 8 23" xfId="7677"/>
    <cellStyle name="Normal 14 8 24" xfId="7678"/>
    <cellStyle name="Normal 14 8 25" xfId="7679"/>
    <cellStyle name="Normal 14 8 26" xfId="7680"/>
    <cellStyle name="Normal 14 8 27" xfId="7681"/>
    <cellStyle name="Normal 14 8 28" xfId="7682"/>
    <cellStyle name="Normal 14 8 29" xfId="7683"/>
    <cellStyle name="Normal 14 8 3" xfId="7684"/>
    <cellStyle name="Normal 14 8 30" xfId="7685"/>
    <cellStyle name="Normal 14 8 31" xfId="7686"/>
    <cellStyle name="Normal 14 8 32" xfId="7687"/>
    <cellStyle name="Normal 14 8 33" xfId="7688"/>
    <cellStyle name="Normal 14 8 34" xfId="7689"/>
    <cellStyle name="Normal 14 8 35" xfId="7690"/>
    <cellStyle name="Normal 14 8 4" xfId="7691"/>
    <cellStyle name="Normal 14 8 5" xfId="7692"/>
    <cellStyle name="Normal 14 8 6" xfId="7693"/>
    <cellStyle name="Normal 14 8 7" xfId="7694"/>
    <cellStyle name="Normal 14 8 8" xfId="7695"/>
    <cellStyle name="Normal 14 8 9" xfId="7696"/>
    <cellStyle name="Normal 14 9" xfId="7697"/>
    <cellStyle name="Normal 14_Copy of ACAD -DCB_JUN_06 2013" xfId="7698"/>
    <cellStyle name="Normal 140" xfId="7699"/>
    <cellStyle name="Normal 140 2" xfId="7700"/>
    <cellStyle name="Normal 140 3" xfId="7701"/>
    <cellStyle name="Normal 140 4" xfId="7702"/>
    <cellStyle name="Normal 141" xfId="7703"/>
    <cellStyle name="Normal 141 2" xfId="7704"/>
    <cellStyle name="Normal 141 3" xfId="7705"/>
    <cellStyle name="Normal 141 4" xfId="7706"/>
    <cellStyle name="Normal 142" xfId="7707"/>
    <cellStyle name="Normal 142 2" xfId="7708"/>
    <cellStyle name="Normal 142 3" xfId="7709"/>
    <cellStyle name="Normal 142 4" xfId="7710"/>
    <cellStyle name="Normal 143" xfId="7711"/>
    <cellStyle name="Normal 143 2" xfId="7712"/>
    <cellStyle name="Normal 143 3" xfId="7713"/>
    <cellStyle name="Normal 143 4" xfId="7714"/>
    <cellStyle name="Normal 144" xfId="7715"/>
    <cellStyle name="Normal 144 2" xfId="7716"/>
    <cellStyle name="Normal 144 3" xfId="7717"/>
    <cellStyle name="Normal 144 4" xfId="7718"/>
    <cellStyle name="Normal 145" xfId="7719"/>
    <cellStyle name="Normal 145 2" xfId="7720"/>
    <cellStyle name="Normal 145 3" xfId="7721"/>
    <cellStyle name="Normal 145 4" xfId="7722"/>
    <cellStyle name="Normal 146" xfId="7723"/>
    <cellStyle name="Normal 146 2" xfId="7724"/>
    <cellStyle name="Normal 146 3" xfId="7725"/>
    <cellStyle name="Normal 146 4" xfId="7726"/>
    <cellStyle name="Normal 147" xfId="7727"/>
    <cellStyle name="Normal 147 2" xfId="7728"/>
    <cellStyle name="Normal 147 3" xfId="7729"/>
    <cellStyle name="Normal 147 4" xfId="7730"/>
    <cellStyle name="Normal 148" xfId="7731"/>
    <cellStyle name="Normal 148 2" xfId="7732"/>
    <cellStyle name="Normal 148 3" xfId="7733"/>
    <cellStyle name="Normal 148 4" xfId="7734"/>
    <cellStyle name="Normal 149" xfId="7735"/>
    <cellStyle name="Normal 149 2" xfId="7736"/>
    <cellStyle name="Normal 149 3" xfId="7737"/>
    <cellStyle name="Normal 149 4" xfId="7738"/>
    <cellStyle name="Normal 15" xfId="24"/>
    <cellStyle name="Normal 15 10" xfId="3195"/>
    <cellStyle name="Normal 15 10 10" xfId="24503"/>
    <cellStyle name="Normal 15 10 10 2" xfId="24983"/>
    <cellStyle name="Normal 15 10 10 2 2" xfId="25305"/>
    <cellStyle name="Normal 15 10 10 3" xfId="25103"/>
    <cellStyle name="Normal 15 10 11" xfId="24505"/>
    <cellStyle name="Normal 15 10 11 2" xfId="24985"/>
    <cellStyle name="Normal 15 10 11 2 2" xfId="25306"/>
    <cellStyle name="Normal 15 10 11 3" xfId="25104"/>
    <cellStyle name="Normal 15 10 12" xfId="24509"/>
    <cellStyle name="Normal 15 10 12 2" xfId="24988"/>
    <cellStyle name="Normal 15 10 12 2 2" xfId="25307"/>
    <cellStyle name="Normal 15 10 12 3" xfId="25105"/>
    <cellStyle name="Normal 15 10 13" xfId="24514"/>
    <cellStyle name="Normal 15 10 13 2" xfId="24993"/>
    <cellStyle name="Normal 15 10 13 2 2" xfId="25308"/>
    <cellStyle name="Normal 15 10 13 3" xfId="25106"/>
    <cellStyle name="Normal 15 10 14" xfId="24518"/>
    <cellStyle name="Normal 15 10 14 2" xfId="24996"/>
    <cellStyle name="Normal 15 10 14 2 2" xfId="25309"/>
    <cellStyle name="Normal 15 10 14 3" xfId="25107"/>
    <cellStyle name="Normal 15 10 15" xfId="24523"/>
    <cellStyle name="Normal 15 10 15 2" xfId="25000"/>
    <cellStyle name="Normal 15 10 15 2 2" xfId="25310"/>
    <cellStyle name="Normal 15 10 15 3" xfId="25108"/>
    <cellStyle name="Normal 15 10 16" xfId="24554"/>
    <cellStyle name="Normal 15 10 16 2" xfId="25028"/>
    <cellStyle name="Normal 15 10 16 2 2" xfId="25311"/>
    <cellStyle name="Normal 15 10 16 3" xfId="25109"/>
    <cellStyle name="Normal 15 10 17" xfId="24560"/>
    <cellStyle name="Normal 15 10 17 2" xfId="25032"/>
    <cellStyle name="Normal 15 10 17 2 2" xfId="25312"/>
    <cellStyle name="Normal 15 10 17 3" xfId="25110"/>
    <cellStyle name="Normal 15 10 18" xfId="24566"/>
    <cellStyle name="Normal 15 10 18 2" xfId="25038"/>
    <cellStyle name="Normal 15 10 18 2 2" xfId="25313"/>
    <cellStyle name="Normal 15 10 18 3" xfId="25111"/>
    <cellStyle name="Normal 15 10 19" xfId="24572"/>
    <cellStyle name="Normal 15 10 19 2" xfId="25044"/>
    <cellStyle name="Normal 15 10 19 2 2" xfId="25314"/>
    <cellStyle name="Normal 15 10 19 3" xfId="25112"/>
    <cellStyle name="Normal 15 10 2" xfId="3382"/>
    <cellStyle name="Normal 15 10 2 2" xfId="24824"/>
    <cellStyle name="Normal 15 10 2 2 2" xfId="25315"/>
    <cellStyle name="Normal 15 10 2 3" xfId="25113"/>
    <cellStyle name="Normal 15 10 20" xfId="24576"/>
    <cellStyle name="Normal 15 10 20 2" xfId="25048"/>
    <cellStyle name="Normal 15 10 20 2 2" xfId="25316"/>
    <cellStyle name="Normal 15 10 20 3" xfId="25114"/>
    <cellStyle name="Normal 15 10 21" xfId="24579"/>
    <cellStyle name="Normal 15 10 21 2" xfId="25051"/>
    <cellStyle name="Normal 15 10 21 2 2" xfId="25317"/>
    <cellStyle name="Normal 15 10 21 3" xfId="25115"/>
    <cellStyle name="Normal 15 10 22" xfId="24584"/>
    <cellStyle name="Normal 15 10 22 2" xfId="25084"/>
    <cellStyle name="Normal 15 10 22 2 2" xfId="25284"/>
    <cellStyle name="Normal 15 10 22 2 2 2" xfId="25477"/>
    <cellStyle name="Normal 15 10 22 2 2 3" xfId="25480"/>
    <cellStyle name="Normal 15 10 22 2 2 4" xfId="25483"/>
    <cellStyle name="Normal 15 10 22 2 2 5" xfId="25485"/>
    <cellStyle name="Normal 15 10 22 2 2 6" xfId="25488"/>
    <cellStyle name="Normal 15 10 22 2 3" xfId="25287"/>
    <cellStyle name="Normal 15 10 22 2 4" xfId="25085"/>
    <cellStyle name="Normal 15 10 22 3" xfId="25056"/>
    <cellStyle name="Normal 15 10 22 3 2" xfId="25318"/>
    <cellStyle name="Normal 15 10 22 4" xfId="25116"/>
    <cellStyle name="Normal 15 10 23" xfId="24667"/>
    <cellStyle name="Normal 15 10 23 2" xfId="25073"/>
    <cellStyle name="Normal 15 10 23 2 2" xfId="25319"/>
    <cellStyle name="Normal 15 10 23 3" xfId="25117"/>
    <cellStyle name="Normal 15 10 24" xfId="24779"/>
    <cellStyle name="Normal 15 10 24 2" xfId="25304"/>
    <cellStyle name="Normal 15 10 25" xfId="25102"/>
    <cellStyle name="Normal 15 10 3" xfId="3388"/>
    <cellStyle name="Normal 15 10 3 2" xfId="24829"/>
    <cellStyle name="Normal 15 10 3 2 2" xfId="25320"/>
    <cellStyle name="Normal 15 10 3 3" xfId="25118"/>
    <cellStyle name="Normal 15 10 4" xfId="3399"/>
    <cellStyle name="Normal 15 10 4 2" xfId="24836"/>
    <cellStyle name="Normal 15 10 4 2 2" xfId="25321"/>
    <cellStyle name="Normal 15 10 4 3" xfId="25119"/>
    <cellStyle name="Normal 15 10 5" xfId="3405"/>
    <cellStyle name="Normal 15 10 5 2" xfId="24841"/>
    <cellStyle name="Normal 15 10 5 2 2" xfId="25322"/>
    <cellStyle name="Normal 15 10 5 3" xfId="25120"/>
    <cellStyle name="Normal 15 10 6" xfId="3409"/>
    <cellStyle name="Normal 15 10 6 2" xfId="24844"/>
    <cellStyle name="Normal 15 10 6 2 2" xfId="25323"/>
    <cellStyle name="Normal 15 10 6 3" xfId="25121"/>
    <cellStyle name="Normal 15 10 7" xfId="24491"/>
    <cellStyle name="Normal 15 10 7 2" xfId="24975"/>
    <cellStyle name="Normal 15 10 7 2 2" xfId="25324"/>
    <cellStyle name="Normal 15 10 7 3" xfId="25122"/>
    <cellStyle name="Normal 15 10 8" xfId="24495"/>
    <cellStyle name="Normal 15 10 8 2" xfId="24978"/>
    <cellStyle name="Normal 15 10 8 2 2" xfId="25325"/>
    <cellStyle name="Normal 15 10 8 3" xfId="25123"/>
    <cellStyle name="Normal 15 10 9" xfId="24502"/>
    <cellStyle name="Normal 15 10 9 2" xfId="24982"/>
    <cellStyle name="Normal 15 10 9 2 2" xfId="25326"/>
    <cellStyle name="Normal 15 10 9 3" xfId="25124"/>
    <cellStyle name="Normal 15 11" xfId="3244"/>
    <cellStyle name="Normal 15 11 2" xfId="3319"/>
    <cellStyle name="Normal 15 11 2 2" xfId="24796"/>
    <cellStyle name="Normal 15 11 2 2 2" xfId="25327"/>
    <cellStyle name="Normal 15 11 2 3" xfId="25125"/>
    <cellStyle name="Normal 15 12" xfId="3325"/>
    <cellStyle name="Normal 15 12 2" xfId="24801"/>
    <cellStyle name="Normal 15 12 2 2" xfId="25328"/>
    <cellStyle name="Normal 15 12 3" xfId="25126"/>
    <cellStyle name="Normal 15 13" xfId="3330"/>
    <cellStyle name="Normal 15 13 2" xfId="24805"/>
    <cellStyle name="Normal 15 13 2 2" xfId="25329"/>
    <cellStyle name="Normal 15 13 3" xfId="25127"/>
    <cellStyle name="Normal 15 14" xfId="3335"/>
    <cellStyle name="Normal 15 14 2" xfId="24808"/>
    <cellStyle name="Normal 15 14 2 2" xfId="25330"/>
    <cellStyle name="Normal 15 14 3" xfId="25128"/>
    <cellStyle name="Normal 15 15" xfId="3340"/>
    <cellStyle name="Normal 15 15 2" xfId="24811"/>
    <cellStyle name="Normal 15 15 2 2" xfId="25331"/>
    <cellStyle name="Normal 15 15 3" xfId="25129"/>
    <cellStyle name="Normal 15 16" xfId="3343"/>
    <cellStyle name="Normal 15 16 2" xfId="24813"/>
    <cellStyle name="Normal 15 16 2 2" xfId="25332"/>
    <cellStyle name="Normal 15 16 3" xfId="25130"/>
    <cellStyle name="Normal 15 17" xfId="3376"/>
    <cellStyle name="Normal 15 17 2" xfId="24819"/>
    <cellStyle name="Normal 15 17 2 2" xfId="25333"/>
    <cellStyle name="Normal 15 17 3" xfId="25131"/>
    <cellStyle name="Normal 15 18" xfId="3380"/>
    <cellStyle name="Normal 15 18 2" xfId="24822"/>
    <cellStyle name="Normal 15 18 2 2" xfId="25334"/>
    <cellStyle name="Normal 15 18 3" xfId="25132"/>
    <cellStyle name="Normal 15 19" xfId="3384"/>
    <cellStyle name="Normal 15 19 2" xfId="24826"/>
    <cellStyle name="Normal 15 19 2 2" xfId="25335"/>
    <cellStyle name="Normal 15 19 3" xfId="25133"/>
    <cellStyle name="Normal 15 2" xfId="3084"/>
    <cellStyle name="Normal 15 2 2" xfId="3245"/>
    <cellStyle name="Normal 15 2 2 2" xfId="24525"/>
    <cellStyle name="Normal 15 2 2 2 2" xfId="25001"/>
    <cellStyle name="Normal 15 2 2 2 2 2" xfId="25338"/>
    <cellStyle name="Normal 15 2 2 2 3" xfId="25136"/>
    <cellStyle name="Normal 15 2 2 3" xfId="24783"/>
    <cellStyle name="Normal 15 2 2 3 2" xfId="25337"/>
    <cellStyle name="Normal 15 2 2 4" xfId="25135"/>
    <cellStyle name="Normal 15 2 3" xfId="3413"/>
    <cellStyle name="Normal 15 2 3 2" xfId="24847"/>
    <cellStyle name="Normal 15 2 3 2 2" xfId="25339"/>
    <cellStyle name="Normal 15 2 3 3" xfId="25137"/>
    <cellStyle name="Normal 15 2 4" xfId="24486"/>
    <cellStyle name="Normal 15 2 4 2" xfId="24973"/>
    <cellStyle name="Normal 15 2 4 2 2" xfId="25340"/>
    <cellStyle name="Normal 15 2 4 3" xfId="25138"/>
    <cellStyle name="Normal 15 2 5" xfId="24747"/>
    <cellStyle name="Normal 15 2 5 2" xfId="25336"/>
    <cellStyle name="Normal 15 2 6" xfId="25134"/>
    <cellStyle name="Normal 15 20" xfId="3398"/>
    <cellStyle name="Normal 15 20 2" xfId="24835"/>
    <cellStyle name="Normal 15 20 2 2" xfId="25341"/>
    <cellStyle name="Normal 15 20 3" xfId="25139"/>
    <cellStyle name="Normal 15 21" xfId="7739"/>
    <cellStyle name="Normal 15 22" xfId="7740"/>
    <cellStyle name="Normal 15 23" xfId="7741"/>
    <cellStyle name="Normal 15 24" xfId="7742"/>
    <cellStyle name="Normal 15 25" xfId="7743"/>
    <cellStyle name="Normal 15 26" xfId="7744"/>
    <cellStyle name="Normal 15 27" xfId="7745"/>
    <cellStyle name="Normal 15 28" xfId="7746"/>
    <cellStyle name="Normal 15 29" xfId="7747"/>
    <cellStyle name="Normal 15 3" xfId="3085"/>
    <cellStyle name="Normal 15 3 2" xfId="24526"/>
    <cellStyle name="Normal 15 3 2 2" xfId="25002"/>
    <cellStyle name="Normal 15 3 2 2 2" xfId="25343"/>
    <cellStyle name="Normal 15 3 2 3" xfId="25141"/>
    <cellStyle name="Normal 15 3 3" xfId="24748"/>
    <cellStyle name="Normal 15 3 3 2" xfId="25342"/>
    <cellStyle name="Normal 15 3 4" xfId="25140"/>
    <cellStyle name="Normal 15 30" xfId="7748"/>
    <cellStyle name="Normal 15 31" xfId="7749"/>
    <cellStyle name="Normal 15 32" xfId="7750"/>
    <cellStyle name="Normal 15 33" xfId="7751"/>
    <cellStyle name="Normal 15 34" xfId="7752"/>
    <cellStyle name="Normal 15 35" xfId="7753"/>
    <cellStyle name="Normal 15 36" xfId="7754"/>
    <cellStyle name="Normal 15 37" xfId="7755"/>
    <cellStyle name="Normal 15 38" xfId="24666"/>
    <cellStyle name="Normal 15 4" xfId="3091"/>
    <cellStyle name="Normal 15 4 2" xfId="24527"/>
    <cellStyle name="Normal 15 4 2 2" xfId="25003"/>
    <cellStyle name="Normal 15 4 2 2 2" xfId="25345"/>
    <cellStyle name="Normal 15 4 2 3" xfId="25143"/>
    <cellStyle name="Normal 15 4 3" xfId="24753"/>
    <cellStyle name="Normal 15 4 3 2" xfId="25344"/>
    <cellStyle name="Normal 15 4 4" xfId="25142"/>
    <cellStyle name="Normal 15 5" xfId="3094"/>
    <cellStyle name="Normal 15 5 2" xfId="24528"/>
    <cellStyle name="Normal 15 5 2 2" xfId="25004"/>
    <cellStyle name="Normal 15 5 2 2 2" xfId="25347"/>
    <cellStyle name="Normal 15 5 2 3" xfId="25145"/>
    <cellStyle name="Normal 15 5 3" xfId="24755"/>
    <cellStyle name="Normal 15 5 3 2" xfId="25346"/>
    <cellStyle name="Normal 15 5 4" xfId="25144"/>
    <cellStyle name="Normal 15 6" xfId="3145"/>
    <cellStyle name="Normal 15 6 2" xfId="24529"/>
    <cellStyle name="Normal 15 6 2 2" xfId="25005"/>
    <cellStyle name="Normal 15 6 2 2 2" xfId="25349"/>
    <cellStyle name="Normal 15 6 2 3" xfId="25147"/>
    <cellStyle name="Normal 15 6 3" xfId="24768"/>
    <cellStyle name="Normal 15 6 3 2" xfId="25348"/>
    <cellStyle name="Normal 15 6 4" xfId="25146"/>
    <cellStyle name="Normal 15 7" xfId="3147"/>
    <cellStyle name="Normal 15 7 2" xfId="24530"/>
    <cellStyle name="Normal 15 7 2 2" xfId="25006"/>
    <cellStyle name="Normal 15 7 2 2 2" xfId="25351"/>
    <cellStyle name="Normal 15 7 2 3" xfId="25149"/>
    <cellStyle name="Normal 15 7 3" xfId="24770"/>
    <cellStyle name="Normal 15 7 3 2" xfId="25350"/>
    <cellStyle name="Normal 15 7 4" xfId="25148"/>
    <cellStyle name="Normal 15 8" xfId="3188"/>
    <cellStyle name="Normal 15 8 2" xfId="24531"/>
    <cellStyle name="Normal 15 8 2 2" xfId="25007"/>
    <cellStyle name="Normal 15 8 2 2 2" xfId="25353"/>
    <cellStyle name="Normal 15 8 2 3" xfId="25151"/>
    <cellStyle name="Normal 15 8 3" xfId="24773"/>
    <cellStyle name="Normal 15 8 3 2" xfId="25352"/>
    <cellStyle name="Normal 15 8 4" xfId="25150"/>
    <cellStyle name="Normal 15 9" xfId="3193"/>
    <cellStyle name="Normal 15 9 2" xfId="24532"/>
    <cellStyle name="Normal 15 9 2 2" xfId="25008"/>
    <cellStyle name="Normal 15 9 2 2 2" xfId="25355"/>
    <cellStyle name="Normal 15 9 2 3" xfId="25153"/>
    <cellStyle name="Normal 15 9 3" xfId="24777"/>
    <cellStyle name="Normal 15 9 3 2" xfId="25354"/>
    <cellStyle name="Normal 15 9 4" xfId="25152"/>
    <cellStyle name="Normal 15_Copy of ACAD -DCB_JUN_06 2013" xfId="7756"/>
    <cellStyle name="Normal 150" xfId="7757"/>
    <cellStyle name="Normal 150 2" xfId="7758"/>
    <cellStyle name="Normal 150 3" xfId="7759"/>
    <cellStyle name="Normal 150 4" xfId="7760"/>
    <cellStyle name="Normal 151" xfId="7761"/>
    <cellStyle name="Normal 151 2" xfId="7762"/>
    <cellStyle name="Normal 151 3" xfId="7763"/>
    <cellStyle name="Normal 151 4" xfId="7764"/>
    <cellStyle name="Normal 152" xfId="7765"/>
    <cellStyle name="Normal 152 2" xfId="7766"/>
    <cellStyle name="Normal 152 3" xfId="7767"/>
    <cellStyle name="Normal 152 4" xfId="7768"/>
    <cellStyle name="Normal 153" xfId="7769"/>
    <cellStyle name="Normal 153 2" xfId="7770"/>
    <cellStyle name="Normal 153 3" xfId="7771"/>
    <cellStyle name="Normal 153 4" xfId="7772"/>
    <cellStyle name="Normal 154" xfId="7773"/>
    <cellStyle name="Normal 154 2" xfId="7774"/>
    <cellStyle name="Normal 154 3" xfId="7775"/>
    <cellStyle name="Normal 154 4" xfId="7776"/>
    <cellStyle name="Normal 155" xfId="7777"/>
    <cellStyle name="Normal 155 2" xfId="7778"/>
    <cellStyle name="Normal 155 3" xfId="7779"/>
    <cellStyle name="Normal 155 4" xfId="7780"/>
    <cellStyle name="Normal 156" xfId="7781"/>
    <cellStyle name="Normal 156 2" xfId="7782"/>
    <cellStyle name="Normal 156 3" xfId="7783"/>
    <cellStyle name="Normal 156 4" xfId="7784"/>
    <cellStyle name="Normal 157" xfId="7785"/>
    <cellStyle name="Normal 157 2" xfId="7786"/>
    <cellStyle name="Normal 157 3" xfId="7787"/>
    <cellStyle name="Normal 157 4" xfId="7788"/>
    <cellStyle name="Normal 158" xfId="7789"/>
    <cellStyle name="Normal 158 2" xfId="7790"/>
    <cellStyle name="Normal 158 3" xfId="7791"/>
    <cellStyle name="Normal 158 4" xfId="7792"/>
    <cellStyle name="Normal 159" xfId="7793"/>
    <cellStyle name="Normal 159 2" xfId="7794"/>
    <cellStyle name="Normal 159 3" xfId="7795"/>
    <cellStyle name="Normal 159 4" xfId="7796"/>
    <cellStyle name="Normal 16" xfId="25"/>
    <cellStyle name="Normal 16 10" xfId="7797"/>
    <cellStyle name="Normal 16 11" xfId="7798"/>
    <cellStyle name="Normal 16 12" xfId="7799"/>
    <cellStyle name="Normal 16 13" xfId="7800"/>
    <cellStyle name="Normal 16 14" xfId="7801"/>
    <cellStyle name="Normal 16 15" xfId="7802"/>
    <cellStyle name="Normal 16 16" xfId="7803"/>
    <cellStyle name="Normal 16 17" xfId="7804"/>
    <cellStyle name="Normal 16 18" xfId="7805"/>
    <cellStyle name="Normal 16 19" xfId="7806"/>
    <cellStyle name="Normal 16 2" xfId="3155"/>
    <cellStyle name="Normal 16 2 2" xfId="7807"/>
    <cellStyle name="Normal 16 20" xfId="7808"/>
    <cellStyle name="Normal 16 21" xfId="7809"/>
    <cellStyle name="Normal 16 22" xfId="7810"/>
    <cellStyle name="Normal 16 23" xfId="7811"/>
    <cellStyle name="Normal 16 24" xfId="7812"/>
    <cellStyle name="Normal 16 25" xfId="7813"/>
    <cellStyle name="Normal 16 26" xfId="7814"/>
    <cellStyle name="Normal 16 27" xfId="7815"/>
    <cellStyle name="Normal 16 28" xfId="7816"/>
    <cellStyle name="Normal 16 29" xfId="7817"/>
    <cellStyle name="Normal 16 3" xfId="3246"/>
    <cellStyle name="Normal 16 3 2" xfId="24533"/>
    <cellStyle name="Normal 16 3 2 2" xfId="25009"/>
    <cellStyle name="Normal 16 3 2 2 2" xfId="25358"/>
    <cellStyle name="Normal 16 3 2 3" xfId="25156"/>
    <cellStyle name="Normal 16 3 3" xfId="24784"/>
    <cellStyle name="Normal 16 3 3 2" xfId="25357"/>
    <cellStyle name="Normal 16 3 4" xfId="25155"/>
    <cellStyle name="Normal 16 30" xfId="7818"/>
    <cellStyle name="Normal 16 31" xfId="7819"/>
    <cellStyle name="Normal 16 32" xfId="7820"/>
    <cellStyle name="Normal 16 33" xfId="7821"/>
    <cellStyle name="Normal 16 34" xfId="7822"/>
    <cellStyle name="Normal 16 35" xfId="7823"/>
    <cellStyle name="Normal 16 36" xfId="7824"/>
    <cellStyle name="Normal 16 37" xfId="7825"/>
    <cellStyle name="Normal 16 38" xfId="24719"/>
    <cellStyle name="Normal 16 38 2" xfId="25356"/>
    <cellStyle name="Normal 16 39" xfId="25154"/>
    <cellStyle name="Normal 16 4" xfId="7826"/>
    <cellStyle name="Normal 16 5" xfId="7827"/>
    <cellStyle name="Normal 16 6" xfId="7828"/>
    <cellStyle name="Normal 16 7" xfId="7829"/>
    <cellStyle name="Normal 16 8" xfId="7830"/>
    <cellStyle name="Normal 16 9" xfId="7831"/>
    <cellStyle name="Normal 16_Copy of ACAD -DCB_JUN_06 2013" xfId="7832"/>
    <cellStyle name="Normal 160" xfId="7833"/>
    <cellStyle name="Normal 160 2" xfId="7834"/>
    <cellStyle name="Normal 160 3" xfId="7835"/>
    <cellStyle name="Normal 160 4" xfId="7836"/>
    <cellStyle name="Normal 161" xfId="7837"/>
    <cellStyle name="Normal 161 2" xfId="7838"/>
    <cellStyle name="Normal 161 3" xfId="7839"/>
    <cellStyle name="Normal 161 4" xfId="7840"/>
    <cellStyle name="Normal 162" xfId="7841"/>
    <cellStyle name="Normal 162 2" xfId="7842"/>
    <cellStyle name="Normal 162 3" xfId="7843"/>
    <cellStyle name="Normal 162 4" xfId="7844"/>
    <cellStyle name="Normal 163" xfId="7845"/>
    <cellStyle name="Normal 163 2" xfId="7846"/>
    <cellStyle name="Normal 163 3" xfId="7847"/>
    <cellStyle name="Normal 163 4" xfId="7848"/>
    <cellStyle name="Normal 164" xfId="7849"/>
    <cellStyle name="Normal 164 2" xfId="7850"/>
    <cellStyle name="Normal 164 3" xfId="7851"/>
    <cellStyle name="Normal 164 4" xfId="7852"/>
    <cellStyle name="Normal 165" xfId="7853"/>
    <cellStyle name="Normal 165 2" xfId="7854"/>
    <cellStyle name="Normal 165 3" xfId="7855"/>
    <cellStyle name="Normal 165 4" xfId="7856"/>
    <cellStyle name="Normal 166" xfId="7857"/>
    <cellStyle name="Normal 166 2" xfId="7858"/>
    <cellStyle name="Normal 166 3" xfId="7859"/>
    <cellStyle name="Normal 166 4" xfId="7860"/>
    <cellStyle name="Normal 167" xfId="7861"/>
    <cellStyle name="Normal 167 2" xfId="7862"/>
    <cellStyle name="Normal 167 3" xfId="7863"/>
    <cellStyle name="Normal 167 4" xfId="7864"/>
    <cellStyle name="Normal 168" xfId="7865"/>
    <cellStyle name="Normal 168 2" xfId="7866"/>
    <cellStyle name="Normal 168 3" xfId="7867"/>
    <cellStyle name="Normal 168 4" xfId="7868"/>
    <cellStyle name="Normal 169" xfId="7869"/>
    <cellStyle name="Normal 169 2" xfId="7870"/>
    <cellStyle name="Normal 169 3" xfId="7871"/>
    <cellStyle name="Normal 169 4" xfId="7872"/>
    <cellStyle name="Normal 17" xfId="26"/>
    <cellStyle name="Normal 17 10" xfId="7873"/>
    <cellStyle name="Normal 17 11" xfId="7874"/>
    <cellStyle name="Normal 17 12" xfId="7875"/>
    <cellStyle name="Normal 17 13" xfId="7876"/>
    <cellStyle name="Normal 17 14" xfId="7877"/>
    <cellStyle name="Normal 17 15" xfId="7878"/>
    <cellStyle name="Normal 17 16" xfId="7879"/>
    <cellStyle name="Normal 17 17" xfId="7880"/>
    <cellStyle name="Normal 17 18" xfId="7881"/>
    <cellStyle name="Normal 17 19" xfId="7882"/>
    <cellStyle name="Normal 17 2" xfId="3156"/>
    <cellStyle name="Normal 17 2 2" xfId="7883"/>
    <cellStyle name="Normal 17 20" xfId="7884"/>
    <cellStyle name="Normal 17 21" xfId="7885"/>
    <cellStyle name="Normal 17 22" xfId="7886"/>
    <cellStyle name="Normal 17 23" xfId="7887"/>
    <cellStyle name="Normal 17 24" xfId="7888"/>
    <cellStyle name="Normal 17 25" xfId="7889"/>
    <cellStyle name="Normal 17 26" xfId="7890"/>
    <cellStyle name="Normal 17 27" xfId="7891"/>
    <cellStyle name="Normal 17 28" xfId="7892"/>
    <cellStyle name="Normal 17 29" xfId="7893"/>
    <cellStyle name="Normal 17 3" xfId="3247"/>
    <cellStyle name="Normal 17 3 2" xfId="24534"/>
    <cellStyle name="Normal 17 3 2 2" xfId="25010"/>
    <cellStyle name="Normal 17 3 2 2 2" xfId="25361"/>
    <cellStyle name="Normal 17 3 2 3" xfId="25161"/>
    <cellStyle name="Normal 17 3 3" xfId="24785"/>
    <cellStyle name="Normal 17 3 3 2" xfId="25360"/>
    <cellStyle name="Normal 17 3 4" xfId="25160"/>
    <cellStyle name="Normal 17 30" xfId="7894"/>
    <cellStyle name="Normal 17 31" xfId="7895"/>
    <cellStyle name="Normal 17 32" xfId="7896"/>
    <cellStyle name="Normal 17 33" xfId="7897"/>
    <cellStyle name="Normal 17 34" xfId="7898"/>
    <cellStyle name="Normal 17 35" xfId="7899"/>
    <cellStyle name="Normal 17 36" xfId="7900"/>
    <cellStyle name="Normal 17 37" xfId="24720"/>
    <cellStyle name="Normal 17 37 2" xfId="25359"/>
    <cellStyle name="Normal 17 38" xfId="25158"/>
    <cellStyle name="Normal 17 4" xfId="7901"/>
    <cellStyle name="Normal 17 4 2" xfId="7902"/>
    <cellStyle name="Normal 17 42" xfId="7903"/>
    <cellStyle name="Normal 17 5" xfId="7904"/>
    <cellStyle name="Normal 17 6" xfId="7905"/>
    <cellStyle name="Normal 17 7" xfId="7906"/>
    <cellStyle name="Normal 17 8" xfId="7907"/>
    <cellStyle name="Normal 17 9" xfId="7908"/>
    <cellStyle name="Normal 17_ACAD -DCB_APRIL_04 2013" xfId="7909"/>
    <cellStyle name="Normal 170" xfId="7910"/>
    <cellStyle name="Normal 170 2" xfId="7911"/>
    <cellStyle name="Normal 170 3" xfId="7912"/>
    <cellStyle name="Normal 170 4" xfId="7913"/>
    <cellStyle name="Normal 171" xfId="7914"/>
    <cellStyle name="Normal 171 2" xfId="7915"/>
    <cellStyle name="Normal 171 3" xfId="7916"/>
    <cellStyle name="Normal 171 4" xfId="7917"/>
    <cellStyle name="Normal 172" xfId="7918"/>
    <cellStyle name="Normal 172 2" xfId="7919"/>
    <cellStyle name="Normal 172 3" xfId="7920"/>
    <cellStyle name="Normal 172 4" xfId="7921"/>
    <cellStyle name="Normal 173" xfId="7922"/>
    <cellStyle name="Normal 173 2" xfId="7923"/>
    <cellStyle name="Normal 173 3" xfId="7924"/>
    <cellStyle name="Normal 173 4" xfId="7925"/>
    <cellStyle name="Normal 174" xfId="7926"/>
    <cellStyle name="Normal 174 2" xfId="7927"/>
    <cellStyle name="Normal 174 3" xfId="7928"/>
    <cellStyle name="Normal 174 4" xfId="7929"/>
    <cellStyle name="Normal 175" xfId="7930"/>
    <cellStyle name="Normal 175 2" xfId="7931"/>
    <cellStyle name="Normal 175 3" xfId="7932"/>
    <cellStyle name="Normal 175 4" xfId="7933"/>
    <cellStyle name="Normal 176" xfId="7934"/>
    <cellStyle name="Normal 176 2" xfId="7935"/>
    <cellStyle name="Normal 176 3" xfId="7936"/>
    <cellStyle name="Normal 176 4" xfId="7937"/>
    <cellStyle name="Normal 177" xfId="7938"/>
    <cellStyle name="Normal 177 2" xfId="7939"/>
    <cellStyle name="Normal 177 3" xfId="7940"/>
    <cellStyle name="Normal 177 4" xfId="7941"/>
    <cellStyle name="Normal 178" xfId="7942"/>
    <cellStyle name="Normal 178 2" xfId="7943"/>
    <cellStyle name="Normal 178 3" xfId="7944"/>
    <cellStyle name="Normal 178 4" xfId="7945"/>
    <cellStyle name="Normal 179" xfId="7946"/>
    <cellStyle name="Normal 179 2" xfId="7947"/>
    <cellStyle name="Normal 18" xfId="27"/>
    <cellStyle name="Normal 18 10" xfId="7948"/>
    <cellStyle name="Normal 18 11" xfId="7949"/>
    <cellStyle name="Normal 18 12" xfId="7950"/>
    <cellStyle name="Normal 18 13" xfId="7951"/>
    <cellStyle name="Normal 18 14" xfId="7952"/>
    <cellStyle name="Normal 18 15" xfId="7953"/>
    <cellStyle name="Normal 18 16" xfId="7954"/>
    <cellStyle name="Normal 18 17" xfId="7955"/>
    <cellStyle name="Normal 18 18" xfId="7956"/>
    <cellStyle name="Normal 18 19" xfId="7957"/>
    <cellStyle name="Normal 18 2" xfId="3157"/>
    <cellStyle name="Normal 18 2 2" xfId="7958"/>
    <cellStyle name="Normal 18 2 3" xfId="7959"/>
    <cellStyle name="Normal 18 2_Connected Load" xfId="7960"/>
    <cellStyle name="Normal 18 20" xfId="7961"/>
    <cellStyle name="Normal 18 21" xfId="7962"/>
    <cellStyle name="Normal 18 22" xfId="7963"/>
    <cellStyle name="Normal 18 23" xfId="7964"/>
    <cellStyle name="Normal 18 24" xfId="7965"/>
    <cellStyle name="Normal 18 25" xfId="7966"/>
    <cellStyle name="Normal 18 26" xfId="7967"/>
    <cellStyle name="Normal 18 27" xfId="7968"/>
    <cellStyle name="Normal 18 28" xfId="7969"/>
    <cellStyle name="Normal 18 29" xfId="7970"/>
    <cellStyle name="Normal 18 3" xfId="3248"/>
    <cellStyle name="Normal 18 30" xfId="7971"/>
    <cellStyle name="Normal 18 31" xfId="7972"/>
    <cellStyle name="Normal 18 32" xfId="7973"/>
    <cellStyle name="Normal 18 33" xfId="7974"/>
    <cellStyle name="Normal 18 34" xfId="7975"/>
    <cellStyle name="Normal 18 35" xfId="7976"/>
    <cellStyle name="Normal 18 36" xfId="7977"/>
    <cellStyle name="Normal 18 37" xfId="7978"/>
    <cellStyle name="Normal 18 38" xfId="24721"/>
    <cellStyle name="Normal 18 39" xfId="25162"/>
    <cellStyle name="Normal 18 4" xfId="7979"/>
    <cellStyle name="Normal 18 40" xfId="25272"/>
    <cellStyle name="Normal 18 41" xfId="25157"/>
    <cellStyle name="Normal 18 5" xfId="7980"/>
    <cellStyle name="Normal 18 6" xfId="7981"/>
    <cellStyle name="Normal 18 7" xfId="7982"/>
    <cellStyle name="Normal 18 8" xfId="7983"/>
    <cellStyle name="Normal 18 9" xfId="7984"/>
    <cellStyle name="Normal 18_Copy of ACAD -DCB_JUN_06 2013" xfId="7985"/>
    <cellStyle name="Normal 180" xfId="7986"/>
    <cellStyle name="Normal 180 2" xfId="7987"/>
    <cellStyle name="Normal 180 3" xfId="7988"/>
    <cellStyle name="Normal 180 4" xfId="7989"/>
    <cellStyle name="Normal 181" xfId="7990"/>
    <cellStyle name="Normal 181 2" xfId="7991"/>
    <cellStyle name="Normal 181 3" xfId="7992"/>
    <cellStyle name="Normal 182" xfId="7993"/>
    <cellStyle name="Normal 182 2" xfId="7994"/>
    <cellStyle name="Normal 183" xfId="7995"/>
    <cellStyle name="Normal 184" xfId="7996"/>
    <cellStyle name="Normal 185" xfId="7997"/>
    <cellStyle name="Normal 186" xfId="7998"/>
    <cellStyle name="Normal 187" xfId="7999"/>
    <cellStyle name="Normal 188" xfId="8000"/>
    <cellStyle name="Normal 189" xfId="8001"/>
    <cellStyle name="Normal 19" xfId="28"/>
    <cellStyle name="Normal 19 10" xfId="8002"/>
    <cellStyle name="Normal 19 11" xfId="8003"/>
    <cellStyle name="Normal 19 12" xfId="8004"/>
    <cellStyle name="Normal 19 13" xfId="8005"/>
    <cellStyle name="Normal 19 14" xfId="8006"/>
    <cellStyle name="Normal 19 15" xfId="8007"/>
    <cellStyle name="Normal 19 16" xfId="8008"/>
    <cellStyle name="Normal 19 17" xfId="8009"/>
    <cellStyle name="Normal 19 18" xfId="8010"/>
    <cellStyle name="Normal 19 19" xfId="8011"/>
    <cellStyle name="Normal 19 2" xfId="3158"/>
    <cellStyle name="Normal 19 2 10" xfId="8012"/>
    <cellStyle name="Normal 19 2 11" xfId="8013"/>
    <cellStyle name="Normal 19 2 12" xfId="8014"/>
    <cellStyle name="Normal 19 2 13" xfId="8015"/>
    <cellStyle name="Normal 19 2 14" xfId="8016"/>
    <cellStyle name="Normal 19 2 15" xfId="8017"/>
    <cellStyle name="Normal 19 2 16" xfId="8018"/>
    <cellStyle name="Normal 19 2 17" xfId="8019"/>
    <cellStyle name="Normal 19 2 18" xfId="8020"/>
    <cellStyle name="Normal 19 2 19" xfId="8021"/>
    <cellStyle name="Normal 19 2 2" xfId="8022"/>
    <cellStyle name="Normal 19 2 2 2" xfId="8023"/>
    <cellStyle name="Normal 19 2 2 3" xfId="8024"/>
    <cellStyle name="Normal 19 2 20" xfId="8025"/>
    <cellStyle name="Normal 19 2 21" xfId="8026"/>
    <cellStyle name="Normal 19 2 22" xfId="8027"/>
    <cellStyle name="Normal 19 2 23" xfId="8028"/>
    <cellStyle name="Normal 19 2 24" xfId="8029"/>
    <cellStyle name="Normal 19 2 25" xfId="8030"/>
    <cellStyle name="Normal 19 2 26" xfId="8031"/>
    <cellStyle name="Normal 19 2 27" xfId="8032"/>
    <cellStyle name="Normal 19 2 28" xfId="8033"/>
    <cellStyle name="Normal 19 2 29" xfId="8034"/>
    <cellStyle name="Normal 19 2 3" xfId="8035"/>
    <cellStyle name="Normal 19 2 30" xfId="8036"/>
    <cellStyle name="Normal 19 2 31" xfId="8037"/>
    <cellStyle name="Normal 19 2 32" xfId="8038"/>
    <cellStyle name="Normal 19 2 33" xfId="8039"/>
    <cellStyle name="Normal 19 2 34" xfId="8040"/>
    <cellStyle name="Normal 19 2 35" xfId="8041"/>
    <cellStyle name="Normal 19 2 36" xfId="8042"/>
    <cellStyle name="Normal 19 2 4" xfId="8043"/>
    <cellStyle name="Normal 19 2 5" xfId="8044"/>
    <cellStyle name="Normal 19 2 6" xfId="8045"/>
    <cellStyle name="Normal 19 2 7" xfId="8046"/>
    <cellStyle name="Normal 19 2 8" xfId="8047"/>
    <cellStyle name="Normal 19 2 9" xfId="8048"/>
    <cellStyle name="Normal 19 2_Connected Load" xfId="8049"/>
    <cellStyle name="Normal 19 20" xfId="8050"/>
    <cellStyle name="Normal 19 21" xfId="8051"/>
    <cellStyle name="Normal 19 22" xfId="8052"/>
    <cellStyle name="Normal 19 23" xfId="8053"/>
    <cellStyle name="Normal 19 24" xfId="8054"/>
    <cellStyle name="Normal 19 25" xfId="8055"/>
    <cellStyle name="Normal 19 26" xfId="8056"/>
    <cellStyle name="Normal 19 27" xfId="8057"/>
    <cellStyle name="Normal 19 28" xfId="8058"/>
    <cellStyle name="Normal 19 29" xfId="8059"/>
    <cellStyle name="Normal 19 3" xfId="3249"/>
    <cellStyle name="Normal 19 30" xfId="8060"/>
    <cellStyle name="Normal 19 31" xfId="8061"/>
    <cellStyle name="Normal 19 32" xfId="8062"/>
    <cellStyle name="Normal 19 33" xfId="8063"/>
    <cellStyle name="Normal 19 34" xfId="8064"/>
    <cellStyle name="Normal 19 35" xfId="8065"/>
    <cellStyle name="Normal 19 36" xfId="8066"/>
    <cellStyle name="Normal 19 37" xfId="8067"/>
    <cellStyle name="Normal 19 38" xfId="24722"/>
    <cellStyle name="Normal 19 39" xfId="25163"/>
    <cellStyle name="Normal 19 4" xfId="8068"/>
    <cellStyle name="Normal 19 40" xfId="25271"/>
    <cellStyle name="Normal 19 41" xfId="25159"/>
    <cellStyle name="Normal 19 5" xfId="8069"/>
    <cellStyle name="Normal 19 6" xfId="8070"/>
    <cellStyle name="Normal 19 7" xfId="8071"/>
    <cellStyle name="Normal 19 8" xfId="8072"/>
    <cellStyle name="Normal 19 9" xfId="8073"/>
    <cellStyle name="Normal 19_Copy of ACAD -DCB_JUN_06 2013" xfId="8074"/>
    <cellStyle name="Normal 190" xfId="8075"/>
    <cellStyle name="Normal 191" xfId="8076"/>
    <cellStyle name="Normal 192" xfId="8077"/>
    <cellStyle name="Normal 193" xfId="8078"/>
    <cellStyle name="Normal 194" xfId="8079"/>
    <cellStyle name="Normal 195" xfId="8080"/>
    <cellStyle name="Normal 196" xfId="8081"/>
    <cellStyle name="Normal 197" xfId="24485"/>
    <cellStyle name="Normal 197 2" xfId="24490"/>
    <cellStyle name="Normal 197 3" xfId="24494"/>
    <cellStyle name="Normal 197 3 2" xfId="24501"/>
    <cellStyle name="Normal 197 4" xfId="24972"/>
    <cellStyle name="Normal 197 4 2" xfId="25362"/>
    <cellStyle name="Normal 197 5" xfId="25164"/>
    <cellStyle name="Normal 198" xfId="24487"/>
    <cellStyle name="Normal 199" xfId="24488"/>
    <cellStyle name="Normal 199 2" xfId="24974"/>
    <cellStyle name="Normal 199 2 2" xfId="25363"/>
    <cellStyle name="Normal 199 3" xfId="25165"/>
    <cellStyle name="Normal 2" xfId="3"/>
    <cellStyle name="Normal 2 1" xfId="8082"/>
    <cellStyle name="Normal 2 1 2" xfId="8083"/>
    <cellStyle name="Normal 2 10" xfId="3393"/>
    <cellStyle name="Normal 2 10 10" xfId="8084"/>
    <cellStyle name="Normal 2 10 11" xfId="8085"/>
    <cellStyle name="Normal 2 10 12" xfId="8086"/>
    <cellStyle name="Normal 2 10 13" xfId="8087"/>
    <cellStyle name="Normal 2 10 14" xfId="8088"/>
    <cellStyle name="Normal 2 10 15" xfId="8089"/>
    <cellStyle name="Normal 2 10 16" xfId="8090"/>
    <cellStyle name="Normal 2 10 17" xfId="8091"/>
    <cellStyle name="Normal 2 10 18" xfId="8092"/>
    <cellStyle name="Normal 2 10 19" xfId="8093"/>
    <cellStyle name="Normal 2 10 2" xfId="8094"/>
    <cellStyle name="Normal 2 10 20" xfId="8095"/>
    <cellStyle name="Normal 2 10 21" xfId="8096"/>
    <cellStyle name="Normal 2 10 22" xfId="8097"/>
    <cellStyle name="Normal 2 10 23" xfId="8098"/>
    <cellStyle name="Normal 2 10 24" xfId="8099"/>
    <cellStyle name="Normal 2 10 25" xfId="8100"/>
    <cellStyle name="Normal 2 10 26" xfId="8101"/>
    <cellStyle name="Normal 2 10 27" xfId="8102"/>
    <cellStyle name="Normal 2 10 28" xfId="8103"/>
    <cellStyle name="Normal 2 10 29" xfId="8104"/>
    <cellStyle name="Normal 2 10 3" xfId="8105"/>
    <cellStyle name="Normal 2 10 30" xfId="8106"/>
    <cellStyle name="Normal 2 10 31" xfId="8107"/>
    <cellStyle name="Normal 2 10 32" xfId="8108"/>
    <cellStyle name="Normal 2 10 33" xfId="8109"/>
    <cellStyle name="Normal 2 10 34" xfId="8110"/>
    <cellStyle name="Normal 2 10 35" xfId="8111"/>
    <cellStyle name="Normal 2 10 36" xfId="24668"/>
    <cellStyle name="Normal 2 10 37" xfId="24832"/>
    <cellStyle name="Normal 2 10 37 2" xfId="25364"/>
    <cellStyle name="Normal 2 10 38" xfId="25166"/>
    <cellStyle name="Normal 2 10 4" xfId="8112"/>
    <cellStyle name="Normal 2 10 5" xfId="8113"/>
    <cellStyle name="Normal 2 10 6" xfId="8114"/>
    <cellStyle name="Normal 2 10 7" xfId="8115"/>
    <cellStyle name="Normal 2 10 8" xfId="8116"/>
    <cellStyle name="Normal 2 10 9" xfId="8117"/>
    <cellStyle name="Normal 2 11" xfId="3394"/>
    <cellStyle name="Normal 2 11 10" xfId="8118"/>
    <cellStyle name="Normal 2 11 11" xfId="8119"/>
    <cellStyle name="Normal 2 11 12" xfId="8120"/>
    <cellStyle name="Normal 2 11 13" xfId="8121"/>
    <cellStyle name="Normal 2 11 14" xfId="8122"/>
    <cellStyle name="Normal 2 11 15" xfId="8123"/>
    <cellStyle name="Normal 2 11 16" xfId="8124"/>
    <cellStyle name="Normal 2 11 17" xfId="8125"/>
    <cellStyle name="Normal 2 11 18" xfId="8126"/>
    <cellStyle name="Normal 2 11 19" xfId="8127"/>
    <cellStyle name="Normal 2 11 2" xfId="8128"/>
    <cellStyle name="Normal 2 11 20" xfId="8129"/>
    <cellStyle name="Normal 2 11 21" xfId="8130"/>
    <cellStyle name="Normal 2 11 22" xfId="8131"/>
    <cellStyle name="Normal 2 11 23" xfId="8132"/>
    <cellStyle name="Normal 2 11 24" xfId="8133"/>
    <cellStyle name="Normal 2 11 25" xfId="8134"/>
    <cellStyle name="Normal 2 11 26" xfId="8135"/>
    <cellStyle name="Normal 2 11 27" xfId="8136"/>
    <cellStyle name="Normal 2 11 28" xfId="8137"/>
    <cellStyle name="Normal 2 11 29" xfId="8138"/>
    <cellStyle name="Normal 2 11 3" xfId="8139"/>
    <cellStyle name="Normal 2 11 30" xfId="8140"/>
    <cellStyle name="Normal 2 11 31" xfId="8141"/>
    <cellStyle name="Normal 2 11 32" xfId="8142"/>
    <cellStyle name="Normal 2 11 33" xfId="8143"/>
    <cellStyle name="Normal 2 11 34" xfId="8144"/>
    <cellStyle name="Normal 2 11 35" xfId="8145"/>
    <cellStyle name="Normal 2 11 4" xfId="8146"/>
    <cellStyle name="Normal 2 11 5" xfId="8147"/>
    <cellStyle name="Normal 2 11 6" xfId="8148"/>
    <cellStyle name="Normal 2 11 7" xfId="8149"/>
    <cellStyle name="Normal 2 11 8" xfId="8150"/>
    <cellStyle name="Normal 2 11 9" xfId="8151"/>
    <cellStyle name="Normal 2 12" xfId="8152"/>
    <cellStyle name="Normal 2 12 10" xfId="8153"/>
    <cellStyle name="Normal 2 12 11" xfId="8154"/>
    <cellStyle name="Normal 2 12 12" xfId="8155"/>
    <cellStyle name="Normal 2 12 13" xfId="8156"/>
    <cellStyle name="Normal 2 12 14" xfId="8157"/>
    <cellStyle name="Normal 2 12 15" xfId="8158"/>
    <cellStyle name="Normal 2 12 16" xfId="8159"/>
    <cellStyle name="Normal 2 12 17" xfId="8160"/>
    <cellStyle name="Normal 2 12 18" xfId="8161"/>
    <cellStyle name="Normal 2 12 19" xfId="8162"/>
    <cellStyle name="Normal 2 12 2" xfId="8163"/>
    <cellStyle name="Normal 2 12 20" xfId="8164"/>
    <cellStyle name="Normal 2 12 21" xfId="8165"/>
    <cellStyle name="Normal 2 12 22" xfId="8166"/>
    <cellStyle name="Normal 2 12 23" xfId="8167"/>
    <cellStyle name="Normal 2 12 24" xfId="8168"/>
    <cellStyle name="Normal 2 12 25" xfId="8169"/>
    <cellStyle name="Normal 2 12 26" xfId="8170"/>
    <cellStyle name="Normal 2 12 27" xfId="8171"/>
    <cellStyle name="Normal 2 12 28" xfId="8172"/>
    <cellStyle name="Normal 2 12 29" xfId="8173"/>
    <cellStyle name="Normal 2 12 3" xfId="8174"/>
    <cellStyle name="Normal 2 12 30" xfId="8175"/>
    <cellStyle name="Normal 2 12 31" xfId="8176"/>
    <cellStyle name="Normal 2 12 32" xfId="8177"/>
    <cellStyle name="Normal 2 12 33" xfId="8178"/>
    <cellStyle name="Normal 2 12 34" xfId="8179"/>
    <cellStyle name="Normal 2 12 35" xfId="8180"/>
    <cellStyle name="Normal 2 12 4" xfId="8181"/>
    <cellStyle name="Normal 2 12 5" xfId="8182"/>
    <cellStyle name="Normal 2 12 6" xfId="8183"/>
    <cellStyle name="Normal 2 12 7" xfId="8184"/>
    <cellStyle name="Normal 2 12 8" xfId="8185"/>
    <cellStyle name="Normal 2 12 9" xfId="8186"/>
    <cellStyle name="Normal 2 13" xfId="8187"/>
    <cellStyle name="Normal 2 13 10" xfId="8188"/>
    <cellStyle name="Normal 2 13 11" xfId="8189"/>
    <cellStyle name="Normal 2 13 12" xfId="8190"/>
    <cellStyle name="Normal 2 13 13" xfId="8191"/>
    <cellStyle name="Normal 2 13 14" xfId="8192"/>
    <cellStyle name="Normal 2 13 15" xfId="8193"/>
    <cellStyle name="Normal 2 13 16" xfId="8194"/>
    <cellStyle name="Normal 2 13 17" xfId="8195"/>
    <cellStyle name="Normal 2 13 18" xfId="8196"/>
    <cellStyle name="Normal 2 13 19" xfId="8197"/>
    <cellStyle name="Normal 2 13 2" xfId="8198"/>
    <cellStyle name="Normal 2 13 20" xfId="8199"/>
    <cellStyle name="Normal 2 13 21" xfId="8200"/>
    <cellStyle name="Normal 2 13 22" xfId="8201"/>
    <cellStyle name="Normal 2 13 23" xfId="8202"/>
    <cellStyle name="Normal 2 13 24" xfId="8203"/>
    <cellStyle name="Normal 2 13 25" xfId="8204"/>
    <cellStyle name="Normal 2 13 26" xfId="8205"/>
    <cellStyle name="Normal 2 13 27" xfId="8206"/>
    <cellStyle name="Normal 2 13 28" xfId="8207"/>
    <cellStyle name="Normal 2 13 29" xfId="8208"/>
    <cellStyle name="Normal 2 13 3" xfId="8209"/>
    <cellStyle name="Normal 2 13 30" xfId="8210"/>
    <cellStyle name="Normal 2 13 31" xfId="8211"/>
    <cellStyle name="Normal 2 13 32" xfId="8212"/>
    <cellStyle name="Normal 2 13 33" xfId="8213"/>
    <cellStyle name="Normal 2 13 34" xfId="8214"/>
    <cellStyle name="Normal 2 13 35" xfId="8215"/>
    <cellStyle name="Normal 2 13 4" xfId="8216"/>
    <cellStyle name="Normal 2 13 5" xfId="8217"/>
    <cellStyle name="Normal 2 13 6" xfId="8218"/>
    <cellStyle name="Normal 2 13 7" xfId="8219"/>
    <cellStyle name="Normal 2 13 8" xfId="8220"/>
    <cellStyle name="Normal 2 13 9" xfId="8221"/>
    <cellStyle name="Normal 2 14" xfId="8222"/>
    <cellStyle name="Normal 2 14 10" xfId="8223"/>
    <cellStyle name="Normal 2 14 11" xfId="8224"/>
    <cellStyle name="Normal 2 14 12" xfId="8225"/>
    <cellStyle name="Normal 2 14 13" xfId="8226"/>
    <cellStyle name="Normal 2 14 14" xfId="8227"/>
    <cellStyle name="Normal 2 14 15" xfId="8228"/>
    <cellStyle name="Normal 2 14 16" xfId="8229"/>
    <cellStyle name="Normal 2 14 17" xfId="8230"/>
    <cellStyle name="Normal 2 14 18" xfId="8231"/>
    <cellStyle name="Normal 2 14 19" xfId="8232"/>
    <cellStyle name="Normal 2 14 2" xfId="8233"/>
    <cellStyle name="Normal 2 14 20" xfId="8234"/>
    <cellStyle name="Normal 2 14 21" xfId="8235"/>
    <cellStyle name="Normal 2 14 22" xfId="8236"/>
    <cellStyle name="Normal 2 14 23" xfId="8237"/>
    <cellStyle name="Normal 2 14 24" xfId="8238"/>
    <cellStyle name="Normal 2 14 25" xfId="8239"/>
    <cellStyle name="Normal 2 14 26" xfId="8240"/>
    <cellStyle name="Normal 2 14 27" xfId="8241"/>
    <cellStyle name="Normal 2 14 28" xfId="8242"/>
    <cellStyle name="Normal 2 14 29" xfId="8243"/>
    <cellStyle name="Normal 2 14 3" xfId="8244"/>
    <cellStyle name="Normal 2 14 30" xfId="8245"/>
    <cellStyle name="Normal 2 14 31" xfId="8246"/>
    <cellStyle name="Normal 2 14 32" xfId="8247"/>
    <cellStyle name="Normal 2 14 33" xfId="8248"/>
    <cellStyle name="Normal 2 14 34" xfId="8249"/>
    <cellStyle name="Normal 2 14 35" xfId="8250"/>
    <cellStyle name="Normal 2 14 4" xfId="8251"/>
    <cellStyle name="Normal 2 14 5" xfId="8252"/>
    <cellStyle name="Normal 2 14 6" xfId="8253"/>
    <cellStyle name="Normal 2 14 7" xfId="8254"/>
    <cellStyle name="Normal 2 14 8" xfId="8255"/>
    <cellStyle name="Normal 2 14 9" xfId="8256"/>
    <cellStyle name="Normal 2 15" xfId="8257"/>
    <cellStyle name="Normal 2 15 10" xfId="8258"/>
    <cellStyle name="Normal 2 15 11" xfId="8259"/>
    <cellStyle name="Normal 2 15 12" xfId="8260"/>
    <cellStyle name="Normal 2 15 13" xfId="8261"/>
    <cellStyle name="Normal 2 15 14" xfId="8262"/>
    <cellStyle name="Normal 2 15 15" xfId="8263"/>
    <cellStyle name="Normal 2 15 16" xfId="8264"/>
    <cellStyle name="Normal 2 15 17" xfId="8265"/>
    <cellStyle name="Normal 2 15 18" xfId="8266"/>
    <cellStyle name="Normal 2 15 19" xfId="8267"/>
    <cellStyle name="Normal 2 15 2" xfId="8268"/>
    <cellStyle name="Normal 2 15 20" xfId="8269"/>
    <cellStyle name="Normal 2 15 21" xfId="8270"/>
    <cellStyle name="Normal 2 15 22" xfId="8271"/>
    <cellStyle name="Normal 2 15 23" xfId="8272"/>
    <cellStyle name="Normal 2 15 24" xfId="8273"/>
    <cellStyle name="Normal 2 15 25" xfId="8274"/>
    <cellStyle name="Normal 2 15 26" xfId="8275"/>
    <cellStyle name="Normal 2 15 27" xfId="8276"/>
    <cellStyle name="Normal 2 15 28" xfId="8277"/>
    <cellStyle name="Normal 2 15 29" xfId="8278"/>
    <cellStyle name="Normal 2 15 3" xfId="8279"/>
    <cellStyle name="Normal 2 15 30" xfId="8280"/>
    <cellStyle name="Normal 2 15 31" xfId="8281"/>
    <cellStyle name="Normal 2 15 32" xfId="8282"/>
    <cellStyle name="Normal 2 15 33" xfId="8283"/>
    <cellStyle name="Normal 2 15 34" xfId="8284"/>
    <cellStyle name="Normal 2 15 35" xfId="8285"/>
    <cellStyle name="Normal 2 15 4" xfId="8286"/>
    <cellStyle name="Normal 2 15 5" xfId="8287"/>
    <cellStyle name="Normal 2 15 6" xfId="8288"/>
    <cellStyle name="Normal 2 15 7" xfId="8289"/>
    <cellStyle name="Normal 2 15 8" xfId="8290"/>
    <cellStyle name="Normal 2 15 9" xfId="8291"/>
    <cellStyle name="Normal 2 16" xfId="8292"/>
    <cellStyle name="Normal 2 16 10" xfId="8293"/>
    <cellStyle name="Normal 2 16 11" xfId="8294"/>
    <cellStyle name="Normal 2 16 12" xfId="8295"/>
    <cellStyle name="Normal 2 16 13" xfId="8296"/>
    <cellStyle name="Normal 2 16 14" xfId="8297"/>
    <cellStyle name="Normal 2 16 15" xfId="8298"/>
    <cellStyle name="Normal 2 16 16" xfId="8299"/>
    <cellStyle name="Normal 2 16 17" xfId="8300"/>
    <cellStyle name="Normal 2 16 18" xfId="8301"/>
    <cellStyle name="Normal 2 16 19" xfId="8302"/>
    <cellStyle name="Normal 2 16 2" xfId="8303"/>
    <cellStyle name="Normal 2 16 20" xfId="8304"/>
    <cellStyle name="Normal 2 16 21" xfId="8305"/>
    <cellStyle name="Normal 2 16 22" xfId="8306"/>
    <cellStyle name="Normal 2 16 23" xfId="8307"/>
    <cellStyle name="Normal 2 16 24" xfId="8308"/>
    <cellStyle name="Normal 2 16 25" xfId="8309"/>
    <cellStyle name="Normal 2 16 26" xfId="8310"/>
    <cellStyle name="Normal 2 16 27" xfId="8311"/>
    <cellStyle name="Normal 2 16 28" xfId="8312"/>
    <cellStyle name="Normal 2 16 29" xfId="8313"/>
    <cellStyle name="Normal 2 16 3" xfId="8314"/>
    <cellStyle name="Normal 2 16 30" xfId="8315"/>
    <cellStyle name="Normal 2 16 31" xfId="8316"/>
    <cellStyle name="Normal 2 16 32" xfId="8317"/>
    <cellStyle name="Normal 2 16 33" xfId="8318"/>
    <cellStyle name="Normal 2 16 34" xfId="8319"/>
    <cellStyle name="Normal 2 16 35" xfId="8320"/>
    <cellStyle name="Normal 2 16 4" xfId="8321"/>
    <cellStyle name="Normal 2 16 5" xfId="8322"/>
    <cellStyle name="Normal 2 16 6" xfId="8323"/>
    <cellStyle name="Normal 2 16 7" xfId="8324"/>
    <cellStyle name="Normal 2 16 8" xfId="8325"/>
    <cellStyle name="Normal 2 16 9" xfId="8326"/>
    <cellStyle name="Normal 2 17" xfId="8327"/>
    <cellStyle name="Normal 2 17 10" xfId="8328"/>
    <cellStyle name="Normal 2 17 11" xfId="8329"/>
    <cellStyle name="Normal 2 17 12" xfId="8330"/>
    <cellStyle name="Normal 2 17 13" xfId="8331"/>
    <cellStyle name="Normal 2 17 14" xfId="8332"/>
    <cellStyle name="Normal 2 17 15" xfId="8333"/>
    <cellStyle name="Normal 2 17 16" xfId="8334"/>
    <cellStyle name="Normal 2 17 17" xfId="8335"/>
    <cellStyle name="Normal 2 17 18" xfId="8336"/>
    <cellStyle name="Normal 2 17 19" xfId="8337"/>
    <cellStyle name="Normal 2 17 2" xfId="8338"/>
    <cellStyle name="Normal 2 17 20" xfId="8339"/>
    <cellStyle name="Normal 2 17 21" xfId="8340"/>
    <cellStyle name="Normal 2 17 22" xfId="8341"/>
    <cellStyle name="Normal 2 17 23" xfId="8342"/>
    <cellStyle name="Normal 2 17 24" xfId="8343"/>
    <cellStyle name="Normal 2 17 25" xfId="8344"/>
    <cellStyle name="Normal 2 17 26" xfId="8345"/>
    <cellStyle name="Normal 2 17 27" xfId="8346"/>
    <cellStyle name="Normal 2 17 28" xfId="8347"/>
    <cellStyle name="Normal 2 17 29" xfId="8348"/>
    <cellStyle name="Normal 2 17 3" xfId="8349"/>
    <cellStyle name="Normal 2 17 30" xfId="8350"/>
    <cellStyle name="Normal 2 17 31" xfId="8351"/>
    <cellStyle name="Normal 2 17 32" xfId="8352"/>
    <cellStyle name="Normal 2 17 33" xfId="8353"/>
    <cellStyle name="Normal 2 17 34" xfId="8354"/>
    <cellStyle name="Normal 2 17 35" xfId="8355"/>
    <cellStyle name="Normal 2 17 4" xfId="8356"/>
    <cellStyle name="Normal 2 17 5" xfId="8357"/>
    <cellStyle name="Normal 2 17 6" xfId="8358"/>
    <cellStyle name="Normal 2 17 7" xfId="8359"/>
    <cellStyle name="Normal 2 17 8" xfId="8360"/>
    <cellStyle name="Normal 2 17 9" xfId="8361"/>
    <cellStyle name="Normal 2 18" xfId="8362"/>
    <cellStyle name="Normal 2 18 10" xfId="8363"/>
    <cellStyle name="Normal 2 18 11" xfId="8364"/>
    <cellStyle name="Normal 2 18 12" xfId="8365"/>
    <cellStyle name="Normal 2 18 13" xfId="8366"/>
    <cellStyle name="Normal 2 18 14" xfId="8367"/>
    <cellStyle name="Normal 2 18 15" xfId="8368"/>
    <cellStyle name="Normal 2 18 16" xfId="8369"/>
    <cellStyle name="Normal 2 18 17" xfId="8370"/>
    <cellStyle name="Normal 2 18 18" xfId="8371"/>
    <cellStyle name="Normal 2 18 19" xfId="8372"/>
    <cellStyle name="Normal 2 18 2" xfId="8373"/>
    <cellStyle name="Normal 2 18 20" xfId="8374"/>
    <cellStyle name="Normal 2 18 21" xfId="8375"/>
    <cellStyle name="Normal 2 18 22" xfId="8376"/>
    <cellStyle name="Normal 2 18 23" xfId="8377"/>
    <cellStyle name="Normal 2 18 24" xfId="8378"/>
    <cellStyle name="Normal 2 18 25" xfId="8379"/>
    <cellStyle name="Normal 2 18 26" xfId="8380"/>
    <cellStyle name="Normal 2 18 27" xfId="8381"/>
    <cellStyle name="Normal 2 18 28" xfId="8382"/>
    <cellStyle name="Normal 2 18 29" xfId="8383"/>
    <cellStyle name="Normal 2 18 3" xfId="8384"/>
    <cellStyle name="Normal 2 18 30" xfId="8385"/>
    <cellStyle name="Normal 2 18 31" xfId="8386"/>
    <cellStyle name="Normal 2 18 32" xfId="8387"/>
    <cellStyle name="Normal 2 18 33" xfId="8388"/>
    <cellStyle name="Normal 2 18 34" xfId="8389"/>
    <cellStyle name="Normal 2 18 35" xfId="8390"/>
    <cellStyle name="Normal 2 18 4" xfId="8391"/>
    <cellStyle name="Normal 2 18 5" xfId="8392"/>
    <cellStyle name="Normal 2 18 6" xfId="8393"/>
    <cellStyle name="Normal 2 18 7" xfId="8394"/>
    <cellStyle name="Normal 2 18 8" xfId="8395"/>
    <cellStyle name="Normal 2 18 9" xfId="8396"/>
    <cellStyle name="Normal 2 19" xfId="8397"/>
    <cellStyle name="Normal 2 19 10" xfId="8398"/>
    <cellStyle name="Normal 2 19 11" xfId="8399"/>
    <cellStyle name="Normal 2 19 12" xfId="8400"/>
    <cellStyle name="Normal 2 19 13" xfId="8401"/>
    <cellStyle name="Normal 2 19 14" xfId="8402"/>
    <cellStyle name="Normal 2 19 15" xfId="8403"/>
    <cellStyle name="Normal 2 19 16" xfId="8404"/>
    <cellStyle name="Normal 2 19 17" xfId="8405"/>
    <cellStyle name="Normal 2 19 18" xfId="8406"/>
    <cellStyle name="Normal 2 19 19" xfId="8407"/>
    <cellStyle name="Normal 2 19 2" xfId="8408"/>
    <cellStyle name="Normal 2 19 20" xfId="8409"/>
    <cellStyle name="Normal 2 19 21" xfId="8410"/>
    <cellStyle name="Normal 2 19 22" xfId="8411"/>
    <cellStyle name="Normal 2 19 23" xfId="8412"/>
    <cellStyle name="Normal 2 19 24" xfId="8413"/>
    <cellStyle name="Normal 2 19 25" xfId="8414"/>
    <cellStyle name="Normal 2 19 26" xfId="8415"/>
    <cellStyle name="Normal 2 19 27" xfId="8416"/>
    <cellStyle name="Normal 2 19 28" xfId="8417"/>
    <cellStyle name="Normal 2 19 29" xfId="8418"/>
    <cellStyle name="Normal 2 19 3" xfId="8419"/>
    <cellStyle name="Normal 2 19 30" xfId="8420"/>
    <cellStyle name="Normal 2 19 31" xfId="8421"/>
    <cellStyle name="Normal 2 19 32" xfId="8422"/>
    <cellStyle name="Normal 2 19 33" xfId="8423"/>
    <cellStyle name="Normal 2 19 34" xfId="8424"/>
    <cellStyle name="Normal 2 19 35" xfId="8425"/>
    <cellStyle name="Normal 2 19 4" xfId="8426"/>
    <cellStyle name="Normal 2 19 5" xfId="8427"/>
    <cellStyle name="Normal 2 19 6" xfId="8428"/>
    <cellStyle name="Normal 2 19 7" xfId="8429"/>
    <cellStyle name="Normal 2 19 8" xfId="8430"/>
    <cellStyle name="Normal 2 19 9" xfId="8431"/>
    <cellStyle name="Normal 2 2" xfId="34"/>
    <cellStyle name="Normal 2 2 10" xfId="8432"/>
    <cellStyle name="Normal 2 2 11" xfId="8433"/>
    <cellStyle name="Normal 2 2 12" xfId="8434"/>
    <cellStyle name="Normal 2 2 13" xfId="8435"/>
    <cellStyle name="Normal 2 2 14" xfId="8436"/>
    <cellStyle name="Normal 2 2 15" xfId="8437"/>
    <cellStyle name="Normal 2 2 16" xfId="8438"/>
    <cellStyle name="Normal 2 2 17" xfId="8439"/>
    <cellStyle name="Normal 2 2 18" xfId="8440"/>
    <cellStyle name="Normal 2 2 19" xfId="8441"/>
    <cellStyle name="Normal 2 2 2" xfId="41"/>
    <cellStyle name="Normal 2 2 2 10" xfId="3355"/>
    <cellStyle name="Normal 2 2 2 10 2" xfId="8442"/>
    <cellStyle name="Normal 2 2 2 10 3" xfId="8443"/>
    <cellStyle name="Normal 2 2 2 10 4" xfId="8444"/>
    <cellStyle name="Normal 2 2 2 10 5" xfId="8445"/>
    <cellStyle name="Normal 2 2 2 11" xfId="8446"/>
    <cellStyle name="Normal 2 2 2 11 2" xfId="8447"/>
    <cellStyle name="Normal 2 2 2 11 3" xfId="8448"/>
    <cellStyle name="Normal 2 2 2 11 4" xfId="8449"/>
    <cellStyle name="Normal 2 2 2 11 5" xfId="8450"/>
    <cellStyle name="Normal 2 2 2 12" xfId="8451"/>
    <cellStyle name="Normal 2 2 2 12 2" xfId="8452"/>
    <cellStyle name="Normal 2 2 2 12 3" xfId="8453"/>
    <cellStyle name="Normal 2 2 2 12 4" xfId="8454"/>
    <cellStyle name="Normal 2 2 2 12 5" xfId="8455"/>
    <cellStyle name="Normal 2 2 2 13" xfId="8456"/>
    <cellStyle name="Normal 2 2 2 13 2" xfId="8457"/>
    <cellStyle name="Normal 2 2 2 13 3" xfId="8458"/>
    <cellStyle name="Normal 2 2 2 13 4" xfId="8459"/>
    <cellStyle name="Normal 2 2 2 13 5" xfId="8460"/>
    <cellStyle name="Normal 2 2 2 14" xfId="8461"/>
    <cellStyle name="Normal 2 2 2 14 2" xfId="8462"/>
    <cellStyle name="Normal 2 2 2 14 3" xfId="8463"/>
    <cellStyle name="Normal 2 2 2 14 4" xfId="8464"/>
    <cellStyle name="Normal 2 2 2 14 5" xfId="8465"/>
    <cellStyle name="Normal 2 2 2 15" xfId="8466"/>
    <cellStyle name="Normal 2 2 2 15 2" xfId="8467"/>
    <cellStyle name="Normal 2 2 2 15 3" xfId="8468"/>
    <cellStyle name="Normal 2 2 2 15 4" xfId="8469"/>
    <cellStyle name="Normal 2 2 2 15 5" xfId="8470"/>
    <cellStyle name="Normal 2 2 2 16" xfId="8471"/>
    <cellStyle name="Normal 2 2 2 16 2" xfId="8472"/>
    <cellStyle name="Normal 2 2 2 16 3" xfId="8473"/>
    <cellStyle name="Normal 2 2 2 16 4" xfId="8474"/>
    <cellStyle name="Normal 2 2 2 16 5" xfId="8475"/>
    <cellStyle name="Normal 2 2 2 17" xfId="8476"/>
    <cellStyle name="Normal 2 2 2 17 2" xfId="8477"/>
    <cellStyle name="Normal 2 2 2 17 3" xfId="8478"/>
    <cellStyle name="Normal 2 2 2 17 4" xfId="8479"/>
    <cellStyle name="Normal 2 2 2 17 5" xfId="8480"/>
    <cellStyle name="Normal 2 2 2 18" xfId="8481"/>
    <cellStyle name="Normal 2 2 2 18 2" xfId="8482"/>
    <cellStyle name="Normal 2 2 2 18 3" xfId="8483"/>
    <cellStyle name="Normal 2 2 2 18 4" xfId="8484"/>
    <cellStyle name="Normal 2 2 2 18 5" xfId="8485"/>
    <cellStyle name="Normal 2 2 2 19" xfId="8486"/>
    <cellStyle name="Normal 2 2 2 19 2" xfId="8487"/>
    <cellStyle name="Normal 2 2 2 19 3" xfId="8488"/>
    <cellStyle name="Normal 2 2 2 19 4" xfId="8489"/>
    <cellStyle name="Normal 2 2 2 19 5" xfId="8490"/>
    <cellStyle name="Normal 2 2 2 2" xfId="2028"/>
    <cellStyle name="Normal 2 2 2 2 10" xfId="8491"/>
    <cellStyle name="Normal 2 2 2 2 10 2" xfId="8492"/>
    <cellStyle name="Normal 2 2 2 2 10 3" xfId="8493"/>
    <cellStyle name="Normal 2 2 2 2 10 4" xfId="8494"/>
    <cellStyle name="Normal 2 2 2 2 10 5" xfId="8495"/>
    <cellStyle name="Normal 2 2 2 2 11" xfId="8496"/>
    <cellStyle name="Normal 2 2 2 2 11 2" xfId="8497"/>
    <cellStyle name="Normal 2 2 2 2 11 3" xfId="8498"/>
    <cellStyle name="Normal 2 2 2 2 11 4" xfId="8499"/>
    <cellStyle name="Normal 2 2 2 2 11 5" xfId="8500"/>
    <cellStyle name="Normal 2 2 2 2 12" xfId="8501"/>
    <cellStyle name="Normal 2 2 2 2 12 2" xfId="8502"/>
    <cellStyle name="Normal 2 2 2 2 12 3" xfId="8503"/>
    <cellStyle name="Normal 2 2 2 2 12 4" xfId="8504"/>
    <cellStyle name="Normal 2 2 2 2 12 5" xfId="8505"/>
    <cellStyle name="Normal 2 2 2 2 13" xfId="8506"/>
    <cellStyle name="Normal 2 2 2 2 2" xfId="3356"/>
    <cellStyle name="Normal 2 2 2 2 2 2" xfId="8507"/>
    <cellStyle name="Normal 2 2 2 2 2 3" xfId="8508"/>
    <cellStyle name="Normal 2 2 2 2 2 4" xfId="8509"/>
    <cellStyle name="Normal 2 2 2 2 2 5" xfId="8510"/>
    <cellStyle name="Normal 2 2 2 2 3" xfId="8511"/>
    <cellStyle name="Normal 2 2 2 2 3 2" xfId="8512"/>
    <cellStyle name="Normal 2 2 2 2 3 3" xfId="8513"/>
    <cellStyle name="Normal 2 2 2 2 3 4" xfId="8514"/>
    <cellStyle name="Normal 2 2 2 2 3 5" xfId="8515"/>
    <cellStyle name="Normal 2 2 2 2 4" xfId="8516"/>
    <cellStyle name="Normal 2 2 2 2 4 2" xfId="8517"/>
    <cellStyle name="Normal 2 2 2 2 4 3" xfId="8518"/>
    <cellStyle name="Normal 2 2 2 2 4 4" xfId="8519"/>
    <cellStyle name="Normal 2 2 2 2 4 5" xfId="8520"/>
    <cellStyle name="Normal 2 2 2 2 5" xfId="8521"/>
    <cellStyle name="Normal 2 2 2 2 5 2" xfId="8522"/>
    <cellStyle name="Normal 2 2 2 2 5 3" xfId="8523"/>
    <cellStyle name="Normal 2 2 2 2 5 4" xfId="8524"/>
    <cellStyle name="Normal 2 2 2 2 5 5" xfId="8525"/>
    <cellStyle name="Normal 2 2 2 2 6" xfId="8526"/>
    <cellStyle name="Normal 2 2 2 2 6 2" xfId="8527"/>
    <cellStyle name="Normal 2 2 2 2 6 3" xfId="8528"/>
    <cellStyle name="Normal 2 2 2 2 6 4" xfId="8529"/>
    <cellStyle name="Normal 2 2 2 2 6 5" xfId="8530"/>
    <cellStyle name="Normal 2 2 2 2 7" xfId="8531"/>
    <cellStyle name="Normal 2 2 2 2 7 2" xfId="8532"/>
    <cellStyle name="Normal 2 2 2 2 7 3" xfId="8533"/>
    <cellStyle name="Normal 2 2 2 2 7 4" xfId="8534"/>
    <cellStyle name="Normal 2 2 2 2 7 5" xfId="8535"/>
    <cellStyle name="Normal 2 2 2 2 8" xfId="8536"/>
    <cellStyle name="Normal 2 2 2 2 8 2" xfId="8537"/>
    <cellStyle name="Normal 2 2 2 2 8 3" xfId="8538"/>
    <cellStyle name="Normal 2 2 2 2 8 4" xfId="8539"/>
    <cellStyle name="Normal 2 2 2 2 8 5" xfId="8540"/>
    <cellStyle name="Normal 2 2 2 2 9" xfId="8541"/>
    <cellStyle name="Normal 2 2 2 2 9 2" xfId="8542"/>
    <cellStyle name="Normal 2 2 2 2 9 3" xfId="8543"/>
    <cellStyle name="Normal 2 2 2 2 9 4" xfId="8544"/>
    <cellStyle name="Normal 2 2 2 2 9 5" xfId="8545"/>
    <cellStyle name="Normal 2 2 2 20" xfId="8546"/>
    <cellStyle name="Normal 2 2 2 20 2" xfId="8547"/>
    <cellStyle name="Normal 2 2 2 20 3" xfId="8548"/>
    <cellStyle name="Normal 2 2 2 20 4" xfId="8549"/>
    <cellStyle name="Normal 2 2 2 20 5" xfId="8550"/>
    <cellStyle name="Normal 2 2 2 21" xfId="8551"/>
    <cellStyle name="Normal 2 2 2 21 2" xfId="8552"/>
    <cellStyle name="Normal 2 2 2 21 3" xfId="8553"/>
    <cellStyle name="Normal 2 2 2 21 4" xfId="8554"/>
    <cellStyle name="Normal 2 2 2 21 5" xfId="8555"/>
    <cellStyle name="Normal 2 2 2 22" xfId="8556"/>
    <cellStyle name="Normal 2 2 2 22 2" xfId="8557"/>
    <cellStyle name="Normal 2 2 2 22 3" xfId="8558"/>
    <cellStyle name="Normal 2 2 2 22 4" xfId="8559"/>
    <cellStyle name="Normal 2 2 2 22 5" xfId="8560"/>
    <cellStyle name="Normal 2 2 2 23" xfId="8561"/>
    <cellStyle name="Normal 2 2 2 23 2" xfId="8562"/>
    <cellStyle name="Normal 2 2 2 23 3" xfId="8563"/>
    <cellStyle name="Normal 2 2 2 23 4" xfId="8564"/>
    <cellStyle name="Normal 2 2 2 23 5" xfId="8565"/>
    <cellStyle name="Normal 2 2 2 24" xfId="8566"/>
    <cellStyle name="Normal 2 2 2 24 2" xfId="8567"/>
    <cellStyle name="Normal 2 2 2 24 3" xfId="8568"/>
    <cellStyle name="Normal 2 2 2 24 4" xfId="8569"/>
    <cellStyle name="Normal 2 2 2 24 5" xfId="8570"/>
    <cellStyle name="Normal 2 2 2 25" xfId="8571"/>
    <cellStyle name="Normal 2 2 2 25 2" xfId="8572"/>
    <cellStyle name="Normal 2 2 2 25 3" xfId="8573"/>
    <cellStyle name="Normal 2 2 2 25 4" xfId="8574"/>
    <cellStyle name="Normal 2 2 2 25 5" xfId="8575"/>
    <cellStyle name="Normal 2 2 2 26" xfId="8576"/>
    <cellStyle name="Normal 2 2 2 27" xfId="8577"/>
    <cellStyle name="Normal 2 2 2 28" xfId="8578"/>
    <cellStyle name="Normal 2 2 2 29" xfId="8579"/>
    <cellStyle name="Normal 2 2 2 3" xfId="2029"/>
    <cellStyle name="Normal 2 2 2 3 2" xfId="3357"/>
    <cellStyle name="Normal 2 2 2 3 3" xfId="8580"/>
    <cellStyle name="Normal 2 2 2 3 4" xfId="8581"/>
    <cellStyle name="Normal 2 2 2 3 5" xfId="8582"/>
    <cellStyle name="Normal 2 2 2 3 6" xfId="8583"/>
    <cellStyle name="Normal 2 2 2 30" xfId="8584"/>
    <cellStyle name="Normal 2 2 2 31" xfId="8585"/>
    <cellStyle name="Normal 2 2 2 32" xfId="8586"/>
    <cellStyle name="Normal 2 2 2 33" xfId="8587"/>
    <cellStyle name="Normal 2 2 2 34" xfId="8588"/>
    <cellStyle name="Normal 2 2 2 35" xfId="8589"/>
    <cellStyle name="Normal 2 2 2 36" xfId="8590"/>
    <cellStyle name="Normal 2 2 2 37" xfId="8591"/>
    <cellStyle name="Normal 2 2 2 38" xfId="8592"/>
    <cellStyle name="Normal 2 2 2 39" xfId="8593"/>
    <cellStyle name="Normal 2 2 2 4" xfId="2030"/>
    <cellStyle name="Normal 2 2 2 4 2" xfId="3358"/>
    <cellStyle name="Normal 2 2 2 4 3" xfId="8594"/>
    <cellStyle name="Normal 2 2 2 4 4" xfId="8595"/>
    <cellStyle name="Normal 2 2 2 4 5" xfId="8596"/>
    <cellStyle name="Normal 2 2 2 40" xfId="8597"/>
    <cellStyle name="Normal 2 2 2 41" xfId="24670"/>
    <cellStyle name="Normal 2 2 2 5" xfId="2031"/>
    <cellStyle name="Normal 2 2 2 5 2" xfId="8598"/>
    <cellStyle name="Normal 2 2 2 5 3" xfId="8599"/>
    <cellStyle name="Normal 2 2 2 5 4" xfId="8600"/>
    <cellStyle name="Normal 2 2 2 5 5" xfId="8601"/>
    <cellStyle name="Normal 2 2 2 5 6" xfId="24600"/>
    <cellStyle name="Normal 2 2 2 6" xfId="2032"/>
    <cellStyle name="Normal 2 2 2 6 2" xfId="8602"/>
    <cellStyle name="Normal 2 2 2 6 3" xfId="8603"/>
    <cellStyle name="Normal 2 2 2 6 4" xfId="8604"/>
    <cellStyle name="Normal 2 2 2 6 5" xfId="8605"/>
    <cellStyle name="Normal 2 2 2 7" xfId="2033"/>
    <cellStyle name="Normal 2 2 2 7 2" xfId="8606"/>
    <cellStyle name="Normal 2 2 2 7 3" xfId="8607"/>
    <cellStyle name="Normal 2 2 2 7 4" xfId="8608"/>
    <cellStyle name="Normal 2 2 2 7 5" xfId="8609"/>
    <cellStyle name="Normal 2 2 2 8" xfId="2034"/>
    <cellStyle name="Normal 2 2 2 8 2" xfId="8610"/>
    <cellStyle name="Normal 2 2 2 8 3" xfId="8611"/>
    <cellStyle name="Normal 2 2 2 8 4" xfId="8612"/>
    <cellStyle name="Normal 2 2 2 8 5" xfId="8613"/>
    <cellStyle name="Normal 2 2 2 9" xfId="3250"/>
    <cellStyle name="Normal 2 2 2 9 2" xfId="8614"/>
    <cellStyle name="Normal 2 2 2 9 3" xfId="8615"/>
    <cellStyle name="Normal 2 2 2 9 4" xfId="8616"/>
    <cellStyle name="Normal 2 2 2 9 5" xfId="8617"/>
    <cellStyle name="Normal 2 2 20" xfId="8618"/>
    <cellStyle name="Normal 2 2 21" xfId="8619"/>
    <cellStyle name="Normal 2 2 22" xfId="8620"/>
    <cellStyle name="Normal 2 2 23" xfId="8621"/>
    <cellStyle name="Normal 2 2 24" xfId="8622"/>
    <cellStyle name="Normal 2 2 25" xfId="8623"/>
    <cellStyle name="Normal 2 2 26" xfId="8624"/>
    <cellStyle name="Normal 2 2 27" xfId="8625"/>
    <cellStyle name="Normal 2 2 28" xfId="8626"/>
    <cellStyle name="Normal 2 2 29" xfId="8627"/>
    <cellStyle name="Normal 2 2 29 2" xfId="8628"/>
    <cellStyle name="Normal 2 2 29 3" xfId="8629"/>
    <cellStyle name="Normal 2 2 29 4" xfId="8630"/>
    <cellStyle name="Normal 2 2 29 5" xfId="8631"/>
    <cellStyle name="Normal 2 2 3" xfId="2035"/>
    <cellStyle name="Normal 2 2 3 10" xfId="8632"/>
    <cellStyle name="Normal 2 2 3 10 2" xfId="8633"/>
    <cellStyle name="Normal 2 2 3 10 3" xfId="8634"/>
    <cellStyle name="Normal 2 2 3 10 4" xfId="8635"/>
    <cellStyle name="Normal 2 2 3 10 5" xfId="8636"/>
    <cellStyle name="Normal 2 2 3 11" xfId="8637"/>
    <cellStyle name="Normal 2 2 3 11 2" xfId="8638"/>
    <cellStyle name="Normal 2 2 3 11 3" xfId="8639"/>
    <cellStyle name="Normal 2 2 3 11 4" xfId="8640"/>
    <cellStyle name="Normal 2 2 3 11 5" xfId="8641"/>
    <cellStyle name="Normal 2 2 3 12" xfId="8642"/>
    <cellStyle name="Normal 2 2 3 12 2" xfId="8643"/>
    <cellStyle name="Normal 2 2 3 12 3" xfId="8644"/>
    <cellStyle name="Normal 2 2 3 12 4" xfId="8645"/>
    <cellStyle name="Normal 2 2 3 12 5" xfId="8646"/>
    <cellStyle name="Normal 2 2 3 13" xfId="8647"/>
    <cellStyle name="Normal 2 2 3 13 2" xfId="8648"/>
    <cellStyle name="Normal 2 2 3 13 3" xfId="8649"/>
    <cellStyle name="Normal 2 2 3 13 4" xfId="8650"/>
    <cellStyle name="Normal 2 2 3 13 5" xfId="8651"/>
    <cellStyle name="Normal 2 2 3 14" xfId="8652"/>
    <cellStyle name="Normal 2 2 3 14 2" xfId="8653"/>
    <cellStyle name="Normal 2 2 3 14 3" xfId="8654"/>
    <cellStyle name="Normal 2 2 3 14 4" xfId="8655"/>
    <cellStyle name="Normal 2 2 3 14 5" xfId="8656"/>
    <cellStyle name="Normal 2 2 3 15" xfId="8657"/>
    <cellStyle name="Normal 2 2 3 15 2" xfId="8658"/>
    <cellStyle name="Normal 2 2 3 15 3" xfId="8659"/>
    <cellStyle name="Normal 2 2 3 15 4" xfId="8660"/>
    <cellStyle name="Normal 2 2 3 15 5" xfId="8661"/>
    <cellStyle name="Normal 2 2 3 16" xfId="8662"/>
    <cellStyle name="Normal 2 2 3 16 2" xfId="8663"/>
    <cellStyle name="Normal 2 2 3 16 3" xfId="8664"/>
    <cellStyle name="Normal 2 2 3 16 4" xfId="8665"/>
    <cellStyle name="Normal 2 2 3 16 5" xfId="8666"/>
    <cellStyle name="Normal 2 2 3 17" xfId="8667"/>
    <cellStyle name="Normal 2 2 3 17 2" xfId="8668"/>
    <cellStyle name="Normal 2 2 3 17 3" xfId="8669"/>
    <cellStyle name="Normal 2 2 3 17 4" xfId="8670"/>
    <cellStyle name="Normal 2 2 3 17 5" xfId="8671"/>
    <cellStyle name="Normal 2 2 3 18" xfId="8672"/>
    <cellStyle name="Normal 2 2 3 18 2" xfId="8673"/>
    <cellStyle name="Normal 2 2 3 18 3" xfId="8674"/>
    <cellStyle name="Normal 2 2 3 18 4" xfId="8675"/>
    <cellStyle name="Normal 2 2 3 18 5" xfId="8676"/>
    <cellStyle name="Normal 2 2 3 19" xfId="8677"/>
    <cellStyle name="Normal 2 2 3 19 2" xfId="8678"/>
    <cellStyle name="Normal 2 2 3 19 3" xfId="8679"/>
    <cellStyle name="Normal 2 2 3 19 4" xfId="8680"/>
    <cellStyle name="Normal 2 2 3 19 5" xfId="8681"/>
    <cellStyle name="Normal 2 2 3 2" xfId="2036"/>
    <cellStyle name="Normal 2 2 3 2 2" xfId="3251"/>
    <cellStyle name="Normal 2 2 3 2 3" xfId="8682"/>
    <cellStyle name="Normal 2 2 3 2 4" xfId="8683"/>
    <cellStyle name="Normal 2 2 3 2 5" xfId="8684"/>
    <cellStyle name="Normal 2 2 3 2 6" xfId="8685"/>
    <cellStyle name="Normal 2 2 3 20" xfId="8686"/>
    <cellStyle name="Normal 2 2 3 20 2" xfId="8687"/>
    <cellStyle name="Normal 2 2 3 20 3" xfId="8688"/>
    <cellStyle name="Normal 2 2 3 20 4" xfId="8689"/>
    <cellStyle name="Normal 2 2 3 20 5" xfId="8690"/>
    <cellStyle name="Normal 2 2 3 21" xfId="8691"/>
    <cellStyle name="Normal 2 2 3 21 2" xfId="8692"/>
    <cellStyle name="Normal 2 2 3 21 3" xfId="8693"/>
    <cellStyle name="Normal 2 2 3 21 4" xfId="8694"/>
    <cellStyle name="Normal 2 2 3 21 5" xfId="8695"/>
    <cellStyle name="Normal 2 2 3 22" xfId="8696"/>
    <cellStyle name="Normal 2 2 3 22 2" xfId="8697"/>
    <cellStyle name="Normal 2 2 3 22 3" xfId="8698"/>
    <cellStyle name="Normal 2 2 3 22 4" xfId="8699"/>
    <cellStyle name="Normal 2 2 3 22 5" xfId="8700"/>
    <cellStyle name="Normal 2 2 3 23" xfId="8701"/>
    <cellStyle name="Normal 2 2 3 23 2" xfId="8702"/>
    <cellStyle name="Normal 2 2 3 23 3" xfId="8703"/>
    <cellStyle name="Normal 2 2 3 23 4" xfId="8704"/>
    <cellStyle name="Normal 2 2 3 23 5" xfId="8705"/>
    <cellStyle name="Normal 2 2 3 24" xfId="8706"/>
    <cellStyle name="Normal 2 2 3 24 2" xfId="8707"/>
    <cellStyle name="Normal 2 2 3 24 3" xfId="8708"/>
    <cellStyle name="Normal 2 2 3 24 4" xfId="8709"/>
    <cellStyle name="Normal 2 2 3 24 5" xfId="8710"/>
    <cellStyle name="Normal 2 2 3 25" xfId="8711"/>
    <cellStyle name="Normal 2 2 3 25 2" xfId="8712"/>
    <cellStyle name="Normal 2 2 3 25 3" xfId="8713"/>
    <cellStyle name="Normal 2 2 3 25 4" xfId="8714"/>
    <cellStyle name="Normal 2 2 3 25 5" xfId="8715"/>
    <cellStyle name="Normal 2 2 3 26" xfId="8716"/>
    <cellStyle name="Normal 2 2 3 26 2" xfId="8717"/>
    <cellStyle name="Normal 2 2 3 26 3" xfId="8718"/>
    <cellStyle name="Normal 2 2 3 26 4" xfId="8719"/>
    <cellStyle name="Normal 2 2 3 26 5" xfId="8720"/>
    <cellStyle name="Normal 2 2 3 27" xfId="8721"/>
    <cellStyle name="Normal 2 2 3 27 2" xfId="8722"/>
    <cellStyle name="Normal 2 2 3 27 3" xfId="8723"/>
    <cellStyle name="Normal 2 2 3 27 4" xfId="8724"/>
    <cellStyle name="Normal 2 2 3 27 5" xfId="8725"/>
    <cellStyle name="Normal 2 2 3 28" xfId="8726"/>
    <cellStyle name="Normal 2 2 3 28 2" xfId="8727"/>
    <cellStyle name="Normal 2 2 3 28 3" xfId="8728"/>
    <cellStyle name="Normal 2 2 3 28 4" xfId="8729"/>
    <cellStyle name="Normal 2 2 3 28 5" xfId="8730"/>
    <cellStyle name="Normal 2 2 3 29" xfId="8731"/>
    <cellStyle name="Normal 2 2 3 29 2" xfId="8732"/>
    <cellStyle name="Normal 2 2 3 29 3" xfId="8733"/>
    <cellStyle name="Normal 2 2 3 29 4" xfId="8734"/>
    <cellStyle name="Normal 2 2 3 29 5" xfId="8735"/>
    <cellStyle name="Normal 2 2 3 3" xfId="2037"/>
    <cellStyle name="Normal 2 2 3 3 2" xfId="8736"/>
    <cellStyle name="Normal 2 2 3 3 3" xfId="8737"/>
    <cellStyle name="Normal 2 2 3 3 4" xfId="8738"/>
    <cellStyle name="Normal 2 2 3 3 5" xfId="8739"/>
    <cellStyle name="Normal 2 2 3 30" xfId="8740"/>
    <cellStyle name="Normal 2 2 3 30 2" xfId="8741"/>
    <cellStyle name="Normal 2 2 3 30 3" xfId="8742"/>
    <cellStyle name="Normal 2 2 3 30 4" xfId="8743"/>
    <cellStyle name="Normal 2 2 3 30 5" xfId="8744"/>
    <cellStyle name="Normal 2 2 3 31" xfId="8745"/>
    <cellStyle name="Normal 2 2 3 31 2" xfId="8746"/>
    <cellStyle name="Normal 2 2 3 31 3" xfId="8747"/>
    <cellStyle name="Normal 2 2 3 31 4" xfId="8748"/>
    <cellStyle name="Normal 2 2 3 31 5" xfId="8749"/>
    <cellStyle name="Normal 2 2 3 32" xfId="8750"/>
    <cellStyle name="Normal 2 2 3 33" xfId="8751"/>
    <cellStyle name="Normal 2 2 3 34" xfId="8752"/>
    <cellStyle name="Normal 2 2 3 35" xfId="8753"/>
    <cellStyle name="Normal 2 2 3 36" xfId="8754"/>
    <cellStyle name="Normal 2 2 3 37" xfId="24671"/>
    <cellStyle name="Normal 2 2 3 4" xfId="2038"/>
    <cellStyle name="Normal 2 2 3 4 2" xfId="8755"/>
    <cellStyle name="Normal 2 2 3 4 3" xfId="8756"/>
    <cellStyle name="Normal 2 2 3 4 4" xfId="8757"/>
    <cellStyle name="Normal 2 2 3 4 5" xfId="8758"/>
    <cellStyle name="Normal 2 2 3 5" xfId="2039"/>
    <cellStyle name="Normal 2 2 3 5 2" xfId="8759"/>
    <cellStyle name="Normal 2 2 3 5 3" xfId="8760"/>
    <cellStyle name="Normal 2 2 3 5 4" xfId="8761"/>
    <cellStyle name="Normal 2 2 3 5 5" xfId="8762"/>
    <cellStyle name="Normal 2 2 3 6" xfId="2040"/>
    <cellStyle name="Normal 2 2 3 6 2" xfId="8763"/>
    <cellStyle name="Normal 2 2 3 6 3" xfId="8764"/>
    <cellStyle name="Normal 2 2 3 6 4" xfId="8765"/>
    <cellStyle name="Normal 2 2 3 6 5" xfId="8766"/>
    <cellStyle name="Normal 2 2 3 7" xfId="2041"/>
    <cellStyle name="Normal 2 2 3 7 2" xfId="8767"/>
    <cellStyle name="Normal 2 2 3 7 3" xfId="8768"/>
    <cellStyle name="Normal 2 2 3 7 4" xfId="8769"/>
    <cellStyle name="Normal 2 2 3 7 5" xfId="8770"/>
    <cellStyle name="Normal 2 2 3 8" xfId="2042"/>
    <cellStyle name="Normal 2 2 3 8 2" xfId="8771"/>
    <cellStyle name="Normal 2 2 3 8 3" xfId="8772"/>
    <cellStyle name="Normal 2 2 3 8 4" xfId="8773"/>
    <cellStyle name="Normal 2 2 3 8 5" xfId="8774"/>
    <cellStyle name="Normal 2 2 3 9" xfId="3252"/>
    <cellStyle name="Normal 2 2 3 9 2" xfId="8775"/>
    <cellStyle name="Normal 2 2 3 9 3" xfId="8776"/>
    <cellStyle name="Normal 2 2 3 9 4" xfId="8777"/>
    <cellStyle name="Normal 2 2 3 9 5" xfId="8778"/>
    <cellStyle name="Normal 2 2 30" xfId="8779"/>
    <cellStyle name="Normal 2 2 30 2" xfId="8780"/>
    <cellStyle name="Normal 2 2 30 3" xfId="8781"/>
    <cellStyle name="Normal 2 2 30 4" xfId="8782"/>
    <cellStyle name="Normal 2 2 30 5" xfId="8783"/>
    <cellStyle name="Normal 2 2 31" xfId="8784"/>
    <cellStyle name="Normal 2 2 31 2" xfId="8785"/>
    <cellStyle name="Normal 2 2 31 3" xfId="8786"/>
    <cellStyle name="Normal 2 2 31 4" xfId="8787"/>
    <cellStyle name="Normal 2 2 31 5" xfId="8788"/>
    <cellStyle name="Normal 2 2 32" xfId="8789"/>
    <cellStyle name="Normal 2 2 32 2" xfId="8790"/>
    <cellStyle name="Normal 2 2 32 3" xfId="8791"/>
    <cellStyle name="Normal 2 2 32 4" xfId="8792"/>
    <cellStyle name="Normal 2 2 32 5" xfId="8793"/>
    <cellStyle name="Normal 2 2 33" xfId="8794"/>
    <cellStyle name="Normal 2 2 33 2" xfId="8795"/>
    <cellStyle name="Normal 2 2 33 3" xfId="8796"/>
    <cellStyle name="Normal 2 2 33 4" xfId="8797"/>
    <cellStyle name="Normal 2 2 33 5" xfId="8798"/>
    <cellStyle name="Normal 2 2 34" xfId="8799"/>
    <cellStyle name="Normal 2 2 34 2" xfId="8800"/>
    <cellStyle name="Normal 2 2 34 3" xfId="8801"/>
    <cellStyle name="Normal 2 2 34 4" xfId="8802"/>
    <cellStyle name="Normal 2 2 34 5" xfId="8803"/>
    <cellStyle name="Normal 2 2 35" xfId="8804"/>
    <cellStyle name="Normal 2 2 35 2" xfId="8805"/>
    <cellStyle name="Normal 2 2 35 3" xfId="8806"/>
    <cellStyle name="Normal 2 2 35 4" xfId="8807"/>
    <cellStyle name="Normal 2 2 35 5" xfId="8808"/>
    <cellStyle name="Normal 2 2 36" xfId="8809"/>
    <cellStyle name="Normal 2 2 36 2" xfId="8810"/>
    <cellStyle name="Normal 2 2 36 3" xfId="8811"/>
    <cellStyle name="Normal 2 2 36 4" xfId="8812"/>
    <cellStyle name="Normal 2 2 36 5" xfId="8813"/>
    <cellStyle name="Normal 2 2 37" xfId="8814"/>
    <cellStyle name="Normal 2 2 37 2" xfId="8815"/>
    <cellStyle name="Normal 2 2 37 3" xfId="8816"/>
    <cellStyle name="Normal 2 2 37 4" xfId="8817"/>
    <cellStyle name="Normal 2 2 37 5" xfId="8818"/>
    <cellStyle name="Normal 2 2 38" xfId="8819"/>
    <cellStyle name="Normal 2 2 38 2" xfId="8820"/>
    <cellStyle name="Normal 2 2 38 3" xfId="8821"/>
    <cellStyle name="Normal 2 2 38 4" xfId="8822"/>
    <cellStyle name="Normal 2 2 38 5" xfId="8823"/>
    <cellStyle name="Normal 2 2 39" xfId="8824"/>
    <cellStyle name="Normal 2 2 4" xfId="2043"/>
    <cellStyle name="Normal 2 2 4 10" xfId="8825"/>
    <cellStyle name="Normal 2 2 4 10 2" xfId="8826"/>
    <cellStyle name="Normal 2 2 4 10 3" xfId="8827"/>
    <cellStyle name="Normal 2 2 4 10 4" xfId="8828"/>
    <cellStyle name="Normal 2 2 4 10 5" xfId="8829"/>
    <cellStyle name="Normal 2 2 4 11" xfId="8830"/>
    <cellStyle name="Normal 2 2 4 11 2" xfId="8831"/>
    <cellStyle name="Normal 2 2 4 11 3" xfId="8832"/>
    <cellStyle name="Normal 2 2 4 11 4" xfId="8833"/>
    <cellStyle name="Normal 2 2 4 11 5" xfId="8834"/>
    <cellStyle name="Normal 2 2 4 12" xfId="8835"/>
    <cellStyle name="Normal 2 2 4 12 2" xfId="8836"/>
    <cellStyle name="Normal 2 2 4 12 3" xfId="8837"/>
    <cellStyle name="Normal 2 2 4 12 4" xfId="8838"/>
    <cellStyle name="Normal 2 2 4 12 5" xfId="8839"/>
    <cellStyle name="Normal 2 2 4 13" xfId="8840"/>
    <cellStyle name="Normal 2 2 4 13 2" xfId="8841"/>
    <cellStyle name="Normal 2 2 4 13 3" xfId="8842"/>
    <cellStyle name="Normal 2 2 4 13 4" xfId="8843"/>
    <cellStyle name="Normal 2 2 4 13 5" xfId="8844"/>
    <cellStyle name="Normal 2 2 4 14" xfId="8845"/>
    <cellStyle name="Normal 2 2 4 14 2" xfId="8846"/>
    <cellStyle name="Normal 2 2 4 14 3" xfId="8847"/>
    <cellStyle name="Normal 2 2 4 14 4" xfId="8848"/>
    <cellStyle name="Normal 2 2 4 14 5" xfId="8849"/>
    <cellStyle name="Normal 2 2 4 15" xfId="8850"/>
    <cellStyle name="Normal 2 2 4 15 2" xfId="8851"/>
    <cellStyle name="Normal 2 2 4 15 3" xfId="8852"/>
    <cellStyle name="Normal 2 2 4 15 4" xfId="8853"/>
    <cellStyle name="Normal 2 2 4 15 5" xfId="8854"/>
    <cellStyle name="Normal 2 2 4 16" xfId="8855"/>
    <cellStyle name="Normal 2 2 4 16 2" xfId="8856"/>
    <cellStyle name="Normal 2 2 4 16 3" xfId="8857"/>
    <cellStyle name="Normal 2 2 4 16 4" xfId="8858"/>
    <cellStyle name="Normal 2 2 4 16 5" xfId="8859"/>
    <cellStyle name="Normal 2 2 4 17" xfId="8860"/>
    <cellStyle name="Normal 2 2 4 17 2" xfId="8861"/>
    <cellStyle name="Normal 2 2 4 17 3" xfId="8862"/>
    <cellStyle name="Normal 2 2 4 17 4" xfId="8863"/>
    <cellStyle name="Normal 2 2 4 17 5" xfId="8864"/>
    <cellStyle name="Normal 2 2 4 18" xfId="8865"/>
    <cellStyle name="Normal 2 2 4 18 2" xfId="8866"/>
    <cellStyle name="Normal 2 2 4 18 3" xfId="8867"/>
    <cellStyle name="Normal 2 2 4 18 4" xfId="8868"/>
    <cellStyle name="Normal 2 2 4 18 5" xfId="8869"/>
    <cellStyle name="Normal 2 2 4 19" xfId="8870"/>
    <cellStyle name="Normal 2 2 4 19 2" xfId="8871"/>
    <cellStyle name="Normal 2 2 4 19 3" xfId="8872"/>
    <cellStyle name="Normal 2 2 4 19 4" xfId="8873"/>
    <cellStyle name="Normal 2 2 4 19 5" xfId="8874"/>
    <cellStyle name="Normal 2 2 4 2" xfId="3253"/>
    <cellStyle name="Normal 2 2 4 2 2" xfId="8875"/>
    <cellStyle name="Normal 2 2 4 2 3" xfId="8876"/>
    <cellStyle name="Normal 2 2 4 2 4" xfId="8877"/>
    <cellStyle name="Normal 2 2 4 2 5" xfId="8878"/>
    <cellStyle name="Normal 2 2 4 20" xfId="8879"/>
    <cellStyle name="Normal 2 2 4 20 2" xfId="8880"/>
    <cellStyle name="Normal 2 2 4 20 3" xfId="8881"/>
    <cellStyle name="Normal 2 2 4 20 4" xfId="8882"/>
    <cellStyle name="Normal 2 2 4 20 5" xfId="8883"/>
    <cellStyle name="Normal 2 2 4 21" xfId="8884"/>
    <cellStyle name="Normal 2 2 4 21 2" xfId="8885"/>
    <cellStyle name="Normal 2 2 4 21 3" xfId="8886"/>
    <cellStyle name="Normal 2 2 4 21 4" xfId="8887"/>
    <cellStyle name="Normal 2 2 4 21 5" xfId="8888"/>
    <cellStyle name="Normal 2 2 4 22" xfId="8889"/>
    <cellStyle name="Normal 2 2 4 22 2" xfId="8890"/>
    <cellStyle name="Normal 2 2 4 22 3" xfId="8891"/>
    <cellStyle name="Normal 2 2 4 22 4" xfId="8892"/>
    <cellStyle name="Normal 2 2 4 22 5" xfId="8893"/>
    <cellStyle name="Normal 2 2 4 23" xfId="8894"/>
    <cellStyle name="Normal 2 2 4 23 2" xfId="8895"/>
    <cellStyle name="Normal 2 2 4 23 3" xfId="8896"/>
    <cellStyle name="Normal 2 2 4 23 4" xfId="8897"/>
    <cellStyle name="Normal 2 2 4 23 5" xfId="8898"/>
    <cellStyle name="Normal 2 2 4 24" xfId="8899"/>
    <cellStyle name="Normal 2 2 4 24 2" xfId="8900"/>
    <cellStyle name="Normal 2 2 4 24 3" xfId="8901"/>
    <cellStyle name="Normal 2 2 4 24 4" xfId="8902"/>
    <cellStyle name="Normal 2 2 4 24 5" xfId="8903"/>
    <cellStyle name="Normal 2 2 4 25" xfId="8904"/>
    <cellStyle name="Normal 2 2 4 25 2" xfId="8905"/>
    <cellStyle name="Normal 2 2 4 25 3" xfId="8906"/>
    <cellStyle name="Normal 2 2 4 25 4" xfId="8907"/>
    <cellStyle name="Normal 2 2 4 25 5" xfId="8908"/>
    <cellStyle name="Normal 2 2 4 26" xfId="8909"/>
    <cellStyle name="Normal 2 2 4 26 2" xfId="8910"/>
    <cellStyle name="Normal 2 2 4 26 3" xfId="8911"/>
    <cellStyle name="Normal 2 2 4 26 4" xfId="8912"/>
    <cellStyle name="Normal 2 2 4 26 5" xfId="8913"/>
    <cellStyle name="Normal 2 2 4 27" xfId="8914"/>
    <cellStyle name="Normal 2 2 4 27 2" xfId="8915"/>
    <cellStyle name="Normal 2 2 4 27 3" xfId="8916"/>
    <cellStyle name="Normal 2 2 4 27 4" xfId="8917"/>
    <cellStyle name="Normal 2 2 4 27 5" xfId="8918"/>
    <cellStyle name="Normal 2 2 4 28" xfId="8919"/>
    <cellStyle name="Normal 2 2 4 28 2" xfId="8920"/>
    <cellStyle name="Normal 2 2 4 28 3" xfId="8921"/>
    <cellStyle name="Normal 2 2 4 28 4" xfId="8922"/>
    <cellStyle name="Normal 2 2 4 28 5" xfId="8923"/>
    <cellStyle name="Normal 2 2 4 29" xfId="8924"/>
    <cellStyle name="Normal 2 2 4 29 2" xfId="8925"/>
    <cellStyle name="Normal 2 2 4 29 3" xfId="8926"/>
    <cellStyle name="Normal 2 2 4 29 4" xfId="8927"/>
    <cellStyle name="Normal 2 2 4 29 5" xfId="8928"/>
    <cellStyle name="Normal 2 2 4 3" xfId="8929"/>
    <cellStyle name="Normal 2 2 4 3 2" xfId="8930"/>
    <cellStyle name="Normal 2 2 4 3 3" xfId="8931"/>
    <cellStyle name="Normal 2 2 4 3 4" xfId="8932"/>
    <cellStyle name="Normal 2 2 4 3 5" xfId="8933"/>
    <cellStyle name="Normal 2 2 4 30" xfId="8934"/>
    <cellStyle name="Normal 2 2 4 30 2" xfId="8935"/>
    <cellStyle name="Normal 2 2 4 30 3" xfId="8936"/>
    <cellStyle name="Normal 2 2 4 30 4" xfId="8937"/>
    <cellStyle name="Normal 2 2 4 30 5" xfId="8938"/>
    <cellStyle name="Normal 2 2 4 31" xfId="8939"/>
    <cellStyle name="Normal 2 2 4 31 2" xfId="8940"/>
    <cellStyle name="Normal 2 2 4 31 3" xfId="8941"/>
    <cellStyle name="Normal 2 2 4 31 4" xfId="8942"/>
    <cellStyle name="Normal 2 2 4 31 5" xfId="8943"/>
    <cellStyle name="Normal 2 2 4 32" xfId="8944"/>
    <cellStyle name="Normal 2 2 4 33" xfId="8945"/>
    <cellStyle name="Normal 2 2 4 34" xfId="8946"/>
    <cellStyle name="Normal 2 2 4 35" xfId="8947"/>
    <cellStyle name="Normal 2 2 4 36" xfId="8948"/>
    <cellStyle name="Normal 2 2 4 4" xfId="8949"/>
    <cellStyle name="Normal 2 2 4 4 2" xfId="8950"/>
    <cellStyle name="Normal 2 2 4 4 3" xfId="8951"/>
    <cellStyle name="Normal 2 2 4 4 4" xfId="8952"/>
    <cellStyle name="Normal 2 2 4 4 5" xfId="8953"/>
    <cellStyle name="Normal 2 2 4 5" xfId="8954"/>
    <cellStyle name="Normal 2 2 4 5 2" xfId="8955"/>
    <cellStyle name="Normal 2 2 4 5 3" xfId="8956"/>
    <cellStyle name="Normal 2 2 4 5 4" xfId="8957"/>
    <cellStyle name="Normal 2 2 4 5 5" xfId="8958"/>
    <cellStyle name="Normal 2 2 4 6" xfId="8959"/>
    <cellStyle name="Normal 2 2 4 6 2" xfId="8960"/>
    <cellStyle name="Normal 2 2 4 6 3" xfId="8961"/>
    <cellStyle name="Normal 2 2 4 6 4" xfId="8962"/>
    <cellStyle name="Normal 2 2 4 6 5" xfId="8963"/>
    <cellStyle name="Normal 2 2 4 7" xfId="8964"/>
    <cellStyle name="Normal 2 2 4 7 2" xfId="8965"/>
    <cellStyle name="Normal 2 2 4 7 3" xfId="8966"/>
    <cellStyle name="Normal 2 2 4 7 4" xfId="8967"/>
    <cellStyle name="Normal 2 2 4 7 5" xfId="8968"/>
    <cellStyle name="Normal 2 2 4 8" xfId="8969"/>
    <cellStyle name="Normal 2 2 4 8 2" xfId="8970"/>
    <cellStyle name="Normal 2 2 4 8 3" xfId="8971"/>
    <cellStyle name="Normal 2 2 4 8 4" xfId="8972"/>
    <cellStyle name="Normal 2 2 4 8 5" xfId="8973"/>
    <cellStyle name="Normal 2 2 4 9" xfId="8974"/>
    <cellStyle name="Normal 2 2 4 9 2" xfId="8975"/>
    <cellStyle name="Normal 2 2 4 9 3" xfId="8976"/>
    <cellStyle name="Normal 2 2 4 9 4" xfId="8977"/>
    <cellStyle name="Normal 2 2 4 9 5" xfId="8978"/>
    <cellStyle name="Normal 2 2 40" xfId="8979"/>
    <cellStyle name="Normal 2 2 41" xfId="8980"/>
    <cellStyle name="Normal 2 2 42" xfId="8981"/>
    <cellStyle name="Normal 2 2 43" xfId="8982"/>
    <cellStyle name="Normal 2 2 44" xfId="24669"/>
    <cellStyle name="Normal 2 2 5" xfId="3254"/>
    <cellStyle name="Normal 2 2 5 10" xfId="8983"/>
    <cellStyle name="Normal 2 2 5 10 2" xfId="8984"/>
    <cellStyle name="Normal 2 2 5 10 3" xfId="8985"/>
    <cellStyle name="Normal 2 2 5 10 4" xfId="8986"/>
    <cellStyle name="Normal 2 2 5 10 5" xfId="8987"/>
    <cellStyle name="Normal 2 2 5 11" xfId="8988"/>
    <cellStyle name="Normal 2 2 5 11 2" xfId="8989"/>
    <cellStyle name="Normal 2 2 5 11 3" xfId="8990"/>
    <cellStyle name="Normal 2 2 5 11 4" xfId="8991"/>
    <cellStyle name="Normal 2 2 5 11 5" xfId="8992"/>
    <cellStyle name="Normal 2 2 5 12" xfId="8993"/>
    <cellStyle name="Normal 2 2 5 12 2" xfId="8994"/>
    <cellStyle name="Normal 2 2 5 12 3" xfId="8995"/>
    <cellStyle name="Normal 2 2 5 12 4" xfId="8996"/>
    <cellStyle name="Normal 2 2 5 12 5" xfId="8997"/>
    <cellStyle name="Normal 2 2 5 13" xfId="8998"/>
    <cellStyle name="Normal 2 2 5 13 2" xfId="8999"/>
    <cellStyle name="Normal 2 2 5 13 3" xfId="9000"/>
    <cellStyle name="Normal 2 2 5 13 4" xfId="9001"/>
    <cellStyle name="Normal 2 2 5 13 5" xfId="9002"/>
    <cellStyle name="Normal 2 2 5 14" xfId="9003"/>
    <cellStyle name="Normal 2 2 5 14 2" xfId="9004"/>
    <cellStyle name="Normal 2 2 5 14 3" xfId="9005"/>
    <cellStyle name="Normal 2 2 5 14 4" xfId="9006"/>
    <cellStyle name="Normal 2 2 5 14 5" xfId="9007"/>
    <cellStyle name="Normal 2 2 5 15" xfId="9008"/>
    <cellStyle name="Normal 2 2 5 15 2" xfId="9009"/>
    <cellStyle name="Normal 2 2 5 15 3" xfId="9010"/>
    <cellStyle name="Normal 2 2 5 15 4" xfId="9011"/>
    <cellStyle name="Normal 2 2 5 15 5" xfId="9012"/>
    <cellStyle name="Normal 2 2 5 16" xfId="9013"/>
    <cellStyle name="Normal 2 2 5 16 2" xfId="9014"/>
    <cellStyle name="Normal 2 2 5 16 3" xfId="9015"/>
    <cellStyle name="Normal 2 2 5 16 4" xfId="9016"/>
    <cellStyle name="Normal 2 2 5 16 5" xfId="9017"/>
    <cellStyle name="Normal 2 2 5 17" xfId="9018"/>
    <cellStyle name="Normal 2 2 5 17 2" xfId="9019"/>
    <cellStyle name="Normal 2 2 5 17 3" xfId="9020"/>
    <cellStyle name="Normal 2 2 5 17 4" xfId="9021"/>
    <cellStyle name="Normal 2 2 5 17 5" xfId="9022"/>
    <cellStyle name="Normal 2 2 5 18" xfId="9023"/>
    <cellStyle name="Normal 2 2 5 18 2" xfId="9024"/>
    <cellStyle name="Normal 2 2 5 18 3" xfId="9025"/>
    <cellStyle name="Normal 2 2 5 18 4" xfId="9026"/>
    <cellStyle name="Normal 2 2 5 18 5" xfId="9027"/>
    <cellStyle name="Normal 2 2 5 19" xfId="9028"/>
    <cellStyle name="Normal 2 2 5 19 2" xfId="9029"/>
    <cellStyle name="Normal 2 2 5 19 3" xfId="9030"/>
    <cellStyle name="Normal 2 2 5 19 4" xfId="9031"/>
    <cellStyle name="Normal 2 2 5 19 5" xfId="9032"/>
    <cellStyle name="Normal 2 2 5 2" xfId="9033"/>
    <cellStyle name="Normal 2 2 5 2 2" xfId="9034"/>
    <cellStyle name="Normal 2 2 5 2 3" xfId="9035"/>
    <cellStyle name="Normal 2 2 5 2 4" xfId="9036"/>
    <cellStyle name="Normal 2 2 5 2 5" xfId="9037"/>
    <cellStyle name="Normal 2 2 5 20" xfId="9038"/>
    <cellStyle name="Normal 2 2 5 20 2" xfId="9039"/>
    <cellStyle name="Normal 2 2 5 20 3" xfId="9040"/>
    <cellStyle name="Normal 2 2 5 20 4" xfId="9041"/>
    <cellStyle name="Normal 2 2 5 20 5" xfId="9042"/>
    <cellStyle name="Normal 2 2 5 21" xfId="9043"/>
    <cellStyle name="Normal 2 2 5 21 2" xfId="9044"/>
    <cellStyle name="Normal 2 2 5 21 3" xfId="9045"/>
    <cellStyle name="Normal 2 2 5 21 4" xfId="9046"/>
    <cellStyle name="Normal 2 2 5 21 5" xfId="9047"/>
    <cellStyle name="Normal 2 2 5 22" xfId="9048"/>
    <cellStyle name="Normal 2 2 5 22 2" xfId="9049"/>
    <cellStyle name="Normal 2 2 5 22 3" xfId="9050"/>
    <cellStyle name="Normal 2 2 5 22 4" xfId="9051"/>
    <cellStyle name="Normal 2 2 5 22 5" xfId="9052"/>
    <cellStyle name="Normal 2 2 5 23" xfId="9053"/>
    <cellStyle name="Normal 2 2 5 23 2" xfId="9054"/>
    <cellStyle name="Normal 2 2 5 23 3" xfId="9055"/>
    <cellStyle name="Normal 2 2 5 23 4" xfId="9056"/>
    <cellStyle name="Normal 2 2 5 23 5" xfId="9057"/>
    <cellStyle name="Normal 2 2 5 24" xfId="9058"/>
    <cellStyle name="Normal 2 2 5 24 2" xfId="9059"/>
    <cellStyle name="Normal 2 2 5 24 3" xfId="9060"/>
    <cellStyle name="Normal 2 2 5 24 4" xfId="9061"/>
    <cellStyle name="Normal 2 2 5 24 5" xfId="9062"/>
    <cellStyle name="Normal 2 2 5 25" xfId="9063"/>
    <cellStyle name="Normal 2 2 5 25 2" xfId="9064"/>
    <cellStyle name="Normal 2 2 5 25 3" xfId="9065"/>
    <cellStyle name="Normal 2 2 5 25 4" xfId="9066"/>
    <cellStyle name="Normal 2 2 5 25 5" xfId="9067"/>
    <cellStyle name="Normal 2 2 5 26" xfId="9068"/>
    <cellStyle name="Normal 2 2 5 26 2" xfId="9069"/>
    <cellStyle name="Normal 2 2 5 26 3" xfId="9070"/>
    <cellStyle name="Normal 2 2 5 26 4" xfId="9071"/>
    <cellStyle name="Normal 2 2 5 26 5" xfId="9072"/>
    <cellStyle name="Normal 2 2 5 27" xfId="9073"/>
    <cellStyle name="Normal 2 2 5 27 2" xfId="9074"/>
    <cellStyle name="Normal 2 2 5 27 3" xfId="9075"/>
    <cellStyle name="Normal 2 2 5 27 4" xfId="9076"/>
    <cellStyle name="Normal 2 2 5 27 5" xfId="9077"/>
    <cellStyle name="Normal 2 2 5 28" xfId="9078"/>
    <cellStyle name="Normal 2 2 5 28 2" xfId="9079"/>
    <cellStyle name="Normal 2 2 5 28 3" xfId="9080"/>
    <cellStyle name="Normal 2 2 5 28 4" xfId="9081"/>
    <cellStyle name="Normal 2 2 5 28 5" xfId="9082"/>
    <cellStyle name="Normal 2 2 5 29" xfId="9083"/>
    <cellStyle name="Normal 2 2 5 29 2" xfId="9084"/>
    <cellStyle name="Normal 2 2 5 29 3" xfId="9085"/>
    <cellStyle name="Normal 2 2 5 29 4" xfId="9086"/>
    <cellStyle name="Normal 2 2 5 29 5" xfId="9087"/>
    <cellStyle name="Normal 2 2 5 3" xfId="9088"/>
    <cellStyle name="Normal 2 2 5 3 2" xfId="9089"/>
    <cellStyle name="Normal 2 2 5 3 3" xfId="9090"/>
    <cellStyle name="Normal 2 2 5 3 4" xfId="9091"/>
    <cellStyle name="Normal 2 2 5 3 5" xfId="9092"/>
    <cellStyle name="Normal 2 2 5 30" xfId="9093"/>
    <cellStyle name="Normal 2 2 5 30 2" xfId="9094"/>
    <cellStyle name="Normal 2 2 5 30 3" xfId="9095"/>
    <cellStyle name="Normal 2 2 5 30 4" xfId="9096"/>
    <cellStyle name="Normal 2 2 5 30 5" xfId="9097"/>
    <cellStyle name="Normal 2 2 5 31" xfId="9098"/>
    <cellStyle name="Normal 2 2 5 31 2" xfId="9099"/>
    <cellStyle name="Normal 2 2 5 31 3" xfId="9100"/>
    <cellStyle name="Normal 2 2 5 31 4" xfId="9101"/>
    <cellStyle name="Normal 2 2 5 31 5" xfId="9102"/>
    <cellStyle name="Normal 2 2 5 32" xfId="9103"/>
    <cellStyle name="Normal 2 2 5 33" xfId="9104"/>
    <cellStyle name="Normal 2 2 5 34" xfId="9105"/>
    <cellStyle name="Normal 2 2 5 35" xfId="9106"/>
    <cellStyle name="Normal 2 2 5 36" xfId="9107"/>
    <cellStyle name="Normal 2 2 5 4" xfId="9108"/>
    <cellStyle name="Normal 2 2 5 4 2" xfId="9109"/>
    <cellStyle name="Normal 2 2 5 4 3" xfId="9110"/>
    <cellStyle name="Normal 2 2 5 4 4" xfId="9111"/>
    <cellStyle name="Normal 2 2 5 4 5" xfId="9112"/>
    <cellStyle name="Normal 2 2 5 5" xfId="9113"/>
    <cellStyle name="Normal 2 2 5 5 2" xfId="9114"/>
    <cellStyle name="Normal 2 2 5 5 3" xfId="9115"/>
    <cellStyle name="Normal 2 2 5 5 4" xfId="9116"/>
    <cellStyle name="Normal 2 2 5 5 5" xfId="9117"/>
    <cellStyle name="Normal 2 2 5 6" xfId="9118"/>
    <cellStyle name="Normal 2 2 5 6 2" xfId="9119"/>
    <cellStyle name="Normal 2 2 5 6 3" xfId="9120"/>
    <cellStyle name="Normal 2 2 5 6 4" xfId="9121"/>
    <cellStyle name="Normal 2 2 5 6 5" xfId="9122"/>
    <cellStyle name="Normal 2 2 5 7" xfId="9123"/>
    <cellStyle name="Normal 2 2 5 7 2" xfId="9124"/>
    <cellStyle name="Normal 2 2 5 7 3" xfId="9125"/>
    <cellStyle name="Normal 2 2 5 7 4" xfId="9126"/>
    <cellStyle name="Normal 2 2 5 7 5" xfId="9127"/>
    <cellStyle name="Normal 2 2 5 8" xfId="9128"/>
    <cellStyle name="Normal 2 2 5 8 2" xfId="9129"/>
    <cellStyle name="Normal 2 2 5 8 3" xfId="9130"/>
    <cellStyle name="Normal 2 2 5 8 4" xfId="9131"/>
    <cellStyle name="Normal 2 2 5 8 5" xfId="9132"/>
    <cellStyle name="Normal 2 2 5 9" xfId="9133"/>
    <cellStyle name="Normal 2 2 5 9 2" xfId="9134"/>
    <cellStyle name="Normal 2 2 5 9 3" xfId="9135"/>
    <cellStyle name="Normal 2 2 5 9 4" xfId="9136"/>
    <cellStyle name="Normal 2 2 5 9 5" xfId="9137"/>
    <cellStyle name="Normal 2 2 6" xfId="3359"/>
    <cellStyle name="Normal 2 2 6 10" xfId="9138"/>
    <cellStyle name="Normal 2 2 6 11" xfId="9139"/>
    <cellStyle name="Normal 2 2 6 12" xfId="9140"/>
    <cellStyle name="Normal 2 2 6 13" xfId="9141"/>
    <cellStyle name="Normal 2 2 6 14" xfId="9142"/>
    <cellStyle name="Normal 2 2 6 15" xfId="9143"/>
    <cellStyle name="Normal 2 2 6 16" xfId="9144"/>
    <cellStyle name="Normal 2 2 6 2" xfId="9145"/>
    <cellStyle name="Normal 2 2 6 3" xfId="9146"/>
    <cellStyle name="Normal 2 2 6 4" xfId="9147"/>
    <cellStyle name="Normal 2 2 6 5" xfId="9148"/>
    <cellStyle name="Normal 2 2 6 6" xfId="9149"/>
    <cellStyle name="Normal 2 2 6 7" xfId="9150"/>
    <cellStyle name="Normal 2 2 6 8" xfId="9151"/>
    <cellStyle name="Normal 2 2 6 9" xfId="9152"/>
    <cellStyle name="Normal 2 2 7" xfId="9153"/>
    <cellStyle name="Normal 2 2 7 2" xfId="9154"/>
    <cellStyle name="Normal 2 2 8" xfId="9155"/>
    <cellStyle name="Normal 2 2 8 2" xfId="9156"/>
    <cellStyle name="Normal 2 2 9" xfId="9157"/>
    <cellStyle name="Normal 2 2_ACAD" xfId="9158"/>
    <cellStyle name="Normal 2 20" xfId="9159"/>
    <cellStyle name="Normal 2 20 10" xfId="9160"/>
    <cellStyle name="Normal 2 20 11" xfId="9161"/>
    <cellStyle name="Normal 2 20 12" xfId="9162"/>
    <cellStyle name="Normal 2 20 13" xfId="9163"/>
    <cellStyle name="Normal 2 20 14" xfId="9164"/>
    <cellStyle name="Normal 2 20 15" xfId="9165"/>
    <cellStyle name="Normal 2 20 16" xfId="9166"/>
    <cellStyle name="Normal 2 20 17" xfId="9167"/>
    <cellStyle name="Normal 2 20 18" xfId="9168"/>
    <cellStyle name="Normal 2 20 19" xfId="9169"/>
    <cellStyle name="Normal 2 20 2" xfId="9170"/>
    <cellStyle name="Normal 2 20 20" xfId="9171"/>
    <cellStyle name="Normal 2 20 21" xfId="9172"/>
    <cellStyle name="Normal 2 20 22" xfId="9173"/>
    <cellStyle name="Normal 2 20 23" xfId="9174"/>
    <cellStyle name="Normal 2 20 24" xfId="9175"/>
    <cellStyle name="Normal 2 20 25" xfId="9176"/>
    <cellStyle name="Normal 2 20 26" xfId="9177"/>
    <cellStyle name="Normal 2 20 27" xfId="9178"/>
    <cellStyle name="Normal 2 20 28" xfId="9179"/>
    <cellStyle name="Normal 2 20 29" xfId="9180"/>
    <cellStyle name="Normal 2 20 3" xfId="9181"/>
    <cellStyle name="Normal 2 20 30" xfId="9182"/>
    <cellStyle name="Normal 2 20 31" xfId="9183"/>
    <cellStyle name="Normal 2 20 32" xfId="9184"/>
    <cellStyle name="Normal 2 20 33" xfId="9185"/>
    <cellStyle name="Normal 2 20 34" xfId="9186"/>
    <cellStyle name="Normal 2 20 35" xfId="9187"/>
    <cellStyle name="Normal 2 20 4" xfId="9188"/>
    <cellStyle name="Normal 2 20 5" xfId="9189"/>
    <cellStyle name="Normal 2 20 6" xfId="9190"/>
    <cellStyle name="Normal 2 20 7" xfId="9191"/>
    <cellStyle name="Normal 2 20 8" xfId="9192"/>
    <cellStyle name="Normal 2 20 9" xfId="9193"/>
    <cellStyle name="Normal 2 21" xfId="9194"/>
    <cellStyle name="Normal 2 21 10" xfId="9195"/>
    <cellStyle name="Normal 2 21 11" xfId="9196"/>
    <cellStyle name="Normal 2 21 12" xfId="9197"/>
    <cellStyle name="Normal 2 21 13" xfId="9198"/>
    <cellStyle name="Normal 2 21 14" xfId="9199"/>
    <cellStyle name="Normal 2 21 15" xfId="9200"/>
    <cellStyle name="Normal 2 21 16" xfId="9201"/>
    <cellStyle name="Normal 2 21 17" xfId="9202"/>
    <cellStyle name="Normal 2 21 18" xfId="9203"/>
    <cellStyle name="Normal 2 21 19" xfId="9204"/>
    <cellStyle name="Normal 2 21 2" xfId="9205"/>
    <cellStyle name="Normal 2 21 20" xfId="9206"/>
    <cellStyle name="Normal 2 21 21" xfId="9207"/>
    <cellStyle name="Normal 2 21 22" xfId="9208"/>
    <cellStyle name="Normal 2 21 23" xfId="9209"/>
    <cellStyle name="Normal 2 21 24" xfId="9210"/>
    <cellStyle name="Normal 2 21 25" xfId="9211"/>
    <cellStyle name="Normal 2 21 26" xfId="9212"/>
    <cellStyle name="Normal 2 21 27" xfId="9213"/>
    <cellStyle name="Normal 2 21 28" xfId="9214"/>
    <cellStyle name="Normal 2 21 29" xfId="9215"/>
    <cellStyle name="Normal 2 21 3" xfId="9216"/>
    <cellStyle name="Normal 2 21 30" xfId="9217"/>
    <cellStyle name="Normal 2 21 31" xfId="9218"/>
    <cellStyle name="Normal 2 21 32" xfId="9219"/>
    <cellStyle name="Normal 2 21 33" xfId="9220"/>
    <cellStyle name="Normal 2 21 34" xfId="9221"/>
    <cellStyle name="Normal 2 21 35" xfId="9222"/>
    <cellStyle name="Normal 2 21 4" xfId="9223"/>
    <cellStyle name="Normal 2 21 5" xfId="9224"/>
    <cellStyle name="Normal 2 21 6" xfId="9225"/>
    <cellStyle name="Normal 2 21 7" xfId="9226"/>
    <cellStyle name="Normal 2 21 8" xfId="9227"/>
    <cellStyle name="Normal 2 21 9" xfId="9228"/>
    <cellStyle name="Normal 2 22" xfId="9229"/>
    <cellStyle name="Normal 2 22 10" xfId="9230"/>
    <cellStyle name="Normal 2 22 11" xfId="9231"/>
    <cellStyle name="Normal 2 22 12" xfId="9232"/>
    <cellStyle name="Normal 2 22 13" xfId="9233"/>
    <cellStyle name="Normal 2 22 14" xfId="9234"/>
    <cellStyle name="Normal 2 22 15" xfId="9235"/>
    <cellStyle name="Normal 2 22 16" xfId="9236"/>
    <cellStyle name="Normal 2 22 17" xfId="9237"/>
    <cellStyle name="Normal 2 22 18" xfId="9238"/>
    <cellStyle name="Normal 2 22 19" xfId="9239"/>
    <cellStyle name="Normal 2 22 2" xfId="9240"/>
    <cellStyle name="Normal 2 22 20" xfId="9241"/>
    <cellStyle name="Normal 2 22 21" xfId="9242"/>
    <cellStyle name="Normal 2 22 22" xfId="9243"/>
    <cellStyle name="Normal 2 22 23" xfId="9244"/>
    <cellStyle name="Normal 2 22 24" xfId="9245"/>
    <cellStyle name="Normal 2 22 25" xfId="9246"/>
    <cellStyle name="Normal 2 22 26" xfId="9247"/>
    <cellStyle name="Normal 2 22 27" xfId="9248"/>
    <cellStyle name="Normal 2 22 28" xfId="9249"/>
    <cellStyle name="Normal 2 22 29" xfId="9250"/>
    <cellStyle name="Normal 2 22 3" xfId="9251"/>
    <cellStyle name="Normal 2 22 30" xfId="9252"/>
    <cellStyle name="Normal 2 22 31" xfId="9253"/>
    <cellStyle name="Normal 2 22 32" xfId="9254"/>
    <cellStyle name="Normal 2 22 33" xfId="9255"/>
    <cellStyle name="Normal 2 22 34" xfId="9256"/>
    <cellStyle name="Normal 2 22 35" xfId="9257"/>
    <cellStyle name="Normal 2 22 4" xfId="9258"/>
    <cellStyle name="Normal 2 22 5" xfId="9259"/>
    <cellStyle name="Normal 2 22 6" xfId="9260"/>
    <cellStyle name="Normal 2 22 7" xfId="9261"/>
    <cellStyle name="Normal 2 22 8" xfId="9262"/>
    <cellStyle name="Normal 2 22 9" xfId="9263"/>
    <cellStyle name="Normal 2 23" xfId="9264"/>
    <cellStyle name="Normal 2 23 10" xfId="9265"/>
    <cellStyle name="Normal 2 23 11" xfId="9266"/>
    <cellStyle name="Normal 2 23 12" xfId="9267"/>
    <cellStyle name="Normal 2 23 13" xfId="9268"/>
    <cellStyle name="Normal 2 23 14" xfId="9269"/>
    <cellStyle name="Normal 2 23 15" xfId="9270"/>
    <cellStyle name="Normal 2 23 16" xfId="9271"/>
    <cellStyle name="Normal 2 23 17" xfId="9272"/>
    <cellStyle name="Normal 2 23 18" xfId="9273"/>
    <cellStyle name="Normal 2 23 19" xfId="9274"/>
    <cellStyle name="Normal 2 23 2" xfId="9275"/>
    <cellStyle name="Normal 2 23 20" xfId="9276"/>
    <cellStyle name="Normal 2 23 21" xfId="9277"/>
    <cellStyle name="Normal 2 23 22" xfId="9278"/>
    <cellStyle name="Normal 2 23 23" xfId="9279"/>
    <cellStyle name="Normal 2 23 24" xfId="9280"/>
    <cellStyle name="Normal 2 23 25" xfId="9281"/>
    <cellStyle name="Normal 2 23 26" xfId="9282"/>
    <cellStyle name="Normal 2 23 27" xfId="9283"/>
    <cellStyle name="Normal 2 23 28" xfId="9284"/>
    <cellStyle name="Normal 2 23 29" xfId="9285"/>
    <cellStyle name="Normal 2 23 3" xfId="9286"/>
    <cellStyle name="Normal 2 23 30" xfId="9287"/>
    <cellStyle name="Normal 2 23 31" xfId="9288"/>
    <cellStyle name="Normal 2 23 32" xfId="9289"/>
    <cellStyle name="Normal 2 23 33" xfId="9290"/>
    <cellStyle name="Normal 2 23 34" xfId="9291"/>
    <cellStyle name="Normal 2 23 35" xfId="9292"/>
    <cellStyle name="Normal 2 23 4" xfId="9293"/>
    <cellStyle name="Normal 2 23 5" xfId="9294"/>
    <cellStyle name="Normal 2 23 6" xfId="9295"/>
    <cellStyle name="Normal 2 23 7" xfId="9296"/>
    <cellStyle name="Normal 2 23 8" xfId="9297"/>
    <cellStyle name="Normal 2 23 9" xfId="9298"/>
    <cellStyle name="Normal 2 24" xfId="9299"/>
    <cellStyle name="Normal 2 24 10" xfId="9300"/>
    <cellStyle name="Normal 2 24 11" xfId="9301"/>
    <cellStyle name="Normal 2 24 12" xfId="9302"/>
    <cellStyle name="Normal 2 24 13" xfId="9303"/>
    <cellStyle name="Normal 2 24 14" xfId="9304"/>
    <cellStyle name="Normal 2 24 15" xfId="9305"/>
    <cellStyle name="Normal 2 24 16" xfId="9306"/>
    <cellStyle name="Normal 2 24 17" xfId="9307"/>
    <cellStyle name="Normal 2 24 18" xfId="9308"/>
    <cellStyle name="Normal 2 24 19" xfId="9309"/>
    <cellStyle name="Normal 2 24 2" xfId="9310"/>
    <cellStyle name="Normal 2 24 20" xfId="9311"/>
    <cellStyle name="Normal 2 24 21" xfId="9312"/>
    <cellStyle name="Normal 2 24 22" xfId="9313"/>
    <cellStyle name="Normal 2 24 23" xfId="9314"/>
    <cellStyle name="Normal 2 24 24" xfId="9315"/>
    <cellStyle name="Normal 2 24 25" xfId="9316"/>
    <cellStyle name="Normal 2 24 26" xfId="9317"/>
    <cellStyle name="Normal 2 24 27" xfId="9318"/>
    <cellStyle name="Normal 2 24 28" xfId="9319"/>
    <cellStyle name="Normal 2 24 29" xfId="9320"/>
    <cellStyle name="Normal 2 24 3" xfId="9321"/>
    <cellStyle name="Normal 2 24 30" xfId="9322"/>
    <cellStyle name="Normal 2 24 31" xfId="9323"/>
    <cellStyle name="Normal 2 24 32" xfId="9324"/>
    <cellStyle name="Normal 2 24 33" xfId="9325"/>
    <cellStyle name="Normal 2 24 34" xfId="9326"/>
    <cellStyle name="Normal 2 24 35" xfId="9327"/>
    <cellStyle name="Normal 2 24 4" xfId="9328"/>
    <cellStyle name="Normal 2 24 5" xfId="9329"/>
    <cellStyle name="Normal 2 24 6" xfId="9330"/>
    <cellStyle name="Normal 2 24 7" xfId="9331"/>
    <cellStyle name="Normal 2 24 8" xfId="9332"/>
    <cellStyle name="Normal 2 24 9" xfId="9333"/>
    <cellStyle name="Normal 2 25" xfId="9334"/>
    <cellStyle name="Normal 2 25 10" xfId="9335"/>
    <cellStyle name="Normal 2 25 11" xfId="9336"/>
    <cellStyle name="Normal 2 25 12" xfId="9337"/>
    <cellStyle name="Normal 2 25 13" xfId="9338"/>
    <cellStyle name="Normal 2 25 14" xfId="9339"/>
    <cellStyle name="Normal 2 25 15" xfId="9340"/>
    <cellStyle name="Normal 2 25 16" xfId="9341"/>
    <cellStyle name="Normal 2 25 17" xfId="9342"/>
    <cellStyle name="Normal 2 25 18" xfId="9343"/>
    <cellStyle name="Normal 2 25 19" xfId="9344"/>
    <cellStyle name="Normal 2 25 2" xfId="9345"/>
    <cellStyle name="Normal 2 25 20" xfId="9346"/>
    <cellStyle name="Normal 2 25 21" xfId="9347"/>
    <cellStyle name="Normal 2 25 22" xfId="9348"/>
    <cellStyle name="Normal 2 25 23" xfId="9349"/>
    <cellStyle name="Normal 2 25 24" xfId="9350"/>
    <cellStyle name="Normal 2 25 25" xfId="9351"/>
    <cellStyle name="Normal 2 25 26" xfId="9352"/>
    <cellStyle name="Normal 2 25 27" xfId="9353"/>
    <cellStyle name="Normal 2 25 28" xfId="9354"/>
    <cellStyle name="Normal 2 25 29" xfId="9355"/>
    <cellStyle name="Normal 2 25 3" xfId="9356"/>
    <cellStyle name="Normal 2 25 30" xfId="9357"/>
    <cellStyle name="Normal 2 25 31" xfId="9358"/>
    <cellStyle name="Normal 2 25 32" xfId="9359"/>
    <cellStyle name="Normal 2 25 33" xfId="9360"/>
    <cellStyle name="Normal 2 25 34" xfId="9361"/>
    <cellStyle name="Normal 2 25 35" xfId="9362"/>
    <cellStyle name="Normal 2 25 4" xfId="9363"/>
    <cellStyle name="Normal 2 25 5" xfId="9364"/>
    <cellStyle name="Normal 2 25 6" xfId="9365"/>
    <cellStyle name="Normal 2 25 7" xfId="9366"/>
    <cellStyle name="Normal 2 25 8" xfId="9367"/>
    <cellStyle name="Normal 2 25 9" xfId="9368"/>
    <cellStyle name="Normal 2 26" xfId="9369"/>
    <cellStyle name="Normal 2 26 10" xfId="9370"/>
    <cellStyle name="Normal 2 26 11" xfId="9371"/>
    <cellStyle name="Normal 2 26 12" xfId="9372"/>
    <cellStyle name="Normal 2 26 13" xfId="9373"/>
    <cellStyle name="Normal 2 26 14" xfId="9374"/>
    <cellStyle name="Normal 2 26 15" xfId="9375"/>
    <cellStyle name="Normal 2 26 16" xfId="9376"/>
    <cellStyle name="Normal 2 26 17" xfId="9377"/>
    <cellStyle name="Normal 2 26 18" xfId="9378"/>
    <cellStyle name="Normal 2 26 19" xfId="9379"/>
    <cellStyle name="Normal 2 26 2" xfId="9380"/>
    <cellStyle name="Normal 2 26 20" xfId="9381"/>
    <cellStyle name="Normal 2 26 21" xfId="9382"/>
    <cellStyle name="Normal 2 26 22" xfId="9383"/>
    <cellStyle name="Normal 2 26 23" xfId="9384"/>
    <cellStyle name="Normal 2 26 24" xfId="9385"/>
    <cellStyle name="Normal 2 26 25" xfId="9386"/>
    <cellStyle name="Normal 2 26 26" xfId="9387"/>
    <cellStyle name="Normal 2 26 27" xfId="9388"/>
    <cellStyle name="Normal 2 26 28" xfId="9389"/>
    <cellStyle name="Normal 2 26 29" xfId="9390"/>
    <cellStyle name="Normal 2 26 3" xfId="9391"/>
    <cellStyle name="Normal 2 26 30" xfId="9392"/>
    <cellStyle name="Normal 2 26 31" xfId="9393"/>
    <cellStyle name="Normal 2 26 32" xfId="9394"/>
    <cellStyle name="Normal 2 26 33" xfId="9395"/>
    <cellStyle name="Normal 2 26 34" xfId="9396"/>
    <cellStyle name="Normal 2 26 35" xfId="9397"/>
    <cellStyle name="Normal 2 26 4" xfId="9398"/>
    <cellStyle name="Normal 2 26 5" xfId="9399"/>
    <cellStyle name="Normal 2 26 6" xfId="9400"/>
    <cellStyle name="Normal 2 26 7" xfId="9401"/>
    <cellStyle name="Normal 2 26 8" xfId="9402"/>
    <cellStyle name="Normal 2 26 9" xfId="9403"/>
    <cellStyle name="Normal 2 27" xfId="9404"/>
    <cellStyle name="Normal 2 27 10" xfId="9405"/>
    <cellStyle name="Normal 2 27 11" xfId="9406"/>
    <cellStyle name="Normal 2 27 12" xfId="9407"/>
    <cellStyle name="Normal 2 27 13" xfId="9408"/>
    <cellStyle name="Normal 2 27 14" xfId="9409"/>
    <cellStyle name="Normal 2 27 15" xfId="9410"/>
    <cellStyle name="Normal 2 27 16" xfId="9411"/>
    <cellStyle name="Normal 2 27 17" xfId="9412"/>
    <cellStyle name="Normal 2 27 18" xfId="9413"/>
    <cellStyle name="Normal 2 27 19" xfId="9414"/>
    <cellStyle name="Normal 2 27 2" xfId="9415"/>
    <cellStyle name="Normal 2 27 20" xfId="9416"/>
    <cellStyle name="Normal 2 27 21" xfId="9417"/>
    <cellStyle name="Normal 2 27 22" xfId="9418"/>
    <cellStyle name="Normal 2 27 23" xfId="9419"/>
    <cellStyle name="Normal 2 27 24" xfId="9420"/>
    <cellStyle name="Normal 2 27 25" xfId="9421"/>
    <cellStyle name="Normal 2 27 26" xfId="9422"/>
    <cellStyle name="Normal 2 27 27" xfId="9423"/>
    <cellStyle name="Normal 2 27 28" xfId="9424"/>
    <cellStyle name="Normal 2 27 29" xfId="9425"/>
    <cellStyle name="Normal 2 27 3" xfId="9426"/>
    <cellStyle name="Normal 2 27 30" xfId="9427"/>
    <cellStyle name="Normal 2 27 31" xfId="9428"/>
    <cellStyle name="Normal 2 27 32" xfId="9429"/>
    <cellStyle name="Normal 2 27 33" xfId="9430"/>
    <cellStyle name="Normal 2 27 34" xfId="9431"/>
    <cellStyle name="Normal 2 27 35" xfId="9432"/>
    <cellStyle name="Normal 2 27 4" xfId="9433"/>
    <cellStyle name="Normal 2 27 5" xfId="9434"/>
    <cellStyle name="Normal 2 27 6" xfId="9435"/>
    <cellStyle name="Normal 2 27 7" xfId="9436"/>
    <cellStyle name="Normal 2 27 8" xfId="9437"/>
    <cellStyle name="Normal 2 27 9" xfId="9438"/>
    <cellStyle name="Normal 2 28" xfId="9439"/>
    <cellStyle name="Normal 2 28 10" xfId="9440"/>
    <cellStyle name="Normal 2 28 11" xfId="9441"/>
    <cellStyle name="Normal 2 28 12" xfId="9442"/>
    <cellStyle name="Normal 2 28 13" xfId="9443"/>
    <cellStyle name="Normal 2 28 14" xfId="9444"/>
    <cellStyle name="Normal 2 28 15" xfId="9445"/>
    <cellStyle name="Normal 2 28 16" xfId="9446"/>
    <cellStyle name="Normal 2 28 17" xfId="9447"/>
    <cellStyle name="Normal 2 28 18" xfId="9448"/>
    <cellStyle name="Normal 2 28 19" xfId="9449"/>
    <cellStyle name="Normal 2 28 2" xfId="9450"/>
    <cellStyle name="Normal 2 28 20" xfId="9451"/>
    <cellStyle name="Normal 2 28 21" xfId="9452"/>
    <cellStyle name="Normal 2 28 22" xfId="9453"/>
    <cellStyle name="Normal 2 28 23" xfId="9454"/>
    <cellStyle name="Normal 2 28 24" xfId="9455"/>
    <cellStyle name="Normal 2 28 25" xfId="9456"/>
    <cellStyle name="Normal 2 28 26" xfId="9457"/>
    <cellStyle name="Normal 2 28 27" xfId="9458"/>
    <cellStyle name="Normal 2 28 28" xfId="9459"/>
    <cellStyle name="Normal 2 28 29" xfId="9460"/>
    <cellStyle name="Normal 2 28 3" xfId="9461"/>
    <cellStyle name="Normal 2 28 30" xfId="9462"/>
    <cellStyle name="Normal 2 28 31" xfId="9463"/>
    <cellStyle name="Normal 2 28 32" xfId="9464"/>
    <cellStyle name="Normal 2 28 33" xfId="9465"/>
    <cellStyle name="Normal 2 28 34" xfId="9466"/>
    <cellStyle name="Normal 2 28 35" xfId="9467"/>
    <cellStyle name="Normal 2 28 4" xfId="9468"/>
    <cellStyle name="Normal 2 28 5" xfId="9469"/>
    <cellStyle name="Normal 2 28 6" xfId="9470"/>
    <cellStyle name="Normal 2 28 7" xfId="9471"/>
    <cellStyle name="Normal 2 28 8" xfId="9472"/>
    <cellStyle name="Normal 2 28 9" xfId="9473"/>
    <cellStyle name="Normal 2 29" xfId="9474"/>
    <cellStyle name="Normal 2 29 10" xfId="9475"/>
    <cellStyle name="Normal 2 29 11" xfId="9476"/>
    <cellStyle name="Normal 2 29 12" xfId="9477"/>
    <cellStyle name="Normal 2 29 13" xfId="9478"/>
    <cellStyle name="Normal 2 29 14" xfId="9479"/>
    <cellStyle name="Normal 2 29 15" xfId="9480"/>
    <cellStyle name="Normal 2 29 16" xfId="9481"/>
    <cellStyle name="Normal 2 29 17" xfId="9482"/>
    <cellStyle name="Normal 2 29 18" xfId="9483"/>
    <cellStyle name="Normal 2 29 19" xfId="9484"/>
    <cellStyle name="Normal 2 29 2" xfId="9485"/>
    <cellStyle name="Normal 2 29 20" xfId="9486"/>
    <cellStyle name="Normal 2 29 21" xfId="9487"/>
    <cellStyle name="Normal 2 29 22" xfId="9488"/>
    <cellStyle name="Normal 2 29 23" xfId="9489"/>
    <cellStyle name="Normal 2 29 24" xfId="9490"/>
    <cellStyle name="Normal 2 29 25" xfId="9491"/>
    <cellStyle name="Normal 2 29 26" xfId="9492"/>
    <cellStyle name="Normal 2 29 27" xfId="9493"/>
    <cellStyle name="Normal 2 29 28" xfId="9494"/>
    <cellStyle name="Normal 2 29 29" xfId="9495"/>
    <cellStyle name="Normal 2 29 3" xfId="9496"/>
    <cellStyle name="Normal 2 29 30" xfId="9497"/>
    <cellStyle name="Normal 2 29 31" xfId="9498"/>
    <cellStyle name="Normal 2 29 32" xfId="9499"/>
    <cellStyle name="Normal 2 29 33" xfId="9500"/>
    <cellStyle name="Normal 2 29 34" xfId="9501"/>
    <cellStyle name="Normal 2 29 35" xfId="9502"/>
    <cellStyle name="Normal 2 29 4" xfId="9503"/>
    <cellStyle name="Normal 2 29 5" xfId="9504"/>
    <cellStyle name="Normal 2 29 6" xfId="9505"/>
    <cellStyle name="Normal 2 29 7" xfId="9506"/>
    <cellStyle name="Normal 2 29 8" xfId="9507"/>
    <cellStyle name="Normal 2 29 9" xfId="9508"/>
    <cellStyle name="Normal 2 3" xfId="35"/>
    <cellStyle name="Normal 2 3 10" xfId="9509"/>
    <cellStyle name="Normal 2 3 11" xfId="9510"/>
    <cellStyle name="Normal 2 3 12" xfId="9511"/>
    <cellStyle name="Normal 2 3 13" xfId="9512"/>
    <cellStyle name="Normal 2 3 14" xfId="9513"/>
    <cellStyle name="Normal 2 3 15" xfId="9514"/>
    <cellStyle name="Normal 2 3 16" xfId="9515"/>
    <cellStyle name="Normal 2 3 17" xfId="9516"/>
    <cellStyle name="Normal 2 3 18" xfId="9517"/>
    <cellStyle name="Normal 2 3 19" xfId="9518"/>
    <cellStyle name="Normal 2 3 2" xfId="2044"/>
    <cellStyle name="Normal 2 3 2 2" xfId="3076"/>
    <cellStyle name="Normal 2 3 2 3" xfId="24550"/>
    <cellStyle name="Normal 2 3 20" xfId="9519"/>
    <cellStyle name="Normal 2 3 21" xfId="9520"/>
    <cellStyle name="Normal 2 3 22" xfId="9521"/>
    <cellStyle name="Normal 2 3 23" xfId="9522"/>
    <cellStyle name="Normal 2 3 24" xfId="9523"/>
    <cellStyle name="Normal 2 3 25" xfId="9524"/>
    <cellStyle name="Normal 2 3 26" xfId="9525"/>
    <cellStyle name="Normal 2 3 27" xfId="9526"/>
    <cellStyle name="Normal 2 3 28" xfId="9527"/>
    <cellStyle name="Normal 2 3 29" xfId="9528"/>
    <cellStyle name="Normal 2 3 3" xfId="3086"/>
    <cellStyle name="Normal 2 3 3 2" xfId="9529"/>
    <cellStyle name="Normal 2 3 30" xfId="9530"/>
    <cellStyle name="Normal 2 3 31" xfId="9531"/>
    <cellStyle name="Normal 2 3 32" xfId="9532"/>
    <cellStyle name="Normal 2 3 33" xfId="9533"/>
    <cellStyle name="Normal 2 3 34" xfId="9534"/>
    <cellStyle name="Normal 2 3 35" xfId="9535"/>
    <cellStyle name="Normal 2 3 36" xfId="9536"/>
    <cellStyle name="Normal 2 3 37" xfId="24672"/>
    <cellStyle name="Normal 2 3 4" xfId="3255"/>
    <cellStyle name="Normal 2 3 4 2" xfId="9537"/>
    <cellStyle name="Normal 2 3 5" xfId="3360"/>
    <cellStyle name="Normal 2 3 5 2" xfId="9538"/>
    <cellStyle name="Normal 2 3 6" xfId="9539"/>
    <cellStyle name="Normal 2 3 7" xfId="9540"/>
    <cellStyle name="Normal 2 3 8" xfId="9541"/>
    <cellStyle name="Normal 2 3 9" xfId="9542"/>
    <cellStyle name="Normal 2 30" xfId="9543"/>
    <cellStyle name="Normal 2 30 10" xfId="9544"/>
    <cellStyle name="Normal 2 30 10 2" xfId="9545"/>
    <cellStyle name="Normal 2 30 10 3" xfId="9546"/>
    <cellStyle name="Normal 2 30 10 4" xfId="9547"/>
    <cellStyle name="Normal 2 30 10 5" xfId="9548"/>
    <cellStyle name="Normal 2 30 11" xfId="9549"/>
    <cellStyle name="Normal 2 30 11 2" xfId="9550"/>
    <cellStyle name="Normal 2 30 11 3" xfId="9551"/>
    <cellStyle name="Normal 2 30 11 4" xfId="9552"/>
    <cellStyle name="Normal 2 30 11 5" xfId="9553"/>
    <cellStyle name="Normal 2 30 12" xfId="9554"/>
    <cellStyle name="Normal 2 30 12 2" xfId="9555"/>
    <cellStyle name="Normal 2 30 12 3" xfId="9556"/>
    <cellStyle name="Normal 2 30 12 4" xfId="9557"/>
    <cellStyle name="Normal 2 30 12 5" xfId="9558"/>
    <cellStyle name="Normal 2 30 13" xfId="9559"/>
    <cellStyle name="Normal 2 30 13 2" xfId="9560"/>
    <cellStyle name="Normal 2 30 13 3" xfId="9561"/>
    <cellStyle name="Normal 2 30 13 4" xfId="9562"/>
    <cellStyle name="Normal 2 30 13 5" xfId="9563"/>
    <cellStyle name="Normal 2 30 14" xfId="9564"/>
    <cellStyle name="Normal 2 30 14 2" xfId="9565"/>
    <cellStyle name="Normal 2 30 14 3" xfId="9566"/>
    <cellStyle name="Normal 2 30 14 4" xfId="9567"/>
    <cellStyle name="Normal 2 30 14 5" xfId="9568"/>
    <cellStyle name="Normal 2 30 15" xfId="9569"/>
    <cellStyle name="Normal 2 30 15 2" xfId="9570"/>
    <cellStyle name="Normal 2 30 15 3" xfId="9571"/>
    <cellStyle name="Normal 2 30 15 4" xfId="9572"/>
    <cellStyle name="Normal 2 30 15 5" xfId="9573"/>
    <cellStyle name="Normal 2 30 16" xfId="9574"/>
    <cellStyle name="Normal 2 30 16 2" xfId="9575"/>
    <cellStyle name="Normal 2 30 16 3" xfId="9576"/>
    <cellStyle name="Normal 2 30 16 4" xfId="9577"/>
    <cellStyle name="Normal 2 30 16 5" xfId="9578"/>
    <cellStyle name="Normal 2 30 17" xfId="9579"/>
    <cellStyle name="Normal 2 30 17 2" xfId="9580"/>
    <cellStyle name="Normal 2 30 17 3" xfId="9581"/>
    <cellStyle name="Normal 2 30 17 4" xfId="9582"/>
    <cellStyle name="Normal 2 30 17 5" xfId="9583"/>
    <cellStyle name="Normal 2 30 18" xfId="9584"/>
    <cellStyle name="Normal 2 30 18 2" xfId="9585"/>
    <cellStyle name="Normal 2 30 18 3" xfId="9586"/>
    <cellStyle name="Normal 2 30 18 4" xfId="9587"/>
    <cellStyle name="Normal 2 30 18 5" xfId="9588"/>
    <cellStyle name="Normal 2 30 19" xfId="9589"/>
    <cellStyle name="Normal 2 30 19 2" xfId="9590"/>
    <cellStyle name="Normal 2 30 19 3" xfId="9591"/>
    <cellStyle name="Normal 2 30 19 4" xfId="9592"/>
    <cellStyle name="Normal 2 30 19 5" xfId="9593"/>
    <cellStyle name="Normal 2 30 2" xfId="9594"/>
    <cellStyle name="Normal 2 30 2 2" xfId="9595"/>
    <cellStyle name="Normal 2 30 2 3" xfId="9596"/>
    <cellStyle name="Normal 2 30 2 4" xfId="9597"/>
    <cellStyle name="Normal 2 30 2 5" xfId="9598"/>
    <cellStyle name="Normal 2 30 2 6" xfId="9599"/>
    <cellStyle name="Normal 2 30 20" xfId="9600"/>
    <cellStyle name="Normal 2 30 20 2" xfId="9601"/>
    <cellStyle name="Normal 2 30 20 3" xfId="9602"/>
    <cellStyle name="Normal 2 30 20 4" xfId="9603"/>
    <cellStyle name="Normal 2 30 20 5" xfId="9604"/>
    <cellStyle name="Normal 2 30 21" xfId="9605"/>
    <cellStyle name="Normal 2 30 21 2" xfId="9606"/>
    <cellStyle name="Normal 2 30 21 3" xfId="9607"/>
    <cellStyle name="Normal 2 30 21 4" xfId="9608"/>
    <cellStyle name="Normal 2 30 21 5" xfId="9609"/>
    <cellStyle name="Normal 2 30 22" xfId="9610"/>
    <cellStyle name="Normal 2 30 22 2" xfId="9611"/>
    <cellStyle name="Normal 2 30 22 3" xfId="9612"/>
    <cellStyle name="Normal 2 30 22 4" xfId="9613"/>
    <cellStyle name="Normal 2 30 22 5" xfId="9614"/>
    <cellStyle name="Normal 2 30 23" xfId="9615"/>
    <cellStyle name="Normal 2 30 23 2" xfId="9616"/>
    <cellStyle name="Normal 2 30 23 3" xfId="9617"/>
    <cellStyle name="Normal 2 30 23 4" xfId="9618"/>
    <cellStyle name="Normal 2 30 23 5" xfId="9619"/>
    <cellStyle name="Normal 2 30 24" xfId="9620"/>
    <cellStyle name="Normal 2 30 24 2" xfId="9621"/>
    <cellStyle name="Normal 2 30 24 3" xfId="9622"/>
    <cellStyle name="Normal 2 30 24 4" xfId="9623"/>
    <cellStyle name="Normal 2 30 24 5" xfId="9624"/>
    <cellStyle name="Normal 2 30 25" xfId="9625"/>
    <cellStyle name="Normal 2 30 25 2" xfId="9626"/>
    <cellStyle name="Normal 2 30 25 3" xfId="9627"/>
    <cellStyle name="Normal 2 30 25 4" xfId="9628"/>
    <cellStyle name="Normal 2 30 25 5" xfId="9629"/>
    <cellStyle name="Normal 2 30 26" xfId="9630"/>
    <cellStyle name="Normal 2 30 26 2" xfId="9631"/>
    <cellStyle name="Normal 2 30 26 3" xfId="9632"/>
    <cellStyle name="Normal 2 30 26 4" xfId="9633"/>
    <cellStyle name="Normal 2 30 26 5" xfId="9634"/>
    <cellStyle name="Normal 2 30 27" xfId="9635"/>
    <cellStyle name="Normal 2 30 27 2" xfId="9636"/>
    <cellStyle name="Normal 2 30 27 3" xfId="9637"/>
    <cellStyle name="Normal 2 30 27 4" xfId="9638"/>
    <cellStyle name="Normal 2 30 27 5" xfId="9639"/>
    <cellStyle name="Normal 2 30 28" xfId="9640"/>
    <cellStyle name="Normal 2 30 28 2" xfId="9641"/>
    <cellStyle name="Normal 2 30 28 3" xfId="9642"/>
    <cellStyle name="Normal 2 30 28 4" xfId="9643"/>
    <cellStyle name="Normal 2 30 28 5" xfId="9644"/>
    <cellStyle name="Normal 2 30 29" xfId="9645"/>
    <cellStyle name="Normal 2 30 29 2" xfId="9646"/>
    <cellStyle name="Normal 2 30 29 3" xfId="9647"/>
    <cellStyle name="Normal 2 30 29 4" xfId="9648"/>
    <cellStyle name="Normal 2 30 29 5" xfId="9649"/>
    <cellStyle name="Normal 2 30 3" xfId="9650"/>
    <cellStyle name="Normal 2 30 3 2" xfId="9651"/>
    <cellStyle name="Normal 2 30 3 3" xfId="9652"/>
    <cellStyle name="Normal 2 30 3 4" xfId="9653"/>
    <cellStyle name="Normal 2 30 3 5" xfId="9654"/>
    <cellStyle name="Normal 2 30 3 6" xfId="9655"/>
    <cellStyle name="Normal 2 30 30" xfId="9656"/>
    <cellStyle name="Normal 2 30 30 2" xfId="9657"/>
    <cellStyle name="Normal 2 30 30 3" xfId="9658"/>
    <cellStyle name="Normal 2 30 30 4" xfId="9659"/>
    <cellStyle name="Normal 2 30 30 5" xfId="9660"/>
    <cellStyle name="Normal 2 30 31" xfId="9661"/>
    <cellStyle name="Normal 2 30 31 2" xfId="9662"/>
    <cellStyle name="Normal 2 30 31 3" xfId="9663"/>
    <cellStyle name="Normal 2 30 31 4" xfId="9664"/>
    <cellStyle name="Normal 2 30 31 5" xfId="9665"/>
    <cellStyle name="Normal 2 30 32" xfId="9666"/>
    <cellStyle name="Normal 2 30 33" xfId="9667"/>
    <cellStyle name="Normal 2 30 34" xfId="9668"/>
    <cellStyle name="Normal 2 30 35" xfId="9669"/>
    <cellStyle name="Normal 2 30 36" xfId="9670"/>
    <cellStyle name="Normal 2 30 4" xfId="9671"/>
    <cellStyle name="Normal 2 30 4 2" xfId="9672"/>
    <cellStyle name="Normal 2 30 4 3" xfId="9673"/>
    <cellStyle name="Normal 2 30 4 4" xfId="9674"/>
    <cellStyle name="Normal 2 30 4 5" xfId="9675"/>
    <cellStyle name="Normal 2 30 5" xfId="9676"/>
    <cellStyle name="Normal 2 30 5 2" xfId="9677"/>
    <cellStyle name="Normal 2 30 5 3" xfId="9678"/>
    <cellStyle name="Normal 2 30 5 4" xfId="9679"/>
    <cellStyle name="Normal 2 30 5 5" xfId="9680"/>
    <cellStyle name="Normal 2 30 6" xfId="9681"/>
    <cellStyle name="Normal 2 30 6 2" xfId="9682"/>
    <cellStyle name="Normal 2 30 6 3" xfId="9683"/>
    <cellStyle name="Normal 2 30 6 4" xfId="9684"/>
    <cellStyle name="Normal 2 30 6 5" xfId="9685"/>
    <cellStyle name="Normal 2 30 7" xfId="9686"/>
    <cellStyle name="Normal 2 30 7 2" xfId="9687"/>
    <cellStyle name="Normal 2 30 7 3" xfId="9688"/>
    <cellStyle name="Normal 2 30 7 4" xfId="9689"/>
    <cellStyle name="Normal 2 30 7 5" xfId="9690"/>
    <cellStyle name="Normal 2 30 8" xfId="9691"/>
    <cellStyle name="Normal 2 30 8 2" xfId="9692"/>
    <cellStyle name="Normal 2 30 8 3" xfId="9693"/>
    <cellStyle name="Normal 2 30 8 4" xfId="9694"/>
    <cellStyle name="Normal 2 30 8 5" xfId="9695"/>
    <cellStyle name="Normal 2 30 9" xfId="9696"/>
    <cellStyle name="Normal 2 30 9 2" xfId="9697"/>
    <cellStyle name="Normal 2 30 9 3" xfId="9698"/>
    <cellStyle name="Normal 2 30 9 4" xfId="9699"/>
    <cellStyle name="Normal 2 30 9 5" xfId="9700"/>
    <cellStyle name="Normal 2 31" xfId="9701"/>
    <cellStyle name="Normal 2 31 10" xfId="9702"/>
    <cellStyle name="Normal 2 31 10 2" xfId="9703"/>
    <cellStyle name="Normal 2 31 10 3" xfId="9704"/>
    <cellStyle name="Normal 2 31 10 4" xfId="9705"/>
    <cellStyle name="Normal 2 31 10 5" xfId="9706"/>
    <cellStyle name="Normal 2 31 11" xfId="9707"/>
    <cellStyle name="Normal 2 31 11 2" xfId="9708"/>
    <cellStyle name="Normal 2 31 11 3" xfId="9709"/>
    <cellStyle name="Normal 2 31 11 4" xfId="9710"/>
    <cellStyle name="Normal 2 31 11 5" xfId="9711"/>
    <cellStyle name="Normal 2 31 12" xfId="9712"/>
    <cellStyle name="Normal 2 31 12 2" xfId="9713"/>
    <cellStyle name="Normal 2 31 12 3" xfId="9714"/>
    <cellStyle name="Normal 2 31 12 4" xfId="9715"/>
    <cellStyle name="Normal 2 31 12 5" xfId="9716"/>
    <cellStyle name="Normal 2 31 13" xfId="9717"/>
    <cellStyle name="Normal 2 31 13 2" xfId="9718"/>
    <cellStyle name="Normal 2 31 13 3" xfId="9719"/>
    <cellStyle name="Normal 2 31 13 4" xfId="9720"/>
    <cellStyle name="Normal 2 31 13 5" xfId="9721"/>
    <cellStyle name="Normal 2 31 14" xfId="9722"/>
    <cellStyle name="Normal 2 31 14 2" xfId="9723"/>
    <cellStyle name="Normal 2 31 14 3" xfId="9724"/>
    <cellStyle name="Normal 2 31 14 4" xfId="9725"/>
    <cellStyle name="Normal 2 31 14 5" xfId="9726"/>
    <cellStyle name="Normal 2 31 15" xfId="9727"/>
    <cellStyle name="Normal 2 31 15 2" xfId="9728"/>
    <cellStyle name="Normal 2 31 15 3" xfId="9729"/>
    <cellStyle name="Normal 2 31 15 4" xfId="9730"/>
    <cellStyle name="Normal 2 31 15 5" xfId="9731"/>
    <cellStyle name="Normal 2 31 16" xfId="9732"/>
    <cellStyle name="Normal 2 31 16 2" xfId="9733"/>
    <cellStyle name="Normal 2 31 16 3" xfId="9734"/>
    <cellStyle name="Normal 2 31 16 4" xfId="9735"/>
    <cellStyle name="Normal 2 31 16 5" xfId="9736"/>
    <cellStyle name="Normal 2 31 17" xfId="9737"/>
    <cellStyle name="Normal 2 31 17 2" xfId="9738"/>
    <cellStyle name="Normal 2 31 17 3" xfId="9739"/>
    <cellStyle name="Normal 2 31 17 4" xfId="9740"/>
    <cellStyle name="Normal 2 31 17 5" xfId="9741"/>
    <cellStyle name="Normal 2 31 18" xfId="9742"/>
    <cellStyle name="Normal 2 31 18 2" xfId="9743"/>
    <cellStyle name="Normal 2 31 18 3" xfId="9744"/>
    <cellStyle name="Normal 2 31 18 4" xfId="9745"/>
    <cellStyle name="Normal 2 31 18 5" xfId="9746"/>
    <cellStyle name="Normal 2 31 19" xfId="9747"/>
    <cellStyle name="Normal 2 31 19 2" xfId="9748"/>
    <cellStyle name="Normal 2 31 19 3" xfId="9749"/>
    <cellStyle name="Normal 2 31 19 4" xfId="9750"/>
    <cellStyle name="Normal 2 31 19 5" xfId="9751"/>
    <cellStyle name="Normal 2 31 2" xfId="9752"/>
    <cellStyle name="Normal 2 31 2 2" xfId="9753"/>
    <cellStyle name="Normal 2 31 2 3" xfId="9754"/>
    <cellStyle name="Normal 2 31 2 4" xfId="9755"/>
    <cellStyle name="Normal 2 31 2 5" xfId="9756"/>
    <cellStyle name="Normal 2 31 2 6" xfId="9757"/>
    <cellStyle name="Normal 2 31 20" xfId="9758"/>
    <cellStyle name="Normal 2 31 20 2" xfId="9759"/>
    <cellStyle name="Normal 2 31 20 3" xfId="9760"/>
    <cellStyle name="Normal 2 31 20 4" xfId="9761"/>
    <cellStyle name="Normal 2 31 20 5" xfId="9762"/>
    <cellStyle name="Normal 2 31 21" xfId="9763"/>
    <cellStyle name="Normal 2 31 21 2" xfId="9764"/>
    <cellStyle name="Normal 2 31 21 3" xfId="9765"/>
    <cellStyle name="Normal 2 31 21 4" xfId="9766"/>
    <cellStyle name="Normal 2 31 21 5" xfId="9767"/>
    <cellStyle name="Normal 2 31 22" xfId="9768"/>
    <cellStyle name="Normal 2 31 22 2" xfId="9769"/>
    <cellStyle name="Normal 2 31 22 3" xfId="9770"/>
    <cellStyle name="Normal 2 31 22 4" xfId="9771"/>
    <cellStyle name="Normal 2 31 22 5" xfId="9772"/>
    <cellStyle name="Normal 2 31 23" xfId="9773"/>
    <cellStyle name="Normal 2 31 23 2" xfId="9774"/>
    <cellStyle name="Normal 2 31 23 3" xfId="9775"/>
    <cellStyle name="Normal 2 31 23 4" xfId="9776"/>
    <cellStyle name="Normal 2 31 23 5" xfId="9777"/>
    <cellStyle name="Normal 2 31 24" xfId="9778"/>
    <cellStyle name="Normal 2 31 24 2" xfId="9779"/>
    <cellStyle name="Normal 2 31 24 3" xfId="9780"/>
    <cellStyle name="Normal 2 31 24 4" xfId="9781"/>
    <cellStyle name="Normal 2 31 24 5" xfId="9782"/>
    <cellStyle name="Normal 2 31 25" xfId="9783"/>
    <cellStyle name="Normal 2 31 25 2" xfId="9784"/>
    <cellStyle name="Normal 2 31 25 3" xfId="9785"/>
    <cellStyle name="Normal 2 31 25 4" xfId="9786"/>
    <cellStyle name="Normal 2 31 25 5" xfId="9787"/>
    <cellStyle name="Normal 2 31 26" xfId="9788"/>
    <cellStyle name="Normal 2 31 26 2" xfId="9789"/>
    <cellStyle name="Normal 2 31 26 3" xfId="9790"/>
    <cellStyle name="Normal 2 31 26 4" xfId="9791"/>
    <cellStyle name="Normal 2 31 26 5" xfId="9792"/>
    <cellStyle name="Normal 2 31 27" xfId="9793"/>
    <cellStyle name="Normal 2 31 27 2" xfId="9794"/>
    <cellStyle name="Normal 2 31 27 3" xfId="9795"/>
    <cellStyle name="Normal 2 31 27 4" xfId="9796"/>
    <cellStyle name="Normal 2 31 27 5" xfId="9797"/>
    <cellStyle name="Normal 2 31 28" xfId="9798"/>
    <cellStyle name="Normal 2 31 28 2" xfId="9799"/>
    <cellStyle name="Normal 2 31 28 3" xfId="9800"/>
    <cellStyle name="Normal 2 31 28 4" xfId="9801"/>
    <cellStyle name="Normal 2 31 28 5" xfId="9802"/>
    <cellStyle name="Normal 2 31 29" xfId="9803"/>
    <cellStyle name="Normal 2 31 29 2" xfId="9804"/>
    <cellStyle name="Normal 2 31 29 3" xfId="9805"/>
    <cellStyle name="Normal 2 31 29 4" xfId="9806"/>
    <cellStyle name="Normal 2 31 29 5" xfId="9807"/>
    <cellStyle name="Normal 2 31 3" xfId="9808"/>
    <cellStyle name="Normal 2 31 3 2" xfId="9809"/>
    <cellStyle name="Normal 2 31 3 3" xfId="9810"/>
    <cellStyle name="Normal 2 31 3 4" xfId="9811"/>
    <cellStyle name="Normal 2 31 3 5" xfId="9812"/>
    <cellStyle name="Normal 2 31 30" xfId="9813"/>
    <cellStyle name="Normal 2 31 30 2" xfId="9814"/>
    <cellStyle name="Normal 2 31 30 3" xfId="9815"/>
    <cellStyle name="Normal 2 31 30 4" xfId="9816"/>
    <cellStyle name="Normal 2 31 30 5" xfId="9817"/>
    <cellStyle name="Normal 2 31 31" xfId="9818"/>
    <cellStyle name="Normal 2 31 31 2" xfId="9819"/>
    <cellStyle name="Normal 2 31 31 3" xfId="9820"/>
    <cellStyle name="Normal 2 31 31 4" xfId="9821"/>
    <cellStyle name="Normal 2 31 31 5" xfId="9822"/>
    <cellStyle name="Normal 2 31 32" xfId="9823"/>
    <cellStyle name="Normal 2 31 33" xfId="9824"/>
    <cellStyle name="Normal 2 31 34" xfId="9825"/>
    <cellStyle name="Normal 2 31 35" xfId="9826"/>
    <cellStyle name="Normal 2 31 36" xfId="9827"/>
    <cellStyle name="Normal 2 31 4" xfId="9828"/>
    <cellStyle name="Normal 2 31 4 2" xfId="9829"/>
    <cellStyle name="Normal 2 31 4 3" xfId="9830"/>
    <cellStyle name="Normal 2 31 4 4" xfId="9831"/>
    <cellStyle name="Normal 2 31 4 5" xfId="9832"/>
    <cellStyle name="Normal 2 31 5" xfId="9833"/>
    <cellStyle name="Normal 2 31 5 2" xfId="9834"/>
    <cellStyle name="Normal 2 31 5 3" xfId="9835"/>
    <cellStyle name="Normal 2 31 5 4" xfId="9836"/>
    <cellStyle name="Normal 2 31 5 5" xfId="9837"/>
    <cellStyle name="Normal 2 31 6" xfId="9838"/>
    <cellStyle name="Normal 2 31 6 2" xfId="9839"/>
    <cellStyle name="Normal 2 31 6 3" xfId="9840"/>
    <cellStyle name="Normal 2 31 6 4" xfId="9841"/>
    <cellStyle name="Normal 2 31 6 5" xfId="9842"/>
    <cellStyle name="Normal 2 31 7" xfId="9843"/>
    <cellStyle name="Normal 2 31 7 2" xfId="9844"/>
    <cellStyle name="Normal 2 31 7 3" xfId="9845"/>
    <cellStyle name="Normal 2 31 7 4" xfId="9846"/>
    <cellStyle name="Normal 2 31 7 5" xfId="9847"/>
    <cellStyle name="Normal 2 31 8" xfId="9848"/>
    <cellStyle name="Normal 2 31 8 2" xfId="9849"/>
    <cellStyle name="Normal 2 31 8 3" xfId="9850"/>
    <cellStyle name="Normal 2 31 8 4" xfId="9851"/>
    <cellStyle name="Normal 2 31 8 5" xfId="9852"/>
    <cellStyle name="Normal 2 31 9" xfId="9853"/>
    <cellStyle name="Normal 2 31 9 2" xfId="9854"/>
    <cellStyle name="Normal 2 31 9 3" xfId="9855"/>
    <cellStyle name="Normal 2 31 9 4" xfId="9856"/>
    <cellStyle name="Normal 2 31 9 5" xfId="9857"/>
    <cellStyle name="Normal 2 32" xfId="9858"/>
    <cellStyle name="Normal 2 32 10" xfId="9859"/>
    <cellStyle name="Normal 2 32 11" xfId="9860"/>
    <cellStyle name="Normal 2 32 12" xfId="9861"/>
    <cellStyle name="Normal 2 32 13" xfId="9862"/>
    <cellStyle name="Normal 2 32 14" xfId="9863"/>
    <cellStyle name="Normal 2 32 15" xfId="9864"/>
    <cellStyle name="Normal 2 32 16" xfId="9865"/>
    <cellStyle name="Normal 2 32 17" xfId="9866"/>
    <cellStyle name="Normal 2 32 18" xfId="9867"/>
    <cellStyle name="Normal 2 32 19" xfId="9868"/>
    <cellStyle name="Normal 2 32 2" xfId="9869"/>
    <cellStyle name="Normal 2 32 2 10" xfId="9870"/>
    <cellStyle name="Normal 2 32 2 11" xfId="9871"/>
    <cellStyle name="Normal 2 32 2 12" xfId="9872"/>
    <cellStyle name="Normal 2 32 2 13" xfId="9873"/>
    <cellStyle name="Normal 2 32 2 14" xfId="9874"/>
    <cellStyle name="Normal 2 32 2 15" xfId="9875"/>
    <cellStyle name="Normal 2 32 2 16" xfId="9876"/>
    <cellStyle name="Normal 2 32 2 17" xfId="9877"/>
    <cellStyle name="Normal 2 32 2 18" xfId="9878"/>
    <cellStyle name="Normal 2 32 2 19" xfId="9879"/>
    <cellStyle name="Normal 2 32 2 2" xfId="9880"/>
    <cellStyle name="Normal 2 32 2 20" xfId="9881"/>
    <cellStyle name="Normal 2 32 2 21" xfId="9882"/>
    <cellStyle name="Normal 2 32 2 22" xfId="9883"/>
    <cellStyle name="Normal 2 32 2 23" xfId="9884"/>
    <cellStyle name="Normal 2 32 2 24" xfId="9885"/>
    <cellStyle name="Normal 2 32 2 25" xfId="9886"/>
    <cellStyle name="Normal 2 32 2 26" xfId="9887"/>
    <cellStyle name="Normal 2 32 2 27" xfId="9888"/>
    <cellStyle name="Normal 2 32 2 28" xfId="9889"/>
    <cellStyle name="Normal 2 32 2 29" xfId="9890"/>
    <cellStyle name="Normal 2 32 2 3" xfId="9891"/>
    <cellStyle name="Normal 2 32 2 30" xfId="9892"/>
    <cellStyle name="Normal 2 32 2 31" xfId="9893"/>
    <cellStyle name="Normal 2 32 2 32" xfId="9894"/>
    <cellStyle name="Normal 2 32 2 33" xfId="9895"/>
    <cellStyle name="Normal 2 32 2 34" xfId="9896"/>
    <cellStyle name="Normal 2 32 2 35" xfId="9897"/>
    <cellStyle name="Normal 2 32 2 4" xfId="9898"/>
    <cellStyle name="Normal 2 32 2 5" xfId="9899"/>
    <cellStyle name="Normal 2 32 2 6" xfId="9900"/>
    <cellStyle name="Normal 2 32 2 7" xfId="9901"/>
    <cellStyle name="Normal 2 32 2 8" xfId="9902"/>
    <cellStyle name="Normal 2 32 2 9" xfId="9903"/>
    <cellStyle name="Normal 2 32 20" xfId="9904"/>
    <cellStyle name="Normal 2 32 21" xfId="9905"/>
    <cellStyle name="Normal 2 32 22" xfId="9906"/>
    <cellStyle name="Normal 2 32 3" xfId="9907"/>
    <cellStyle name="Normal 2 32 4" xfId="9908"/>
    <cellStyle name="Normal 2 32 5" xfId="9909"/>
    <cellStyle name="Normal 2 32 6" xfId="9910"/>
    <cellStyle name="Normal 2 32 7" xfId="9911"/>
    <cellStyle name="Normal 2 32 8" xfId="9912"/>
    <cellStyle name="Normal 2 32 9" xfId="9913"/>
    <cellStyle name="Normal 2 33" xfId="9914"/>
    <cellStyle name="Normal 2 33 10" xfId="9915"/>
    <cellStyle name="Normal 2 33 11" xfId="9916"/>
    <cellStyle name="Normal 2 33 12" xfId="9917"/>
    <cellStyle name="Normal 2 33 13" xfId="9918"/>
    <cellStyle name="Normal 2 33 14" xfId="9919"/>
    <cellStyle name="Normal 2 33 15" xfId="9920"/>
    <cellStyle name="Normal 2 33 16" xfId="9921"/>
    <cellStyle name="Normal 2 33 17" xfId="9922"/>
    <cellStyle name="Normal 2 33 18" xfId="9923"/>
    <cellStyle name="Normal 2 33 19" xfId="9924"/>
    <cellStyle name="Normal 2 33 2" xfId="9925"/>
    <cellStyle name="Normal 2 33 20" xfId="9926"/>
    <cellStyle name="Normal 2 33 21" xfId="9927"/>
    <cellStyle name="Normal 2 33 22" xfId="9928"/>
    <cellStyle name="Normal 2 33 23" xfId="9929"/>
    <cellStyle name="Normal 2 33 24" xfId="9930"/>
    <cellStyle name="Normal 2 33 25" xfId="9931"/>
    <cellStyle name="Normal 2 33 26" xfId="9932"/>
    <cellStyle name="Normal 2 33 27" xfId="9933"/>
    <cellStyle name="Normal 2 33 28" xfId="9934"/>
    <cellStyle name="Normal 2 33 29" xfId="9935"/>
    <cellStyle name="Normal 2 33 3" xfId="9936"/>
    <cellStyle name="Normal 2 33 30" xfId="9937"/>
    <cellStyle name="Normal 2 33 31" xfId="9938"/>
    <cellStyle name="Normal 2 33 32" xfId="9939"/>
    <cellStyle name="Normal 2 33 33" xfId="9940"/>
    <cellStyle name="Normal 2 33 34" xfId="9941"/>
    <cellStyle name="Normal 2 33 35" xfId="9942"/>
    <cellStyle name="Normal 2 33 4" xfId="9943"/>
    <cellStyle name="Normal 2 33 5" xfId="9944"/>
    <cellStyle name="Normal 2 33 6" xfId="9945"/>
    <cellStyle name="Normal 2 33 7" xfId="9946"/>
    <cellStyle name="Normal 2 33 8" xfId="9947"/>
    <cellStyle name="Normal 2 33 9" xfId="9948"/>
    <cellStyle name="Normal 2 34" xfId="9949"/>
    <cellStyle name="Normal 2 34 10" xfId="9950"/>
    <cellStyle name="Normal 2 34 11" xfId="9951"/>
    <cellStyle name="Normal 2 34 12" xfId="9952"/>
    <cellStyle name="Normal 2 34 13" xfId="9953"/>
    <cellStyle name="Normal 2 34 14" xfId="9954"/>
    <cellStyle name="Normal 2 34 15" xfId="9955"/>
    <cellStyle name="Normal 2 34 16" xfId="9956"/>
    <cellStyle name="Normal 2 34 17" xfId="9957"/>
    <cellStyle name="Normal 2 34 18" xfId="9958"/>
    <cellStyle name="Normal 2 34 19" xfId="9959"/>
    <cellStyle name="Normal 2 34 2" xfId="9960"/>
    <cellStyle name="Normal 2 34 20" xfId="9961"/>
    <cellStyle name="Normal 2 34 21" xfId="9962"/>
    <cellStyle name="Normal 2 34 22" xfId="9963"/>
    <cellStyle name="Normal 2 34 23" xfId="9964"/>
    <cellStyle name="Normal 2 34 24" xfId="9965"/>
    <cellStyle name="Normal 2 34 25" xfId="9966"/>
    <cellStyle name="Normal 2 34 26" xfId="9967"/>
    <cellStyle name="Normal 2 34 27" xfId="9968"/>
    <cellStyle name="Normal 2 34 28" xfId="9969"/>
    <cellStyle name="Normal 2 34 29" xfId="9970"/>
    <cellStyle name="Normal 2 34 3" xfId="9971"/>
    <cellStyle name="Normal 2 34 30" xfId="9972"/>
    <cellStyle name="Normal 2 34 31" xfId="9973"/>
    <cellStyle name="Normal 2 34 32" xfId="9974"/>
    <cellStyle name="Normal 2 34 33" xfId="9975"/>
    <cellStyle name="Normal 2 34 34" xfId="9976"/>
    <cellStyle name="Normal 2 34 35" xfId="9977"/>
    <cellStyle name="Normal 2 34 4" xfId="9978"/>
    <cellStyle name="Normal 2 34 5" xfId="9979"/>
    <cellStyle name="Normal 2 34 6" xfId="9980"/>
    <cellStyle name="Normal 2 34 7" xfId="9981"/>
    <cellStyle name="Normal 2 34 8" xfId="9982"/>
    <cellStyle name="Normal 2 34 9" xfId="9983"/>
    <cellStyle name="Normal 2 35" xfId="9984"/>
    <cellStyle name="Normal 2 35 10" xfId="9985"/>
    <cellStyle name="Normal 2 35 11" xfId="9986"/>
    <cellStyle name="Normal 2 35 12" xfId="9987"/>
    <cellStyle name="Normal 2 35 13" xfId="9988"/>
    <cellStyle name="Normal 2 35 14" xfId="9989"/>
    <cellStyle name="Normal 2 35 15" xfId="9990"/>
    <cellStyle name="Normal 2 35 16" xfId="9991"/>
    <cellStyle name="Normal 2 35 17" xfId="9992"/>
    <cellStyle name="Normal 2 35 18" xfId="9993"/>
    <cellStyle name="Normal 2 35 19" xfId="9994"/>
    <cellStyle name="Normal 2 35 2" xfId="9995"/>
    <cellStyle name="Normal 2 35 20" xfId="9996"/>
    <cellStyle name="Normal 2 35 21" xfId="9997"/>
    <cellStyle name="Normal 2 35 22" xfId="9998"/>
    <cellStyle name="Normal 2 35 23" xfId="9999"/>
    <cellStyle name="Normal 2 35 24" xfId="10000"/>
    <cellStyle name="Normal 2 35 25" xfId="10001"/>
    <cellStyle name="Normal 2 35 26" xfId="10002"/>
    <cellStyle name="Normal 2 35 27" xfId="10003"/>
    <cellStyle name="Normal 2 35 28" xfId="10004"/>
    <cellStyle name="Normal 2 35 29" xfId="10005"/>
    <cellStyle name="Normal 2 35 3" xfId="10006"/>
    <cellStyle name="Normal 2 35 30" xfId="10007"/>
    <cellStyle name="Normal 2 35 31" xfId="10008"/>
    <cellStyle name="Normal 2 35 32" xfId="10009"/>
    <cellStyle name="Normal 2 35 33" xfId="10010"/>
    <cellStyle name="Normal 2 35 34" xfId="10011"/>
    <cellStyle name="Normal 2 35 35" xfId="10012"/>
    <cellStyle name="Normal 2 35 4" xfId="10013"/>
    <cellStyle name="Normal 2 35 5" xfId="10014"/>
    <cellStyle name="Normal 2 35 6" xfId="10015"/>
    <cellStyle name="Normal 2 35 7" xfId="10016"/>
    <cellStyle name="Normal 2 35 8" xfId="10017"/>
    <cellStyle name="Normal 2 35 9" xfId="10018"/>
    <cellStyle name="Normal 2 36" xfId="10019"/>
    <cellStyle name="Normal 2 36 10" xfId="10020"/>
    <cellStyle name="Normal 2 36 11" xfId="10021"/>
    <cellStyle name="Normal 2 36 12" xfId="10022"/>
    <cellStyle name="Normal 2 36 13" xfId="10023"/>
    <cellStyle name="Normal 2 36 14" xfId="10024"/>
    <cellStyle name="Normal 2 36 15" xfId="10025"/>
    <cellStyle name="Normal 2 36 16" xfId="10026"/>
    <cellStyle name="Normal 2 36 17" xfId="10027"/>
    <cellStyle name="Normal 2 36 18" xfId="10028"/>
    <cellStyle name="Normal 2 36 19" xfId="10029"/>
    <cellStyle name="Normal 2 36 2" xfId="10030"/>
    <cellStyle name="Normal 2 36 20" xfId="10031"/>
    <cellStyle name="Normal 2 36 21" xfId="10032"/>
    <cellStyle name="Normal 2 36 22" xfId="10033"/>
    <cellStyle name="Normal 2 36 23" xfId="10034"/>
    <cellStyle name="Normal 2 36 24" xfId="10035"/>
    <cellStyle name="Normal 2 36 25" xfId="10036"/>
    <cellStyle name="Normal 2 36 26" xfId="10037"/>
    <cellStyle name="Normal 2 36 27" xfId="10038"/>
    <cellStyle name="Normal 2 36 28" xfId="10039"/>
    <cellStyle name="Normal 2 36 29" xfId="10040"/>
    <cellStyle name="Normal 2 36 3" xfId="10041"/>
    <cellStyle name="Normal 2 36 30" xfId="10042"/>
    <cellStyle name="Normal 2 36 31" xfId="10043"/>
    <cellStyle name="Normal 2 36 32" xfId="10044"/>
    <cellStyle name="Normal 2 36 33" xfId="10045"/>
    <cellStyle name="Normal 2 36 34" xfId="10046"/>
    <cellStyle name="Normal 2 36 35" xfId="10047"/>
    <cellStyle name="Normal 2 36 4" xfId="10048"/>
    <cellStyle name="Normal 2 36 5" xfId="10049"/>
    <cellStyle name="Normal 2 36 6" xfId="10050"/>
    <cellStyle name="Normal 2 36 7" xfId="10051"/>
    <cellStyle name="Normal 2 36 8" xfId="10052"/>
    <cellStyle name="Normal 2 36 9" xfId="10053"/>
    <cellStyle name="Normal 2 37" xfId="10054"/>
    <cellStyle name="Normal 2 37 10" xfId="10055"/>
    <cellStyle name="Normal 2 37 11" xfId="10056"/>
    <cellStyle name="Normal 2 37 12" xfId="10057"/>
    <cellStyle name="Normal 2 37 13" xfId="10058"/>
    <cellStyle name="Normal 2 37 14" xfId="10059"/>
    <cellStyle name="Normal 2 37 15" xfId="10060"/>
    <cellStyle name="Normal 2 37 16" xfId="10061"/>
    <cellStyle name="Normal 2 37 17" xfId="10062"/>
    <cellStyle name="Normal 2 37 18" xfId="10063"/>
    <cellStyle name="Normal 2 37 19" xfId="10064"/>
    <cellStyle name="Normal 2 37 2" xfId="10065"/>
    <cellStyle name="Normal 2 37 20" xfId="10066"/>
    <cellStyle name="Normal 2 37 21" xfId="10067"/>
    <cellStyle name="Normal 2 37 22" xfId="10068"/>
    <cellStyle name="Normal 2 37 23" xfId="10069"/>
    <cellStyle name="Normal 2 37 24" xfId="10070"/>
    <cellStyle name="Normal 2 37 25" xfId="10071"/>
    <cellStyle name="Normal 2 37 26" xfId="10072"/>
    <cellStyle name="Normal 2 37 27" xfId="10073"/>
    <cellStyle name="Normal 2 37 28" xfId="10074"/>
    <cellStyle name="Normal 2 37 29" xfId="10075"/>
    <cellStyle name="Normal 2 37 3" xfId="10076"/>
    <cellStyle name="Normal 2 37 30" xfId="10077"/>
    <cellStyle name="Normal 2 37 31" xfId="10078"/>
    <cellStyle name="Normal 2 37 32" xfId="10079"/>
    <cellStyle name="Normal 2 37 33" xfId="10080"/>
    <cellStyle name="Normal 2 37 34" xfId="10081"/>
    <cellStyle name="Normal 2 37 35" xfId="10082"/>
    <cellStyle name="Normal 2 37 4" xfId="10083"/>
    <cellStyle name="Normal 2 37 5" xfId="10084"/>
    <cellStyle name="Normal 2 37 6" xfId="10085"/>
    <cellStyle name="Normal 2 37 7" xfId="10086"/>
    <cellStyle name="Normal 2 37 8" xfId="10087"/>
    <cellStyle name="Normal 2 37 9" xfId="10088"/>
    <cellStyle name="Normal 2 38" xfId="10089"/>
    <cellStyle name="Normal 2 38 10" xfId="10090"/>
    <cellStyle name="Normal 2 38 11" xfId="10091"/>
    <cellStyle name="Normal 2 38 12" xfId="10092"/>
    <cellStyle name="Normal 2 38 13" xfId="10093"/>
    <cellStyle name="Normal 2 38 14" xfId="10094"/>
    <cellStyle name="Normal 2 38 15" xfId="10095"/>
    <cellStyle name="Normal 2 38 16" xfId="10096"/>
    <cellStyle name="Normal 2 38 17" xfId="10097"/>
    <cellStyle name="Normal 2 38 18" xfId="10098"/>
    <cellStyle name="Normal 2 38 19" xfId="10099"/>
    <cellStyle name="Normal 2 38 2" xfId="10100"/>
    <cellStyle name="Normal 2 38 20" xfId="10101"/>
    <cellStyle name="Normal 2 38 21" xfId="10102"/>
    <cellStyle name="Normal 2 38 22" xfId="10103"/>
    <cellStyle name="Normal 2 38 23" xfId="10104"/>
    <cellStyle name="Normal 2 38 24" xfId="10105"/>
    <cellStyle name="Normal 2 38 25" xfId="10106"/>
    <cellStyle name="Normal 2 38 26" xfId="10107"/>
    <cellStyle name="Normal 2 38 27" xfId="10108"/>
    <cellStyle name="Normal 2 38 28" xfId="10109"/>
    <cellStyle name="Normal 2 38 29" xfId="10110"/>
    <cellStyle name="Normal 2 38 3" xfId="10111"/>
    <cellStyle name="Normal 2 38 30" xfId="10112"/>
    <cellStyle name="Normal 2 38 31" xfId="10113"/>
    <cellStyle name="Normal 2 38 32" xfId="10114"/>
    <cellStyle name="Normal 2 38 33" xfId="10115"/>
    <cellStyle name="Normal 2 38 34" xfId="10116"/>
    <cellStyle name="Normal 2 38 35" xfId="10117"/>
    <cellStyle name="Normal 2 38 4" xfId="10118"/>
    <cellStyle name="Normal 2 38 5" xfId="10119"/>
    <cellStyle name="Normal 2 38 6" xfId="10120"/>
    <cellStyle name="Normal 2 38 7" xfId="10121"/>
    <cellStyle name="Normal 2 38 8" xfId="10122"/>
    <cellStyle name="Normal 2 38 9" xfId="10123"/>
    <cellStyle name="Normal 2 39" xfId="10124"/>
    <cellStyle name="Normal 2 39 10" xfId="10125"/>
    <cellStyle name="Normal 2 39 11" xfId="10126"/>
    <cellStyle name="Normal 2 39 12" xfId="10127"/>
    <cellStyle name="Normal 2 39 13" xfId="10128"/>
    <cellStyle name="Normal 2 39 14" xfId="10129"/>
    <cellStyle name="Normal 2 39 15" xfId="10130"/>
    <cellStyle name="Normal 2 39 16" xfId="10131"/>
    <cellStyle name="Normal 2 39 17" xfId="10132"/>
    <cellStyle name="Normal 2 39 18" xfId="10133"/>
    <cellStyle name="Normal 2 39 19" xfId="10134"/>
    <cellStyle name="Normal 2 39 2" xfId="10135"/>
    <cellStyle name="Normal 2 39 20" xfId="10136"/>
    <cellStyle name="Normal 2 39 21" xfId="10137"/>
    <cellStyle name="Normal 2 39 22" xfId="10138"/>
    <cellStyle name="Normal 2 39 23" xfId="10139"/>
    <cellStyle name="Normal 2 39 24" xfId="10140"/>
    <cellStyle name="Normal 2 39 25" xfId="10141"/>
    <cellStyle name="Normal 2 39 26" xfId="10142"/>
    <cellStyle name="Normal 2 39 27" xfId="10143"/>
    <cellStyle name="Normal 2 39 28" xfId="10144"/>
    <cellStyle name="Normal 2 39 29" xfId="10145"/>
    <cellStyle name="Normal 2 39 3" xfId="10146"/>
    <cellStyle name="Normal 2 39 30" xfId="10147"/>
    <cellStyle name="Normal 2 39 31" xfId="10148"/>
    <cellStyle name="Normal 2 39 32" xfId="10149"/>
    <cellStyle name="Normal 2 39 33" xfId="10150"/>
    <cellStyle name="Normal 2 39 34" xfId="10151"/>
    <cellStyle name="Normal 2 39 35" xfId="10152"/>
    <cellStyle name="Normal 2 39 4" xfId="10153"/>
    <cellStyle name="Normal 2 39 5" xfId="10154"/>
    <cellStyle name="Normal 2 39 6" xfId="10155"/>
    <cellStyle name="Normal 2 39 7" xfId="10156"/>
    <cellStyle name="Normal 2 39 8" xfId="10157"/>
    <cellStyle name="Normal 2 39 9" xfId="10158"/>
    <cellStyle name="Normal 2 4" xfId="2045"/>
    <cellStyle name="Normal 2 4 10" xfId="3361"/>
    <cellStyle name="Normal 2 4 11" xfId="10159"/>
    <cellStyle name="Normal 2 4 12" xfId="10160"/>
    <cellStyle name="Normal 2 4 13" xfId="10161"/>
    <cellStyle name="Normal 2 4 14" xfId="10162"/>
    <cellStyle name="Normal 2 4 15" xfId="10163"/>
    <cellStyle name="Normal 2 4 16" xfId="10164"/>
    <cellStyle name="Normal 2 4 17" xfId="10165"/>
    <cellStyle name="Normal 2 4 18" xfId="10166"/>
    <cellStyle name="Normal 2 4 19" xfId="10167"/>
    <cellStyle name="Normal 2 4 2" xfId="2046"/>
    <cellStyle name="Normal 2 4 20" xfId="10168"/>
    <cellStyle name="Normal 2 4 21" xfId="10169"/>
    <cellStyle name="Normal 2 4 22" xfId="10170"/>
    <cellStyle name="Normal 2 4 23" xfId="10171"/>
    <cellStyle name="Normal 2 4 24" xfId="10172"/>
    <cellStyle name="Normal 2 4 25" xfId="10173"/>
    <cellStyle name="Normal 2 4 26" xfId="10174"/>
    <cellStyle name="Normal 2 4 27" xfId="10175"/>
    <cellStyle name="Normal 2 4 28" xfId="10176"/>
    <cellStyle name="Normal 2 4 29" xfId="10177"/>
    <cellStyle name="Normal 2 4 3" xfId="2047"/>
    <cellStyle name="Normal 2 4 30" xfId="10178"/>
    <cellStyle name="Normal 2 4 31" xfId="10179"/>
    <cellStyle name="Normal 2 4 32" xfId="10180"/>
    <cellStyle name="Normal 2 4 33" xfId="10181"/>
    <cellStyle name="Normal 2 4 34" xfId="10182"/>
    <cellStyle name="Normal 2 4 35" xfId="10183"/>
    <cellStyle name="Normal 2 4 36" xfId="24673"/>
    <cellStyle name="Normal 2 4 4" xfId="2048"/>
    <cellStyle name="Normal 2 4 5" xfId="2049"/>
    <cellStyle name="Normal 2 4 6" xfId="2050"/>
    <cellStyle name="Normal 2 4 7" xfId="2051"/>
    <cellStyle name="Normal 2 4 8" xfId="2052"/>
    <cellStyle name="Normal 2 4 9" xfId="3256"/>
    <cellStyle name="Normal 2 40" xfId="10184"/>
    <cellStyle name="Normal 2 40 10" xfId="10185"/>
    <cellStyle name="Normal 2 40 11" xfId="10186"/>
    <cellStyle name="Normal 2 40 12" xfId="10187"/>
    <cellStyle name="Normal 2 40 13" xfId="10188"/>
    <cellStyle name="Normal 2 40 14" xfId="10189"/>
    <cellStyle name="Normal 2 40 15" xfId="10190"/>
    <cellStyle name="Normal 2 40 16" xfId="10191"/>
    <cellStyle name="Normal 2 40 17" xfId="10192"/>
    <cellStyle name="Normal 2 40 18" xfId="10193"/>
    <cellStyle name="Normal 2 40 19" xfId="10194"/>
    <cellStyle name="Normal 2 40 2" xfId="10195"/>
    <cellStyle name="Normal 2 40 20" xfId="10196"/>
    <cellStyle name="Normal 2 40 21" xfId="10197"/>
    <cellStyle name="Normal 2 40 22" xfId="10198"/>
    <cellStyle name="Normal 2 40 23" xfId="10199"/>
    <cellStyle name="Normal 2 40 24" xfId="10200"/>
    <cellStyle name="Normal 2 40 25" xfId="10201"/>
    <cellStyle name="Normal 2 40 26" xfId="10202"/>
    <cellStyle name="Normal 2 40 27" xfId="10203"/>
    <cellStyle name="Normal 2 40 28" xfId="10204"/>
    <cellStyle name="Normal 2 40 29" xfId="10205"/>
    <cellStyle name="Normal 2 40 3" xfId="10206"/>
    <cellStyle name="Normal 2 40 30" xfId="10207"/>
    <cellStyle name="Normal 2 40 31" xfId="10208"/>
    <cellStyle name="Normal 2 40 32" xfId="10209"/>
    <cellStyle name="Normal 2 40 33" xfId="10210"/>
    <cellStyle name="Normal 2 40 34" xfId="10211"/>
    <cellStyle name="Normal 2 40 35" xfId="10212"/>
    <cellStyle name="Normal 2 40 4" xfId="10213"/>
    <cellStyle name="Normal 2 40 5" xfId="10214"/>
    <cellStyle name="Normal 2 40 6" xfId="10215"/>
    <cellStyle name="Normal 2 40 7" xfId="10216"/>
    <cellStyle name="Normal 2 40 8" xfId="10217"/>
    <cellStyle name="Normal 2 40 9" xfId="10218"/>
    <cellStyle name="Normal 2 41" xfId="10219"/>
    <cellStyle name="Normal 2 41 10" xfId="10220"/>
    <cellStyle name="Normal 2 41 11" xfId="10221"/>
    <cellStyle name="Normal 2 41 12" xfId="10222"/>
    <cellStyle name="Normal 2 41 13" xfId="10223"/>
    <cellStyle name="Normal 2 41 14" xfId="10224"/>
    <cellStyle name="Normal 2 41 15" xfId="10225"/>
    <cellStyle name="Normal 2 41 16" xfId="10226"/>
    <cellStyle name="Normal 2 41 17" xfId="10227"/>
    <cellStyle name="Normal 2 41 18" xfId="10228"/>
    <cellStyle name="Normal 2 41 19" xfId="10229"/>
    <cellStyle name="Normal 2 41 2" xfId="10230"/>
    <cellStyle name="Normal 2 41 20" xfId="10231"/>
    <cellStyle name="Normal 2 41 21" xfId="10232"/>
    <cellStyle name="Normal 2 41 22" xfId="10233"/>
    <cellStyle name="Normal 2 41 23" xfId="10234"/>
    <cellStyle name="Normal 2 41 24" xfId="10235"/>
    <cellStyle name="Normal 2 41 25" xfId="10236"/>
    <cellStyle name="Normal 2 41 26" xfId="10237"/>
    <cellStyle name="Normal 2 41 27" xfId="10238"/>
    <cellStyle name="Normal 2 41 28" xfId="10239"/>
    <cellStyle name="Normal 2 41 29" xfId="10240"/>
    <cellStyle name="Normal 2 41 3" xfId="10241"/>
    <cellStyle name="Normal 2 41 30" xfId="10242"/>
    <cellStyle name="Normal 2 41 31" xfId="10243"/>
    <cellStyle name="Normal 2 41 32" xfId="10244"/>
    <cellStyle name="Normal 2 41 33" xfId="10245"/>
    <cellStyle name="Normal 2 41 34" xfId="10246"/>
    <cellStyle name="Normal 2 41 35" xfId="10247"/>
    <cellStyle name="Normal 2 41 4" xfId="10248"/>
    <cellStyle name="Normal 2 41 5" xfId="10249"/>
    <cellStyle name="Normal 2 41 6" xfId="10250"/>
    <cellStyle name="Normal 2 41 7" xfId="10251"/>
    <cellStyle name="Normal 2 41 8" xfId="10252"/>
    <cellStyle name="Normal 2 41 9" xfId="10253"/>
    <cellStyle name="Normal 2 42" xfId="10254"/>
    <cellStyle name="Normal 2 42 10" xfId="10255"/>
    <cellStyle name="Normal 2 42 11" xfId="10256"/>
    <cellStyle name="Normal 2 42 12" xfId="10257"/>
    <cellStyle name="Normal 2 42 13" xfId="10258"/>
    <cellStyle name="Normal 2 42 14" xfId="10259"/>
    <cellStyle name="Normal 2 42 15" xfId="10260"/>
    <cellStyle name="Normal 2 42 16" xfId="10261"/>
    <cellStyle name="Normal 2 42 17" xfId="10262"/>
    <cellStyle name="Normal 2 42 18" xfId="10263"/>
    <cellStyle name="Normal 2 42 19" xfId="10264"/>
    <cellStyle name="Normal 2 42 2" xfId="10265"/>
    <cellStyle name="Normal 2 42 20" xfId="10266"/>
    <cellStyle name="Normal 2 42 21" xfId="10267"/>
    <cellStyle name="Normal 2 42 22" xfId="10268"/>
    <cellStyle name="Normal 2 42 23" xfId="10269"/>
    <cellStyle name="Normal 2 42 24" xfId="10270"/>
    <cellStyle name="Normal 2 42 25" xfId="10271"/>
    <cellStyle name="Normal 2 42 26" xfId="10272"/>
    <cellStyle name="Normal 2 42 27" xfId="10273"/>
    <cellStyle name="Normal 2 42 28" xfId="10274"/>
    <cellStyle name="Normal 2 42 29" xfId="10275"/>
    <cellStyle name="Normal 2 42 3" xfId="10276"/>
    <cellStyle name="Normal 2 42 30" xfId="10277"/>
    <cellStyle name="Normal 2 42 31" xfId="10278"/>
    <cellStyle name="Normal 2 42 32" xfId="10279"/>
    <cellStyle name="Normal 2 42 33" xfId="10280"/>
    <cellStyle name="Normal 2 42 34" xfId="10281"/>
    <cellStyle name="Normal 2 42 35" xfId="10282"/>
    <cellStyle name="Normal 2 42 4" xfId="10283"/>
    <cellStyle name="Normal 2 42 5" xfId="10284"/>
    <cellStyle name="Normal 2 42 6" xfId="10285"/>
    <cellStyle name="Normal 2 42 7" xfId="10286"/>
    <cellStyle name="Normal 2 42 8" xfId="10287"/>
    <cellStyle name="Normal 2 42 9" xfId="10288"/>
    <cellStyle name="Normal 2 43" xfId="10289"/>
    <cellStyle name="Normal 2 43 10" xfId="10290"/>
    <cellStyle name="Normal 2 43 11" xfId="10291"/>
    <cellStyle name="Normal 2 43 12" xfId="10292"/>
    <cellStyle name="Normal 2 43 13" xfId="10293"/>
    <cellStyle name="Normal 2 43 14" xfId="10294"/>
    <cellStyle name="Normal 2 43 15" xfId="10295"/>
    <cellStyle name="Normal 2 43 16" xfId="10296"/>
    <cellStyle name="Normal 2 43 17" xfId="10297"/>
    <cellStyle name="Normal 2 43 18" xfId="10298"/>
    <cellStyle name="Normal 2 43 19" xfId="10299"/>
    <cellStyle name="Normal 2 43 2" xfId="10300"/>
    <cellStyle name="Normal 2 43 20" xfId="10301"/>
    <cellStyle name="Normal 2 43 21" xfId="10302"/>
    <cellStyle name="Normal 2 43 22" xfId="10303"/>
    <cellStyle name="Normal 2 43 23" xfId="10304"/>
    <cellStyle name="Normal 2 43 24" xfId="10305"/>
    <cellStyle name="Normal 2 43 25" xfId="10306"/>
    <cellStyle name="Normal 2 43 26" xfId="10307"/>
    <cellStyle name="Normal 2 43 27" xfId="10308"/>
    <cellStyle name="Normal 2 43 28" xfId="10309"/>
    <cellStyle name="Normal 2 43 29" xfId="10310"/>
    <cellStyle name="Normal 2 43 3" xfId="10311"/>
    <cellStyle name="Normal 2 43 30" xfId="10312"/>
    <cellStyle name="Normal 2 43 31" xfId="10313"/>
    <cellStyle name="Normal 2 43 32" xfId="10314"/>
    <cellStyle name="Normal 2 43 33" xfId="10315"/>
    <cellStyle name="Normal 2 43 34" xfId="10316"/>
    <cellStyle name="Normal 2 43 35" xfId="10317"/>
    <cellStyle name="Normal 2 43 4" xfId="10318"/>
    <cellStyle name="Normal 2 43 5" xfId="10319"/>
    <cellStyle name="Normal 2 43 6" xfId="10320"/>
    <cellStyle name="Normal 2 43 7" xfId="10321"/>
    <cellStyle name="Normal 2 43 8" xfId="10322"/>
    <cellStyle name="Normal 2 43 9" xfId="10323"/>
    <cellStyle name="Normal 2 44" xfId="10324"/>
    <cellStyle name="Normal 2 44 10" xfId="10325"/>
    <cellStyle name="Normal 2 44 11" xfId="10326"/>
    <cellStyle name="Normal 2 44 12" xfId="10327"/>
    <cellStyle name="Normal 2 44 13" xfId="10328"/>
    <cellStyle name="Normal 2 44 14" xfId="10329"/>
    <cellStyle name="Normal 2 44 15" xfId="10330"/>
    <cellStyle name="Normal 2 44 16" xfId="10331"/>
    <cellStyle name="Normal 2 44 17" xfId="10332"/>
    <cellStyle name="Normal 2 44 18" xfId="10333"/>
    <cellStyle name="Normal 2 44 19" xfId="10334"/>
    <cellStyle name="Normal 2 44 2" xfId="10335"/>
    <cellStyle name="Normal 2 44 20" xfId="10336"/>
    <cellStyle name="Normal 2 44 21" xfId="10337"/>
    <cellStyle name="Normal 2 44 22" xfId="10338"/>
    <cellStyle name="Normal 2 44 23" xfId="10339"/>
    <cellStyle name="Normal 2 44 24" xfId="10340"/>
    <cellStyle name="Normal 2 44 25" xfId="10341"/>
    <cellStyle name="Normal 2 44 26" xfId="10342"/>
    <cellStyle name="Normal 2 44 27" xfId="10343"/>
    <cellStyle name="Normal 2 44 28" xfId="10344"/>
    <cellStyle name="Normal 2 44 29" xfId="10345"/>
    <cellStyle name="Normal 2 44 3" xfId="10346"/>
    <cellStyle name="Normal 2 44 30" xfId="10347"/>
    <cellStyle name="Normal 2 44 31" xfId="10348"/>
    <cellStyle name="Normal 2 44 32" xfId="10349"/>
    <cellStyle name="Normal 2 44 33" xfId="10350"/>
    <cellStyle name="Normal 2 44 34" xfId="10351"/>
    <cellStyle name="Normal 2 44 35" xfId="10352"/>
    <cellStyle name="Normal 2 44 4" xfId="10353"/>
    <cellStyle name="Normal 2 44 5" xfId="10354"/>
    <cellStyle name="Normal 2 44 6" xfId="10355"/>
    <cellStyle name="Normal 2 44 7" xfId="10356"/>
    <cellStyle name="Normal 2 44 8" xfId="10357"/>
    <cellStyle name="Normal 2 44 9" xfId="10358"/>
    <cellStyle name="Normal 2 45" xfId="10359"/>
    <cellStyle name="Normal 2 45 10" xfId="10360"/>
    <cellStyle name="Normal 2 45 11" xfId="10361"/>
    <cellStyle name="Normal 2 45 12" xfId="10362"/>
    <cellStyle name="Normal 2 45 13" xfId="10363"/>
    <cellStyle name="Normal 2 45 14" xfId="10364"/>
    <cellStyle name="Normal 2 45 15" xfId="10365"/>
    <cellStyle name="Normal 2 45 16" xfId="10366"/>
    <cellStyle name="Normal 2 45 17" xfId="10367"/>
    <cellStyle name="Normal 2 45 18" xfId="10368"/>
    <cellStyle name="Normal 2 45 19" xfId="10369"/>
    <cellStyle name="Normal 2 45 2" xfId="10370"/>
    <cellStyle name="Normal 2 45 20" xfId="10371"/>
    <cellStyle name="Normal 2 45 21" xfId="10372"/>
    <cellStyle name="Normal 2 45 22" xfId="10373"/>
    <cellStyle name="Normal 2 45 23" xfId="10374"/>
    <cellStyle name="Normal 2 45 24" xfId="10375"/>
    <cellStyle name="Normal 2 45 25" xfId="10376"/>
    <cellStyle name="Normal 2 45 26" xfId="10377"/>
    <cellStyle name="Normal 2 45 27" xfId="10378"/>
    <cellStyle name="Normal 2 45 28" xfId="10379"/>
    <cellStyle name="Normal 2 45 29" xfId="10380"/>
    <cellStyle name="Normal 2 45 3" xfId="10381"/>
    <cellStyle name="Normal 2 45 30" xfId="10382"/>
    <cellStyle name="Normal 2 45 31" xfId="10383"/>
    <cellStyle name="Normal 2 45 32" xfId="10384"/>
    <cellStyle name="Normal 2 45 33" xfId="10385"/>
    <cellStyle name="Normal 2 45 34" xfId="10386"/>
    <cellStyle name="Normal 2 45 35" xfId="10387"/>
    <cellStyle name="Normal 2 45 4" xfId="10388"/>
    <cellStyle name="Normal 2 45 5" xfId="10389"/>
    <cellStyle name="Normal 2 45 6" xfId="10390"/>
    <cellStyle name="Normal 2 45 7" xfId="10391"/>
    <cellStyle name="Normal 2 45 8" xfId="10392"/>
    <cellStyle name="Normal 2 45 9" xfId="10393"/>
    <cellStyle name="Normal 2 46" xfId="10394"/>
    <cellStyle name="Normal 2 46 10" xfId="10395"/>
    <cellStyle name="Normal 2 46 11" xfId="10396"/>
    <cellStyle name="Normal 2 46 12" xfId="10397"/>
    <cellStyle name="Normal 2 46 13" xfId="10398"/>
    <cellStyle name="Normal 2 46 14" xfId="10399"/>
    <cellStyle name="Normal 2 46 15" xfId="10400"/>
    <cellStyle name="Normal 2 46 16" xfId="10401"/>
    <cellStyle name="Normal 2 46 17" xfId="10402"/>
    <cellStyle name="Normal 2 46 18" xfId="10403"/>
    <cellStyle name="Normal 2 46 19" xfId="10404"/>
    <cellStyle name="Normal 2 46 2" xfId="10405"/>
    <cellStyle name="Normal 2 46 20" xfId="10406"/>
    <cellStyle name="Normal 2 46 21" xfId="10407"/>
    <cellStyle name="Normal 2 46 22" xfId="10408"/>
    <cellStyle name="Normal 2 46 23" xfId="10409"/>
    <cellStyle name="Normal 2 46 24" xfId="10410"/>
    <cellStyle name="Normal 2 46 25" xfId="10411"/>
    <cellStyle name="Normal 2 46 26" xfId="10412"/>
    <cellStyle name="Normal 2 46 27" xfId="10413"/>
    <cellStyle name="Normal 2 46 28" xfId="10414"/>
    <cellStyle name="Normal 2 46 29" xfId="10415"/>
    <cellStyle name="Normal 2 46 3" xfId="10416"/>
    <cellStyle name="Normal 2 46 30" xfId="10417"/>
    <cellStyle name="Normal 2 46 31" xfId="10418"/>
    <cellStyle name="Normal 2 46 32" xfId="10419"/>
    <cellStyle name="Normal 2 46 33" xfId="10420"/>
    <cellStyle name="Normal 2 46 34" xfId="10421"/>
    <cellStyle name="Normal 2 46 35" xfId="10422"/>
    <cellStyle name="Normal 2 46 4" xfId="10423"/>
    <cellStyle name="Normal 2 46 5" xfId="10424"/>
    <cellStyle name="Normal 2 46 6" xfId="10425"/>
    <cellStyle name="Normal 2 46 7" xfId="10426"/>
    <cellStyle name="Normal 2 46 8" xfId="10427"/>
    <cellStyle name="Normal 2 46 9" xfId="10428"/>
    <cellStyle name="Normal 2 47" xfId="10429"/>
    <cellStyle name="Normal 2 47 10" xfId="10430"/>
    <cellStyle name="Normal 2 47 11" xfId="10431"/>
    <cellStyle name="Normal 2 47 12" xfId="10432"/>
    <cellStyle name="Normal 2 47 13" xfId="10433"/>
    <cellStyle name="Normal 2 47 14" xfId="10434"/>
    <cellStyle name="Normal 2 47 15" xfId="10435"/>
    <cellStyle name="Normal 2 47 16" xfId="10436"/>
    <cellStyle name="Normal 2 47 17" xfId="10437"/>
    <cellStyle name="Normal 2 47 18" xfId="10438"/>
    <cellStyle name="Normal 2 47 19" xfId="10439"/>
    <cellStyle name="Normal 2 47 2" xfId="10440"/>
    <cellStyle name="Normal 2 47 20" xfId="10441"/>
    <cellStyle name="Normal 2 47 21" xfId="10442"/>
    <cellStyle name="Normal 2 47 22" xfId="10443"/>
    <cellStyle name="Normal 2 47 23" xfId="10444"/>
    <cellStyle name="Normal 2 47 24" xfId="10445"/>
    <cellStyle name="Normal 2 47 25" xfId="10446"/>
    <cellStyle name="Normal 2 47 26" xfId="10447"/>
    <cellStyle name="Normal 2 47 27" xfId="10448"/>
    <cellStyle name="Normal 2 47 28" xfId="10449"/>
    <cellStyle name="Normal 2 47 29" xfId="10450"/>
    <cellStyle name="Normal 2 47 3" xfId="10451"/>
    <cellStyle name="Normal 2 47 30" xfId="10452"/>
    <cellStyle name="Normal 2 47 31" xfId="10453"/>
    <cellStyle name="Normal 2 47 32" xfId="10454"/>
    <cellStyle name="Normal 2 47 33" xfId="10455"/>
    <cellStyle name="Normal 2 47 34" xfId="10456"/>
    <cellStyle name="Normal 2 47 35" xfId="10457"/>
    <cellStyle name="Normal 2 47 4" xfId="10458"/>
    <cellStyle name="Normal 2 47 5" xfId="10459"/>
    <cellStyle name="Normal 2 47 6" xfId="10460"/>
    <cellStyle name="Normal 2 47 7" xfId="10461"/>
    <cellStyle name="Normal 2 47 8" xfId="10462"/>
    <cellStyle name="Normal 2 47 9" xfId="10463"/>
    <cellStyle name="Normal 2 48" xfId="10464"/>
    <cellStyle name="Normal 2 48 10" xfId="10465"/>
    <cellStyle name="Normal 2 48 10 2" xfId="10466"/>
    <cellStyle name="Normal 2 48 10 3" xfId="10467"/>
    <cellStyle name="Normal 2 48 10 4" xfId="10468"/>
    <cellStyle name="Normal 2 48 10 5" xfId="10469"/>
    <cellStyle name="Normal 2 48 11" xfId="10470"/>
    <cellStyle name="Normal 2 48 11 2" xfId="10471"/>
    <cellStyle name="Normal 2 48 11 3" xfId="10472"/>
    <cellStyle name="Normal 2 48 11 4" xfId="10473"/>
    <cellStyle name="Normal 2 48 11 5" xfId="10474"/>
    <cellStyle name="Normal 2 48 12" xfId="10475"/>
    <cellStyle name="Normal 2 48 12 2" xfId="10476"/>
    <cellStyle name="Normal 2 48 12 3" xfId="10477"/>
    <cellStyle name="Normal 2 48 12 4" xfId="10478"/>
    <cellStyle name="Normal 2 48 12 5" xfId="10479"/>
    <cellStyle name="Normal 2 48 13" xfId="10480"/>
    <cellStyle name="Normal 2 48 13 2" xfId="10481"/>
    <cellStyle name="Normal 2 48 13 3" xfId="10482"/>
    <cellStyle name="Normal 2 48 13 4" xfId="10483"/>
    <cellStyle name="Normal 2 48 13 5" xfId="10484"/>
    <cellStyle name="Normal 2 48 14" xfId="10485"/>
    <cellStyle name="Normal 2 48 14 2" xfId="10486"/>
    <cellStyle name="Normal 2 48 14 3" xfId="10487"/>
    <cellStyle name="Normal 2 48 14 4" xfId="10488"/>
    <cellStyle name="Normal 2 48 14 5" xfId="10489"/>
    <cellStyle name="Normal 2 48 15" xfId="10490"/>
    <cellStyle name="Normal 2 48 15 2" xfId="10491"/>
    <cellStyle name="Normal 2 48 15 3" xfId="10492"/>
    <cellStyle name="Normal 2 48 15 4" xfId="10493"/>
    <cellStyle name="Normal 2 48 15 5" xfId="10494"/>
    <cellStyle name="Normal 2 48 16" xfId="10495"/>
    <cellStyle name="Normal 2 48 16 2" xfId="10496"/>
    <cellStyle name="Normal 2 48 16 3" xfId="10497"/>
    <cellStyle name="Normal 2 48 16 4" xfId="10498"/>
    <cellStyle name="Normal 2 48 16 5" xfId="10499"/>
    <cellStyle name="Normal 2 48 17" xfId="10500"/>
    <cellStyle name="Normal 2 48 17 2" xfId="10501"/>
    <cellStyle name="Normal 2 48 17 3" xfId="10502"/>
    <cellStyle name="Normal 2 48 17 4" xfId="10503"/>
    <cellStyle name="Normal 2 48 17 5" xfId="10504"/>
    <cellStyle name="Normal 2 48 18" xfId="10505"/>
    <cellStyle name="Normal 2 48 18 2" xfId="10506"/>
    <cellStyle name="Normal 2 48 18 3" xfId="10507"/>
    <cellStyle name="Normal 2 48 18 4" xfId="10508"/>
    <cellStyle name="Normal 2 48 18 5" xfId="10509"/>
    <cellStyle name="Normal 2 48 19" xfId="10510"/>
    <cellStyle name="Normal 2 48 19 2" xfId="10511"/>
    <cellStyle name="Normal 2 48 19 3" xfId="10512"/>
    <cellStyle name="Normal 2 48 19 4" xfId="10513"/>
    <cellStyle name="Normal 2 48 19 5" xfId="10514"/>
    <cellStyle name="Normal 2 48 2" xfId="10515"/>
    <cellStyle name="Normal 2 48 2 2" xfId="10516"/>
    <cellStyle name="Normal 2 48 2 3" xfId="10517"/>
    <cellStyle name="Normal 2 48 2 4" xfId="10518"/>
    <cellStyle name="Normal 2 48 2 5" xfId="10519"/>
    <cellStyle name="Normal 2 48 20" xfId="10520"/>
    <cellStyle name="Normal 2 48 20 2" xfId="10521"/>
    <cellStyle name="Normal 2 48 20 3" xfId="10522"/>
    <cellStyle name="Normal 2 48 20 4" xfId="10523"/>
    <cellStyle name="Normal 2 48 20 5" xfId="10524"/>
    <cellStyle name="Normal 2 48 21" xfId="10525"/>
    <cellStyle name="Normal 2 48 21 2" xfId="10526"/>
    <cellStyle name="Normal 2 48 21 3" xfId="10527"/>
    <cellStyle name="Normal 2 48 21 4" xfId="10528"/>
    <cellStyle name="Normal 2 48 21 5" xfId="10529"/>
    <cellStyle name="Normal 2 48 22" xfId="10530"/>
    <cellStyle name="Normal 2 48 22 2" xfId="10531"/>
    <cellStyle name="Normal 2 48 22 3" xfId="10532"/>
    <cellStyle name="Normal 2 48 22 4" xfId="10533"/>
    <cellStyle name="Normal 2 48 22 5" xfId="10534"/>
    <cellStyle name="Normal 2 48 23" xfId="10535"/>
    <cellStyle name="Normal 2 48 23 2" xfId="10536"/>
    <cellStyle name="Normal 2 48 23 3" xfId="10537"/>
    <cellStyle name="Normal 2 48 23 4" xfId="10538"/>
    <cellStyle name="Normal 2 48 23 5" xfId="10539"/>
    <cellStyle name="Normal 2 48 24" xfId="10540"/>
    <cellStyle name="Normal 2 48 24 2" xfId="10541"/>
    <cellStyle name="Normal 2 48 24 3" xfId="10542"/>
    <cellStyle name="Normal 2 48 24 4" xfId="10543"/>
    <cellStyle name="Normal 2 48 24 5" xfId="10544"/>
    <cellStyle name="Normal 2 48 25" xfId="10545"/>
    <cellStyle name="Normal 2 48 25 2" xfId="10546"/>
    <cellStyle name="Normal 2 48 25 3" xfId="10547"/>
    <cellStyle name="Normal 2 48 25 4" xfId="10548"/>
    <cellStyle name="Normal 2 48 25 5" xfId="10549"/>
    <cellStyle name="Normal 2 48 26" xfId="10550"/>
    <cellStyle name="Normal 2 48 26 2" xfId="10551"/>
    <cellStyle name="Normal 2 48 26 3" xfId="10552"/>
    <cellStyle name="Normal 2 48 26 4" xfId="10553"/>
    <cellStyle name="Normal 2 48 26 5" xfId="10554"/>
    <cellStyle name="Normal 2 48 27" xfId="10555"/>
    <cellStyle name="Normal 2 48 27 2" xfId="10556"/>
    <cellStyle name="Normal 2 48 27 3" xfId="10557"/>
    <cellStyle name="Normal 2 48 27 4" xfId="10558"/>
    <cellStyle name="Normal 2 48 27 5" xfId="10559"/>
    <cellStyle name="Normal 2 48 28" xfId="10560"/>
    <cellStyle name="Normal 2 48 28 2" xfId="10561"/>
    <cellStyle name="Normal 2 48 28 3" xfId="10562"/>
    <cellStyle name="Normal 2 48 28 4" xfId="10563"/>
    <cellStyle name="Normal 2 48 28 5" xfId="10564"/>
    <cellStyle name="Normal 2 48 29" xfId="10565"/>
    <cellStyle name="Normal 2 48 29 2" xfId="10566"/>
    <cellStyle name="Normal 2 48 29 3" xfId="10567"/>
    <cellStyle name="Normal 2 48 29 4" xfId="10568"/>
    <cellStyle name="Normal 2 48 29 5" xfId="10569"/>
    <cellStyle name="Normal 2 48 3" xfId="10570"/>
    <cellStyle name="Normal 2 48 3 2" xfId="10571"/>
    <cellStyle name="Normal 2 48 3 3" xfId="10572"/>
    <cellStyle name="Normal 2 48 3 4" xfId="10573"/>
    <cellStyle name="Normal 2 48 3 5" xfId="10574"/>
    <cellStyle name="Normal 2 48 30" xfId="10575"/>
    <cellStyle name="Normal 2 48 30 2" xfId="10576"/>
    <cellStyle name="Normal 2 48 30 3" xfId="10577"/>
    <cellStyle name="Normal 2 48 30 4" xfId="10578"/>
    <cellStyle name="Normal 2 48 30 5" xfId="10579"/>
    <cellStyle name="Normal 2 48 31" xfId="10580"/>
    <cellStyle name="Normal 2 48 31 2" xfId="10581"/>
    <cellStyle name="Normal 2 48 31 3" xfId="10582"/>
    <cellStyle name="Normal 2 48 31 4" xfId="10583"/>
    <cellStyle name="Normal 2 48 31 5" xfId="10584"/>
    <cellStyle name="Normal 2 48 32" xfId="10585"/>
    <cellStyle name="Normal 2 48 33" xfId="10586"/>
    <cellStyle name="Normal 2 48 34" xfId="10587"/>
    <cellStyle name="Normal 2 48 35" xfId="10588"/>
    <cellStyle name="Normal 2 48 36" xfId="10589"/>
    <cellStyle name="Normal 2 48 4" xfId="10590"/>
    <cellStyle name="Normal 2 48 4 2" xfId="10591"/>
    <cellStyle name="Normal 2 48 4 3" xfId="10592"/>
    <cellStyle name="Normal 2 48 4 4" xfId="10593"/>
    <cellStyle name="Normal 2 48 4 5" xfId="10594"/>
    <cellStyle name="Normal 2 48 5" xfId="10595"/>
    <cellStyle name="Normal 2 48 5 2" xfId="10596"/>
    <cellStyle name="Normal 2 48 5 3" xfId="10597"/>
    <cellStyle name="Normal 2 48 5 4" xfId="10598"/>
    <cellStyle name="Normal 2 48 5 5" xfId="10599"/>
    <cellStyle name="Normal 2 48 6" xfId="10600"/>
    <cellStyle name="Normal 2 48 6 2" xfId="10601"/>
    <cellStyle name="Normal 2 48 6 3" xfId="10602"/>
    <cellStyle name="Normal 2 48 6 4" xfId="10603"/>
    <cellStyle name="Normal 2 48 6 5" xfId="10604"/>
    <cellStyle name="Normal 2 48 7" xfId="10605"/>
    <cellStyle name="Normal 2 48 7 2" xfId="10606"/>
    <cellStyle name="Normal 2 48 7 3" xfId="10607"/>
    <cellStyle name="Normal 2 48 7 4" xfId="10608"/>
    <cellStyle name="Normal 2 48 7 5" xfId="10609"/>
    <cellStyle name="Normal 2 48 8" xfId="10610"/>
    <cellStyle name="Normal 2 48 8 2" xfId="10611"/>
    <cellStyle name="Normal 2 48 8 3" xfId="10612"/>
    <cellStyle name="Normal 2 48 8 4" xfId="10613"/>
    <cellStyle name="Normal 2 48 8 5" xfId="10614"/>
    <cellStyle name="Normal 2 48 9" xfId="10615"/>
    <cellStyle name="Normal 2 48 9 2" xfId="10616"/>
    <cellStyle name="Normal 2 48 9 3" xfId="10617"/>
    <cellStyle name="Normal 2 48 9 4" xfId="10618"/>
    <cellStyle name="Normal 2 48 9 5" xfId="10619"/>
    <cellStyle name="Normal 2 49" xfId="10620"/>
    <cellStyle name="Normal 2 49 10" xfId="10621"/>
    <cellStyle name="Normal 2 49 10 2" xfId="10622"/>
    <cellStyle name="Normal 2 49 10 3" xfId="10623"/>
    <cellStyle name="Normal 2 49 10 4" xfId="10624"/>
    <cellStyle name="Normal 2 49 10 5" xfId="10625"/>
    <cellStyle name="Normal 2 49 11" xfId="10626"/>
    <cellStyle name="Normal 2 49 11 2" xfId="10627"/>
    <cellStyle name="Normal 2 49 11 3" xfId="10628"/>
    <cellStyle name="Normal 2 49 11 4" xfId="10629"/>
    <cellStyle name="Normal 2 49 11 5" xfId="10630"/>
    <cellStyle name="Normal 2 49 12" xfId="10631"/>
    <cellStyle name="Normal 2 49 12 2" xfId="10632"/>
    <cellStyle name="Normal 2 49 12 3" xfId="10633"/>
    <cellStyle name="Normal 2 49 12 4" xfId="10634"/>
    <cellStyle name="Normal 2 49 12 5" xfId="10635"/>
    <cellStyle name="Normal 2 49 13" xfId="10636"/>
    <cellStyle name="Normal 2 49 13 2" xfId="10637"/>
    <cellStyle name="Normal 2 49 13 3" xfId="10638"/>
    <cellStyle name="Normal 2 49 13 4" xfId="10639"/>
    <cellStyle name="Normal 2 49 13 5" xfId="10640"/>
    <cellStyle name="Normal 2 49 14" xfId="10641"/>
    <cellStyle name="Normal 2 49 14 2" xfId="10642"/>
    <cellStyle name="Normal 2 49 14 3" xfId="10643"/>
    <cellStyle name="Normal 2 49 14 4" xfId="10644"/>
    <cellStyle name="Normal 2 49 14 5" xfId="10645"/>
    <cellStyle name="Normal 2 49 15" xfId="10646"/>
    <cellStyle name="Normal 2 49 15 2" xfId="10647"/>
    <cellStyle name="Normal 2 49 15 3" xfId="10648"/>
    <cellStyle name="Normal 2 49 15 4" xfId="10649"/>
    <cellStyle name="Normal 2 49 15 5" xfId="10650"/>
    <cellStyle name="Normal 2 49 16" xfId="10651"/>
    <cellStyle name="Normal 2 49 16 2" xfId="10652"/>
    <cellStyle name="Normal 2 49 16 3" xfId="10653"/>
    <cellStyle name="Normal 2 49 16 4" xfId="10654"/>
    <cellStyle name="Normal 2 49 16 5" xfId="10655"/>
    <cellStyle name="Normal 2 49 17" xfId="10656"/>
    <cellStyle name="Normal 2 49 17 2" xfId="10657"/>
    <cellStyle name="Normal 2 49 17 3" xfId="10658"/>
    <cellStyle name="Normal 2 49 17 4" xfId="10659"/>
    <cellStyle name="Normal 2 49 17 5" xfId="10660"/>
    <cellStyle name="Normal 2 49 18" xfId="10661"/>
    <cellStyle name="Normal 2 49 18 2" xfId="10662"/>
    <cellStyle name="Normal 2 49 18 3" xfId="10663"/>
    <cellStyle name="Normal 2 49 18 4" xfId="10664"/>
    <cellStyle name="Normal 2 49 18 5" xfId="10665"/>
    <cellStyle name="Normal 2 49 19" xfId="10666"/>
    <cellStyle name="Normal 2 49 19 2" xfId="10667"/>
    <cellStyle name="Normal 2 49 19 3" xfId="10668"/>
    <cellStyle name="Normal 2 49 19 4" xfId="10669"/>
    <cellStyle name="Normal 2 49 19 5" xfId="10670"/>
    <cellStyle name="Normal 2 49 2" xfId="10671"/>
    <cellStyle name="Normal 2 49 2 2" xfId="10672"/>
    <cellStyle name="Normal 2 49 2 3" xfId="10673"/>
    <cellStyle name="Normal 2 49 2 4" xfId="10674"/>
    <cellStyle name="Normal 2 49 2 5" xfId="10675"/>
    <cellStyle name="Normal 2 49 20" xfId="10676"/>
    <cellStyle name="Normal 2 49 20 2" xfId="10677"/>
    <cellStyle name="Normal 2 49 20 3" xfId="10678"/>
    <cellStyle name="Normal 2 49 20 4" xfId="10679"/>
    <cellStyle name="Normal 2 49 20 5" xfId="10680"/>
    <cellStyle name="Normal 2 49 21" xfId="10681"/>
    <cellStyle name="Normal 2 49 21 2" xfId="10682"/>
    <cellStyle name="Normal 2 49 21 3" xfId="10683"/>
    <cellStyle name="Normal 2 49 21 4" xfId="10684"/>
    <cellStyle name="Normal 2 49 21 5" xfId="10685"/>
    <cellStyle name="Normal 2 49 22" xfId="10686"/>
    <cellStyle name="Normal 2 49 22 2" xfId="10687"/>
    <cellStyle name="Normal 2 49 22 3" xfId="10688"/>
    <cellStyle name="Normal 2 49 22 4" xfId="10689"/>
    <cellStyle name="Normal 2 49 22 5" xfId="10690"/>
    <cellStyle name="Normal 2 49 23" xfId="10691"/>
    <cellStyle name="Normal 2 49 23 2" xfId="10692"/>
    <cellStyle name="Normal 2 49 23 3" xfId="10693"/>
    <cellStyle name="Normal 2 49 23 4" xfId="10694"/>
    <cellStyle name="Normal 2 49 23 5" xfId="10695"/>
    <cellStyle name="Normal 2 49 24" xfId="10696"/>
    <cellStyle name="Normal 2 49 24 2" xfId="10697"/>
    <cellStyle name="Normal 2 49 24 3" xfId="10698"/>
    <cellStyle name="Normal 2 49 24 4" xfId="10699"/>
    <cellStyle name="Normal 2 49 24 5" xfId="10700"/>
    <cellStyle name="Normal 2 49 25" xfId="10701"/>
    <cellStyle name="Normal 2 49 25 2" xfId="10702"/>
    <cellStyle name="Normal 2 49 25 3" xfId="10703"/>
    <cellStyle name="Normal 2 49 25 4" xfId="10704"/>
    <cellStyle name="Normal 2 49 25 5" xfId="10705"/>
    <cellStyle name="Normal 2 49 26" xfId="10706"/>
    <cellStyle name="Normal 2 49 26 2" xfId="10707"/>
    <cellStyle name="Normal 2 49 26 3" xfId="10708"/>
    <cellStyle name="Normal 2 49 26 4" xfId="10709"/>
    <cellStyle name="Normal 2 49 26 5" xfId="10710"/>
    <cellStyle name="Normal 2 49 27" xfId="10711"/>
    <cellStyle name="Normal 2 49 27 2" xfId="10712"/>
    <cellStyle name="Normal 2 49 27 3" xfId="10713"/>
    <cellStyle name="Normal 2 49 27 4" xfId="10714"/>
    <cellStyle name="Normal 2 49 27 5" xfId="10715"/>
    <cellStyle name="Normal 2 49 28" xfId="10716"/>
    <cellStyle name="Normal 2 49 28 2" xfId="10717"/>
    <cellStyle name="Normal 2 49 28 3" xfId="10718"/>
    <cellStyle name="Normal 2 49 28 4" xfId="10719"/>
    <cellStyle name="Normal 2 49 28 5" xfId="10720"/>
    <cellStyle name="Normal 2 49 29" xfId="10721"/>
    <cellStyle name="Normal 2 49 29 2" xfId="10722"/>
    <cellStyle name="Normal 2 49 29 3" xfId="10723"/>
    <cellStyle name="Normal 2 49 29 4" xfId="10724"/>
    <cellStyle name="Normal 2 49 29 5" xfId="10725"/>
    <cellStyle name="Normal 2 49 3" xfId="10726"/>
    <cellStyle name="Normal 2 49 3 2" xfId="10727"/>
    <cellStyle name="Normal 2 49 3 3" xfId="10728"/>
    <cellStyle name="Normal 2 49 3 4" xfId="10729"/>
    <cellStyle name="Normal 2 49 3 5" xfId="10730"/>
    <cellStyle name="Normal 2 49 30" xfId="10731"/>
    <cellStyle name="Normal 2 49 30 2" xfId="10732"/>
    <cellStyle name="Normal 2 49 30 3" xfId="10733"/>
    <cellStyle name="Normal 2 49 30 4" xfId="10734"/>
    <cellStyle name="Normal 2 49 30 5" xfId="10735"/>
    <cellStyle name="Normal 2 49 31" xfId="10736"/>
    <cellStyle name="Normal 2 49 31 2" xfId="10737"/>
    <cellStyle name="Normal 2 49 31 3" xfId="10738"/>
    <cellStyle name="Normal 2 49 31 4" xfId="10739"/>
    <cellStyle name="Normal 2 49 31 5" xfId="10740"/>
    <cellStyle name="Normal 2 49 32" xfId="10741"/>
    <cellStyle name="Normal 2 49 33" xfId="10742"/>
    <cellStyle name="Normal 2 49 34" xfId="10743"/>
    <cellStyle name="Normal 2 49 35" xfId="10744"/>
    <cellStyle name="Normal 2 49 36" xfId="10745"/>
    <cellStyle name="Normal 2 49 4" xfId="10746"/>
    <cellStyle name="Normal 2 49 4 2" xfId="10747"/>
    <cellStyle name="Normal 2 49 4 3" xfId="10748"/>
    <cellStyle name="Normal 2 49 4 4" xfId="10749"/>
    <cellStyle name="Normal 2 49 4 5" xfId="10750"/>
    <cellStyle name="Normal 2 49 5" xfId="10751"/>
    <cellStyle name="Normal 2 49 5 2" xfId="10752"/>
    <cellStyle name="Normal 2 49 5 3" xfId="10753"/>
    <cellStyle name="Normal 2 49 5 4" xfId="10754"/>
    <cellStyle name="Normal 2 49 5 5" xfId="10755"/>
    <cellStyle name="Normal 2 49 6" xfId="10756"/>
    <cellStyle name="Normal 2 49 6 2" xfId="10757"/>
    <cellStyle name="Normal 2 49 6 3" xfId="10758"/>
    <cellStyle name="Normal 2 49 6 4" xfId="10759"/>
    <cellStyle name="Normal 2 49 6 5" xfId="10760"/>
    <cellStyle name="Normal 2 49 7" xfId="10761"/>
    <cellStyle name="Normal 2 49 7 2" xfId="10762"/>
    <cellStyle name="Normal 2 49 7 3" xfId="10763"/>
    <cellStyle name="Normal 2 49 7 4" xfId="10764"/>
    <cellStyle name="Normal 2 49 7 5" xfId="10765"/>
    <cellStyle name="Normal 2 49 8" xfId="10766"/>
    <cellStyle name="Normal 2 49 8 2" xfId="10767"/>
    <cellStyle name="Normal 2 49 8 3" xfId="10768"/>
    <cellStyle name="Normal 2 49 8 4" xfId="10769"/>
    <cellStyle name="Normal 2 49 8 5" xfId="10770"/>
    <cellStyle name="Normal 2 49 9" xfId="10771"/>
    <cellStyle name="Normal 2 49 9 2" xfId="10772"/>
    <cellStyle name="Normal 2 49 9 3" xfId="10773"/>
    <cellStyle name="Normal 2 49 9 4" xfId="10774"/>
    <cellStyle name="Normal 2 49 9 5" xfId="10775"/>
    <cellStyle name="Normal 2 5" xfId="2053"/>
    <cellStyle name="Normal 2 5 10" xfId="10776"/>
    <cellStyle name="Normal 2 5 10 2" xfId="10777"/>
    <cellStyle name="Normal 2 5 10 3" xfId="10778"/>
    <cellStyle name="Normal 2 5 10 4" xfId="10779"/>
    <cellStyle name="Normal 2 5 10 5" xfId="10780"/>
    <cellStyle name="Normal 2 5 11" xfId="10781"/>
    <cellStyle name="Normal 2 5 11 2" xfId="10782"/>
    <cellStyle name="Normal 2 5 11 3" xfId="10783"/>
    <cellStyle name="Normal 2 5 11 4" xfId="10784"/>
    <cellStyle name="Normal 2 5 11 5" xfId="10785"/>
    <cellStyle name="Normal 2 5 12" xfId="10786"/>
    <cellStyle name="Normal 2 5 12 2" xfId="10787"/>
    <cellStyle name="Normal 2 5 12 3" xfId="10788"/>
    <cellStyle name="Normal 2 5 12 4" xfId="10789"/>
    <cellStyle name="Normal 2 5 12 5" xfId="10790"/>
    <cellStyle name="Normal 2 5 13" xfId="10791"/>
    <cellStyle name="Normal 2 5 13 2" xfId="10792"/>
    <cellStyle name="Normal 2 5 13 3" xfId="10793"/>
    <cellStyle name="Normal 2 5 13 4" xfId="10794"/>
    <cellStyle name="Normal 2 5 13 5" xfId="10795"/>
    <cellStyle name="Normal 2 5 14" xfId="10796"/>
    <cellStyle name="Normal 2 5 14 2" xfId="10797"/>
    <cellStyle name="Normal 2 5 14 3" xfId="10798"/>
    <cellStyle name="Normal 2 5 14 4" xfId="10799"/>
    <cellStyle name="Normal 2 5 14 5" xfId="10800"/>
    <cellStyle name="Normal 2 5 15" xfId="10801"/>
    <cellStyle name="Normal 2 5 15 2" xfId="10802"/>
    <cellStyle name="Normal 2 5 15 3" xfId="10803"/>
    <cellStyle name="Normal 2 5 15 4" xfId="10804"/>
    <cellStyle name="Normal 2 5 15 5" xfId="10805"/>
    <cellStyle name="Normal 2 5 16" xfId="10806"/>
    <cellStyle name="Normal 2 5 16 2" xfId="10807"/>
    <cellStyle name="Normal 2 5 16 3" xfId="10808"/>
    <cellStyle name="Normal 2 5 16 4" xfId="10809"/>
    <cellStyle name="Normal 2 5 16 5" xfId="10810"/>
    <cellStyle name="Normal 2 5 17" xfId="10811"/>
    <cellStyle name="Normal 2 5 17 2" xfId="10812"/>
    <cellStyle name="Normal 2 5 17 3" xfId="10813"/>
    <cellStyle name="Normal 2 5 17 4" xfId="10814"/>
    <cellStyle name="Normal 2 5 17 5" xfId="10815"/>
    <cellStyle name="Normal 2 5 18" xfId="10816"/>
    <cellStyle name="Normal 2 5 18 2" xfId="10817"/>
    <cellStyle name="Normal 2 5 18 3" xfId="10818"/>
    <cellStyle name="Normal 2 5 18 4" xfId="10819"/>
    <cellStyle name="Normal 2 5 18 5" xfId="10820"/>
    <cellStyle name="Normal 2 5 19" xfId="10821"/>
    <cellStyle name="Normal 2 5 19 2" xfId="10822"/>
    <cellStyle name="Normal 2 5 19 3" xfId="10823"/>
    <cellStyle name="Normal 2 5 19 4" xfId="10824"/>
    <cellStyle name="Normal 2 5 19 5" xfId="10825"/>
    <cellStyle name="Normal 2 5 2" xfId="2054"/>
    <cellStyle name="Normal 2 5 2 2" xfId="3257"/>
    <cellStyle name="Normal 2 5 2 3" xfId="10826"/>
    <cellStyle name="Normal 2 5 2 4" xfId="10827"/>
    <cellStyle name="Normal 2 5 2 5" xfId="10828"/>
    <cellStyle name="Normal 2 5 2 6" xfId="10829"/>
    <cellStyle name="Normal 2 5 20" xfId="10830"/>
    <cellStyle name="Normal 2 5 20 2" xfId="10831"/>
    <cellStyle name="Normal 2 5 20 3" xfId="10832"/>
    <cellStyle name="Normal 2 5 20 4" xfId="10833"/>
    <cellStyle name="Normal 2 5 20 5" xfId="10834"/>
    <cellStyle name="Normal 2 5 21" xfId="10835"/>
    <cellStyle name="Normal 2 5 21 2" xfId="10836"/>
    <cellStyle name="Normal 2 5 21 3" xfId="10837"/>
    <cellStyle name="Normal 2 5 21 4" xfId="10838"/>
    <cellStyle name="Normal 2 5 21 5" xfId="10839"/>
    <cellStyle name="Normal 2 5 22" xfId="10840"/>
    <cellStyle name="Normal 2 5 22 2" xfId="10841"/>
    <cellStyle name="Normal 2 5 22 3" xfId="10842"/>
    <cellStyle name="Normal 2 5 22 4" xfId="10843"/>
    <cellStyle name="Normal 2 5 22 5" xfId="10844"/>
    <cellStyle name="Normal 2 5 23" xfId="10845"/>
    <cellStyle name="Normal 2 5 23 2" xfId="10846"/>
    <cellStyle name="Normal 2 5 23 3" xfId="10847"/>
    <cellStyle name="Normal 2 5 23 4" xfId="10848"/>
    <cellStyle name="Normal 2 5 23 5" xfId="10849"/>
    <cellStyle name="Normal 2 5 24" xfId="10850"/>
    <cellStyle name="Normal 2 5 24 2" xfId="10851"/>
    <cellStyle name="Normal 2 5 24 3" xfId="10852"/>
    <cellStyle name="Normal 2 5 24 4" xfId="10853"/>
    <cellStyle name="Normal 2 5 24 5" xfId="10854"/>
    <cellStyle name="Normal 2 5 25" xfId="10855"/>
    <cellStyle name="Normal 2 5 25 2" xfId="10856"/>
    <cellStyle name="Normal 2 5 25 3" xfId="10857"/>
    <cellStyle name="Normal 2 5 25 4" xfId="10858"/>
    <cellStyle name="Normal 2 5 25 5" xfId="10859"/>
    <cellStyle name="Normal 2 5 26" xfId="10860"/>
    <cellStyle name="Normal 2 5 26 2" xfId="10861"/>
    <cellStyle name="Normal 2 5 26 3" xfId="10862"/>
    <cellStyle name="Normal 2 5 26 4" xfId="10863"/>
    <cellStyle name="Normal 2 5 26 5" xfId="10864"/>
    <cellStyle name="Normal 2 5 27" xfId="10865"/>
    <cellStyle name="Normal 2 5 27 2" xfId="10866"/>
    <cellStyle name="Normal 2 5 27 3" xfId="10867"/>
    <cellStyle name="Normal 2 5 27 4" xfId="10868"/>
    <cellStyle name="Normal 2 5 27 5" xfId="10869"/>
    <cellStyle name="Normal 2 5 28" xfId="10870"/>
    <cellStyle name="Normal 2 5 28 2" xfId="10871"/>
    <cellStyle name="Normal 2 5 28 3" xfId="10872"/>
    <cellStyle name="Normal 2 5 28 4" xfId="10873"/>
    <cellStyle name="Normal 2 5 28 5" xfId="10874"/>
    <cellStyle name="Normal 2 5 29" xfId="10875"/>
    <cellStyle name="Normal 2 5 29 2" xfId="10876"/>
    <cellStyle name="Normal 2 5 29 3" xfId="10877"/>
    <cellStyle name="Normal 2 5 29 4" xfId="10878"/>
    <cellStyle name="Normal 2 5 29 5" xfId="10879"/>
    <cellStyle name="Normal 2 5 3" xfId="2055"/>
    <cellStyle name="Normal 2 5 3 2" xfId="10880"/>
    <cellStyle name="Normal 2 5 3 3" xfId="10881"/>
    <cellStyle name="Normal 2 5 3 4" xfId="10882"/>
    <cellStyle name="Normal 2 5 3 5" xfId="10883"/>
    <cellStyle name="Normal 2 5 3 6" xfId="10884"/>
    <cellStyle name="Normal 2 5 30" xfId="10885"/>
    <cellStyle name="Normal 2 5 30 2" xfId="10886"/>
    <cellStyle name="Normal 2 5 30 3" xfId="10887"/>
    <cellStyle name="Normal 2 5 30 4" xfId="10888"/>
    <cellStyle name="Normal 2 5 30 5" xfId="10889"/>
    <cellStyle name="Normal 2 5 31" xfId="10890"/>
    <cellStyle name="Normal 2 5 31 2" xfId="10891"/>
    <cellStyle name="Normal 2 5 31 3" xfId="10892"/>
    <cellStyle name="Normal 2 5 31 4" xfId="10893"/>
    <cellStyle name="Normal 2 5 31 5" xfId="10894"/>
    <cellStyle name="Normal 2 5 32" xfId="10895"/>
    <cellStyle name="Normal 2 5 33" xfId="10896"/>
    <cellStyle name="Normal 2 5 34" xfId="10897"/>
    <cellStyle name="Normal 2 5 35" xfId="10898"/>
    <cellStyle name="Normal 2 5 36" xfId="10899"/>
    <cellStyle name="Normal 2 5 37" xfId="24603"/>
    <cellStyle name="Normal 2 5 38" xfId="24674"/>
    <cellStyle name="Normal 2 5 4" xfId="2056"/>
    <cellStyle name="Normal 2 5 4 2" xfId="10900"/>
    <cellStyle name="Normal 2 5 4 3" xfId="10901"/>
    <cellStyle name="Normal 2 5 4 4" xfId="10902"/>
    <cellStyle name="Normal 2 5 4 5" xfId="10903"/>
    <cellStyle name="Normal 2 5 5" xfId="2057"/>
    <cellStyle name="Normal 2 5 5 2" xfId="10904"/>
    <cellStyle name="Normal 2 5 5 3" xfId="10905"/>
    <cellStyle name="Normal 2 5 5 4" xfId="10906"/>
    <cellStyle name="Normal 2 5 5 5" xfId="10907"/>
    <cellStyle name="Normal 2 5 6" xfId="2058"/>
    <cellStyle name="Normal 2 5 6 2" xfId="10908"/>
    <cellStyle name="Normal 2 5 6 3" xfId="10909"/>
    <cellStyle name="Normal 2 5 6 4" xfId="10910"/>
    <cellStyle name="Normal 2 5 6 5" xfId="10911"/>
    <cellStyle name="Normal 2 5 7" xfId="2059"/>
    <cellStyle name="Normal 2 5 7 2" xfId="10912"/>
    <cellStyle name="Normal 2 5 7 3" xfId="10913"/>
    <cellStyle name="Normal 2 5 7 4" xfId="10914"/>
    <cellStyle name="Normal 2 5 7 5" xfId="10915"/>
    <cellStyle name="Normal 2 5 8" xfId="2060"/>
    <cellStyle name="Normal 2 5 8 2" xfId="10916"/>
    <cellStyle name="Normal 2 5 8 3" xfId="10917"/>
    <cellStyle name="Normal 2 5 8 4" xfId="10918"/>
    <cellStyle name="Normal 2 5 8 5" xfId="10919"/>
    <cellStyle name="Normal 2 5 9" xfId="3258"/>
    <cellStyle name="Normal 2 5 9 2" xfId="10920"/>
    <cellStyle name="Normal 2 5 9 3" xfId="10921"/>
    <cellStyle name="Normal 2 5 9 4" xfId="10922"/>
    <cellStyle name="Normal 2 5 9 5" xfId="10923"/>
    <cellStyle name="Normal 2 50" xfId="10924"/>
    <cellStyle name="Normal 2 50 10" xfId="10925"/>
    <cellStyle name="Normal 2 50 10 2" xfId="10926"/>
    <cellStyle name="Normal 2 50 10 3" xfId="10927"/>
    <cellStyle name="Normal 2 50 10 4" xfId="10928"/>
    <cellStyle name="Normal 2 50 10 5" xfId="10929"/>
    <cellStyle name="Normal 2 50 11" xfId="10930"/>
    <cellStyle name="Normal 2 50 11 2" xfId="10931"/>
    <cellStyle name="Normal 2 50 11 3" xfId="10932"/>
    <cellStyle name="Normal 2 50 11 4" xfId="10933"/>
    <cellStyle name="Normal 2 50 11 5" xfId="10934"/>
    <cellStyle name="Normal 2 50 12" xfId="10935"/>
    <cellStyle name="Normal 2 50 12 2" xfId="10936"/>
    <cellStyle name="Normal 2 50 12 3" xfId="10937"/>
    <cellStyle name="Normal 2 50 12 4" xfId="10938"/>
    <cellStyle name="Normal 2 50 12 5" xfId="10939"/>
    <cellStyle name="Normal 2 50 13" xfId="10940"/>
    <cellStyle name="Normal 2 50 13 2" xfId="10941"/>
    <cellStyle name="Normal 2 50 13 3" xfId="10942"/>
    <cellStyle name="Normal 2 50 13 4" xfId="10943"/>
    <cellStyle name="Normal 2 50 13 5" xfId="10944"/>
    <cellStyle name="Normal 2 50 14" xfId="10945"/>
    <cellStyle name="Normal 2 50 14 2" xfId="10946"/>
    <cellStyle name="Normal 2 50 14 3" xfId="10947"/>
    <cellStyle name="Normal 2 50 14 4" xfId="10948"/>
    <cellStyle name="Normal 2 50 14 5" xfId="10949"/>
    <cellStyle name="Normal 2 50 15" xfId="10950"/>
    <cellStyle name="Normal 2 50 15 2" xfId="10951"/>
    <cellStyle name="Normal 2 50 15 3" xfId="10952"/>
    <cellStyle name="Normal 2 50 15 4" xfId="10953"/>
    <cellStyle name="Normal 2 50 15 5" xfId="10954"/>
    <cellStyle name="Normal 2 50 16" xfId="10955"/>
    <cellStyle name="Normal 2 50 16 2" xfId="10956"/>
    <cellStyle name="Normal 2 50 16 3" xfId="10957"/>
    <cellStyle name="Normal 2 50 16 4" xfId="10958"/>
    <cellStyle name="Normal 2 50 16 5" xfId="10959"/>
    <cellStyle name="Normal 2 50 17" xfId="10960"/>
    <cellStyle name="Normal 2 50 17 2" xfId="10961"/>
    <cellStyle name="Normal 2 50 17 3" xfId="10962"/>
    <cellStyle name="Normal 2 50 17 4" xfId="10963"/>
    <cellStyle name="Normal 2 50 17 5" xfId="10964"/>
    <cellStyle name="Normal 2 50 18" xfId="10965"/>
    <cellStyle name="Normal 2 50 18 2" xfId="10966"/>
    <cellStyle name="Normal 2 50 18 3" xfId="10967"/>
    <cellStyle name="Normal 2 50 18 4" xfId="10968"/>
    <cellStyle name="Normal 2 50 18 5" xfId="10969"/>
    <cellStyle name="Normal 2 50 19" xfId="10970"/>
    <cellStyle name="Normal 2 50 19 2" xfId="10971"/>
    <cellStyle name="Normal 2 50 19 3" xfId="10972"/>
    <cellStyle name="Normal 2 50 19 4" xfId="10973"/>
    <cellStyle name="Normal 2 50 19 5" xfId="10974"/>
    <cellStyle name="Normal 2 50 2" xfId="10975"/>
    <cellStyle name="Normal 2 50 2 2" xfId="10976"/>
    <cellStyle name="Normal 2 50 2 3" xfId="10977"/>
    <cellStyle name="Normal 2 50 2 4" xfId="10978"/>
    <cellStyle name="Normal 2 50 2 5" xfId="10979"/>
    <cellStyle name="Normal 2 50 20" xfId="10980"/>
    <cellStyle name="Normal 2 50 20 2" xfId="10981"/>
    <cellStyle name="Normal 2 50 20 3" xfId="10982"/>
    <cellStyle name="Normal 2 50 20 4" xfId="10983"/>
    <cellStyle name="Normal 2 50 20 5" xfId="10984"/>
    <cellStyle name="Normal 2 50 21" xfId="10985"/>
    <cellStyle name="Normal 2 50 21 2" xfId="10986"/>
    <cellStyle name="Normal 2 50 21 3" xfId="10987"/>
    <cellStyle name="Normal 2 50 21 4" xfId="10988"/>
    <cellStyle name="Normal 2 50 21 5" xfId="10989"/>
    <cellStyle name="Normal 2 50 22" xfId="10990"/>
    <cellStyle name="Normal 2 50 22 2" xfId="10991"/>
    <cellStyle name="Normal 2 50 22 3" xfId="10992"/>
    <cellStyle name="Normal 2 50 22 4" xfId="10993"/>
    <cellStyle name="Normal 2 50 22 5" xfId="10994"/>
    <cellStyle name="Normal 2 50 23" xfId="10995"/>
    <cellStyle name="Normal 2 50 23 2" xfId="10996"/>
    <cellStyle name="Normal 2 50 23 3" xfId="10997"/>
    <cellStyle name="Normal 2 50 23 4" xfId="10998"/>
    <cellStyle name="Normal 2 50 23 5" xfId="10999"/>
    <cellStyle name="Normal 2 50 24" xfId="11000"/>
    <cellStyle name="Normal 2 50 24 2" xfId="11001"/>
    <cellStyle name="Normal 2 50 24 3" xfId="11002"/>
    <cellStyle name="Normal 2 50 24 4" xfId="11003"/>
    <cellStyle name="Normal 2 50 24 5" xfId="11004"/>
    <cellStyle name="Normal 2 50 25" xfId="11005"/>
    <cellStyle name="Normal 2 50 25 2" xfId="11006"/>
    <cellStyle name="Normal 2 50 25 3" xfId="11007"/>
    <cellStyle name="Normal 2 50 25 4" xfId="11008"/>
    <cellStyle name="Normal 2 50 25 5" xfId="11009"/>
    <cellStyle name="Normal 2 50 26" xfId="11010"/>
    <cellStyle name="Normal 2 50 26 2" xfId="11011"/>
    <cellStyle name="Normal 2 50 26 3" xfId="11012"/>
    <cellStyle name="Normal 2 50 26 4" xfId="11013"/>
    <cellStyle name="Normal 2 50 26 5" xfId="11014"/>
    <cellStyle name="Normal 2 50 27" xfId="11015"/>
    <cellStyle name="Normal 2 50 27 2" xfId="11016"/>
    <cellStyle name="Normal 2 50 27 3" xfId="11017"/>
    <cellStyle name="Normal 2 50 27 4" xfId="11018"/>
    <cellStyle name="Normal 2 50 27 5" xfId="11019"/>
    <cellStyle name="Normal 2 50 28" xfId="11020"/>
    <cellStyle name="Normal 2 50 28 2" xfId="11021"/>
    <cellStyle name="Normal 2 50 28 3" xfId="11022"/>
    <cellStyle name="Normal 2 50 28 4" xfId="11023"/>
    <cellStyle name="Normal 2 50 28 5" xfId="11024"/>
    <cellStyle name="Normal 2 50 29" xfId="11025"/>
    <cellStyle name="Normal 2 50 29 2" xfId="11026"/>
    <cellStyle name="Normal 2 50 29 3" xfId="11027"/>
    <cellStyle name="Normal 2 50 29 4" xfId="11028"/>
    <cellStyle name="Normal 2 50 29 5" xfId="11029"/>
    <cellStyle name="Normal 2 50 3" xfId="11030"/>
    <cellStyle name="Normal 2 50 3 2" xfId="11031"/>
    <cellStyle name="Normal 2 50 3 3" xfId="11032"/>
    <cellStyle name="Normal 2 50 3 4" xfId="11033"/>
    <cellStyle name="Normal 2 50 3 5" xfId="11034"/>
    <cellStyle name="Normal 2 50 30" xfId="11035"/>
    <cellStyle name="Normal 2 50 30 2" xfId="11036"/>
    <cellStyle name="Normal 2 50 30 3" xfId="11037"/>
    <cellStyle name="Normal 2 50 30 4" xfId="11038"/>
    <cellStyle name="Normal 2 50 30 5" xfId="11039"/>
    <cellStyle name="Normal 2 50 31" xfId="11040"/>
    <cellStyle name="Normal 2 50 31 2" xfId="11041"/>
    <cellStyle name="Normal 2 50 31 3" xfId="11042"/>
    <cellStyle name="Normal 2 50 31 4" xfId="11043"/>
    <cellStyle name="Normal 2 50 31 5" xfId="11044"/>
    <cellStyle name="Normal 2 50 32" xfId="11045"/>
    <cellStyle name="Normal 2 50 33" xfId="11046"/>
    <cellStyle name="Normal 2 50 34" xfId="11047"/>
    <cellStyle name="Normal 2 50 35" xfId="11048"/>
    <cellStyle name="Normal 2 50 36" xfId="11049"/>
    <cellStyle name="Normal 2 50 4" xfId="11050"/>
    <cellStyle name="Normal 2 50 4 2" xfId="11051"/>
    <cellStyle name="Normal 2 50 4 3" xfId="11052"/>
    <cellStyle name="Normal 2 50 4 4" xfId="11053"/>
    <cellStyle name="Normal 2 50 4 5" xfId="11054"/>
    <cellStyle name="Normal 2 50 5" xfId="11055"/>
    <cellStyle name="Normal 2 50 5 2" xfId="11056"/>
    <cellStyle name="Normal 2 50 5 3" xfId="11057"/>
    <cellStyle name="Normal 2 50 5 4" xfId="11058"/>
    <cellStyle name="Normal 2 50 5 5" xfId="11059"/>
    <cellStyle name="Normal 2 50 6" xfId="11060"/>
    <cellStyle name="Normal 2 50 6 2" xfId="11061"/>
    <cellStyle name="Normal 2 50 6 3" xfId="11062"/>
    <cellStyle name="Normal 2 50 6 4" xfId="11063"/>
    <cellStyle name="Normal 2 50 6 5" xfId="11064"/>
    <cellStyle name="Normal 2 50 7" xfId="11065"/>
    <cellStyle name="Normal 2 50 7 2" xfId="11066"/>
    <cellStyle name="Normal 2 50 7 3" xfId="11067"/>
    <cellStyle name="Normal 2 50 7 4" xfId="11068"/>
    <cellStyle name="Normal 2 50 7 5" xfId="11069"/>
    <cellStyle name="Normal 2 50 8" xfId="11070"/>
    <cellStyle name="Normal 2 50 8 2" xfId="11071"/>
    <cellStyle name="Normal 2 50 8 3" xfId="11072"/>
    <cellStyle name="Normal 2 50 8 4" xfId="11073"/>
    <cellStyle name="Normal 2 50 8 5" xfId="11074"/>
    <cellStyle name="Normal 2 50 9" xfId="11075"/>
    <cellStyle name="Normal 2 50 9 2" xfId="11076"/>
    <cellStyle name="Normal 2 50 9 3" xfId="11077"/>
    <cellStyle name="Normal 2 50 9 4" xfId="11078"/>
    <cellStyle name="Normal 2 50 9 5" xfId="11079"/>
    <cellStyle name="Normal 2 51" xfId="11080"/>
    <cellStyle name="Normal 2 51 10" xfId="11081"/>
    <cellStyle name="Normal 2 51 10 2" xfId="11082"/>
    <cellStyle name="Normal 2 51 10 3" xfId="11083"/>
    <cellStyle name="Normal 2 51 10 4" xfId="11084"/>
    <cellStyle name="Normal 2 51 10 5" xfId="11085"/>
    <cellStyle name="Normal 2 51 11" xfId="11086"/>
    <cellStyle name="Normal 2 51 11 2" xfId="11087"/>
    <cellStyle name="Normal 2 51 11 3" xfId="11088"/>
    <cellStyle name="Normal 2 51 11 4" xfId="11089"/>
    <cellStyle name="Normal 2 51 11 5" xfId="11090"/>
    <cellStyle name="Normal 2 51 12" xfId="11091"/>
    <cellStyle name="Normal 2 51 12 2" xfId="11092"/>
    <cellStyle name="Normal 2 51 12 3" xfId="11093"/>
    <cellStyle name="Normal 2 51 12 4" xfId="11094"/>
    <cellStyle name="Normal 2 51 12 5" xfId="11095"/>
    <cellStyle name="Normal 2 51 13" xfId="11096"/>
    <cellStyle name="Normal 2 51 13 2" xfId="11097"/>
    <cellStyle name="Normal 2 51 13 3" xfId="11098"/>
    <cellStyle name="Normal 2 51 13 4" xfId="11099"/>
    <cellStyle name="Normal 2 51 13 5" xfId="11100"/>
    <cellStyle name="Normal 2 51 14" xfId="11101"/>
    <cellStyle name="Normal 2 51 14 2" xfId="11102"/>
    <cellStyle name="Normal 2 51 14 3" xfId="11103"/>
    <cellStyle name="Normal 2 51 14 4" xfId="11104"/>
    <cellStyle name="Normal 2 51 14 5" xfId="11105"/>
    <cellStyle name="Normal 2 51 15" xfId="11106"/>
    <cellStyle name="Normal 2 51 15 2" xfId="11107"/>
    <cellStyle name="Normal 2 51 15 3" xfId="11108"/>
    <cellStyle name="Normal 2 51 15 4" xfId="11109"/>
    <cellStyle name="Normal 2 51 15 5" xfId="11110"/>
    <cellStyle name="Normal 2 51 16" xfId="11111"/>
    <cellStyle name="Normal 2 51 16 2" xfId="11112"/>
    <cellStyle name="Normal 2 51 16 3" xfId="11113"/>
    <cellStyle name="Normal 2 51 16 4" xfId="11114"/>
    <cellStyle name="Normal 2 51 16 5" xfId="11115"/>
    <cellStyle name="Normal 2 51 17" xfId="11116"/>
    <cellStyle name="Normal 2 51 17 2" xfId="11117"/>
    <cellStyle name="Normal 2 51 17 3" xfId="11118"/>
    <cellStyle name="Normal 2 51 17 4" xfId="11119"/>
    <cellStyle name="Normal 2 51 17 5" xfId="11120"/>
    <cellStyle name="Normal 2 51 18" xfId="11121"/>
    <cellStyle name="Normal 2 51 18 2" xfId="11122"/>
    <cellStyle name="Normal 2 51 18 3" xfId="11123"/>
    <cellStyle name="Normal 2 51 18 4" xfId="11124"/>
    <cellStyle name="Normal 2 51 18 5" xfId="11125"/>
    <cellStyle name="Normal 2 51 19" xfId="11126"/>
    <cellStyle name="Normal 2 51 19 2" xfId="11127"/>
    <cellStyle name="Normal 2 51 19 3" xfId="11128"/>
    <cellStyle name="Normal 2 51 19 4" xfId="11129"/>
    <cellStyle name="Normal 2 51 19 5" xfId="11130"/>
    <cellStyle name="Normal 2 51 2" xfId="11131"/>
    <cellStyle name="Normal 2 51 2 2" xfId="11132"/>
    <cellStyle name="Normal 2 51 2 3" xfId="11133"/>
    <cellStyle name="Normal 2 51 2 4" xfId="11134"/>
    <cellStyle name="Normal 2 51 2 5" xfId="11135"/>
    <cellStyle name="Normal 2 51 20" xfId="11136"/>
    <cellStyle name="Normal 2 51 20 2" xfId="11137"/>
    <cellStyle name="Normal 2 51 20 3" xfId="11138"/>
    <cellStyle name="Normal 2 51 20 4" xfId="11139"/>
    <cellStyle name="Normal 2 51 20 5" xfId="11140"/>
    <cellStyle name="Normal 2 51 21" xfId="11141"/>
    <cellStyle name="Normal 2 51 21 2" xfId="11142"/>
    <cellStyle name="Normal 2 51 21 3" xfId="11143"/>
    <cellStyle name="Normal 2 51 21 4" xfId="11144"/>
    <cellStyle name="Normal 2 51 21 5" xfId="11145"/>
    <cellStyle name="Normal 2 51 22" xfId="11146"/>
    <cellStyle name="Normal 2 51 22 2" xfId="11147"/>
    <cellStyle name="Normal 2 51 22 3" xfId="11148"/>
    <cellStyle name="Normal 2 51 22 4" xfId="11149"/>
    <cellStyle name="Normal 2 51 22 5" xfId="11150"/>
    <cellStyle name="Normal 2 51 23" xfId="11151"/>
    <cellStyle name="Normal 2 51 23 2" xfId="11152"/>
    <cellStyle name="Normal 2 51 23 3" xfId="11153"/>
    <cellStyle name="Normal 2 51 23 4" xfId="11154"/>
    <cellStyle name="Normal 2 51 23 5" xfId="11155"/>
    <cellStyle name="Normal 2 51 24" xfId="11156"/>
    <cellStyle name="Normal 2 51 24 2" xfId="11157"/>
    <cellStyle name="Normal 2 51 24 3" xfId="11158"/>
    <cellStyle name="Normal 2 51 24 4" xfId="11159"/>
    <cellStyle name="Normal 2 51 24 5" xfId="11160"/>
    <cellStyle name="Normal 2 51 25" xfId="11161"/>
    <cellStyle name="Normal 2 51 25 2" xfId="11162"/>
    <cellStyle name="Normal 2 51 25 3" xfId="11163"/>
    <cellStyle name="Normal 2 51 25 4" xfId="11164"/>
    <cellStyle name="Normal 2 51 25 5" xfId="11165"/>
    <cellStyle name="Normal 2 51 26" xfId="11166"/>
    <cellStyle name="Normal 2 51 26 2" xfId="11167"/>
    <cellStyle name="Normal 2 51 26 3" xfId="11168"/>
    <cellStyle name="Normal 2 51 26 4" xfId="11169"/>
    <cellStyle name="Normal 2 51 26 5" xfId="11170"/>
    <cellStyle name="Normal 2 51 27" xfId="11171"/>
    <cellStyle name="Normal 2 51 27 2" xfId="11172"/>
    <cellStyle name="Normal 2 51 27 3" xfId="11173"/>
    <cellStyle name="Normal 2 51 27 4" xfId="11174"/>
    <cellStyle name="Normal 2 51 27 5" xfId="11175"/>
    <cellStyle name="Normal 2 51 28" xfId="11176"/>
    <cellStyle name="Normal 2 51 28 2" xfId="11177"/>
    <cellStyle name="Normal 2 51 28 3" xfId="11178"/>
    <cellStyle name="Normal 2 51 28 4" xfId="11179"/>
    <cellStyle name="Normal 2 51 28 5" xfId="11180"/>
    <cellStyle name="Normal 2 51 29" xfId="11181"/>
    <cellStyle name="Normal 2 51 29 2" xfId="11182"/>
    <cellStyle name="Normal 2 51 29 3" xfId="11183"/>
    <cellStyle name="Normal 2 51 29 4" xfId="11184"/>
    <cellStyle name="Normal 2 51 29 5" xfId="11185"/>
    <cellStyle name="Normal 2 51 3" xfId="11186"/>
    <cellStyle name="Normal 2 51 3 2" xfId="11187"/>
    <cellStyle name="Normal 2 51 3 3" xfId="11188"/>
    <cellStyle name="Normal 2 51 3 4" xfId="11189"/>
    <cellStyle name="Normal 2 51 3 5" xfId="11190"/>
    <cellStyle name="Normal 2 51 30" xfId="11191"/>
    <cellStyle name="Normal 2 51 30 2" xfId="11192"/>
    <cellStyle name="Normal 2 51 30 3" xfId="11193"/>
    <cellStyle name="Normal 2 51 30 4" xfId="11194"/>
    <cellStyle name="Normal 2 51 30 5" xfId="11195"/>
    <cellStyle name="Normal 2 51 31" xfId="11196"/>
    <cellStyle name="Normal 2 51 31 2" xfId="11197"/>
    <cellStyle name="Normal 2 51 31 3" xfId="11198"/>
    <cellStyle name="Normal 2 51 31 4" xfId="11199"/>
    <cellStyle name="Normal 2 51 31 5" xfId="11200"/>
    <cellStyle name="Normal 2 51 32" xfId="11201"/>
    <cellStyle name="Normal 2 51 33" xfId="11202"/>
    <cellStyle name="Normal 2 51 34" xfId="11203"/>
    <cellStyle name="Normal 2 51 35" xfId="11204"/>
    <cellStyle name="Normal 2 51 36" xfId="11205"/>
    <cellStyle name="Normal 2 51 4" xfId="11206"/>
    <cellStyle name="Normal 2 51 4 2" xfId="11207"/>
    <cellStyle name="Normal 2 51 4 3" xfId="11208"/>
    <cellStyle name="Normal 2 51 4 4" xfId="11209"/>
    <cellStyle name="Normal 2 51 4 5" xfId="11210"/>
    <cellStyle name="Normal 2 51 5" xfId="11211"/>
    <cellStyle name="Normal 2 51 5 2" xfId="11212"/>
    <cellStyle name="Normal 2 51 5 3" xfId="11213"/>
    <cellStyle name="Normal 2 51 5 4" xfId="11214"/>
    <cellStyle name="Normal 2 51 5 5" xfId="11215"/>
    <cellStyle name="Normal 2 51 6" xfId="11216"/>
    <cellStyle name="Normal 2 51 6 2" xfId="11217"/>
    <cellStyle name="Normal 2 51 6 3" xfId="11218"/>
    <cellStyle name="Normal 2 51 6 4" xfId="11219"/>
    <cellStyle name="Normal 2 51 6 5" xfId="11220"/>
    <cellStyle name="Normal 2 51 7" xfId="11221"/>
    <cellStyle name="Normal 2 51 7 2" xfId="11222"/>
    <cellStyle name="Normal 2 51 7 3" xfId="11223"/>
    <cellStyle name="Normal 2 51 7 4" xfId="11224"/>
    <cellStyle name="Normal 2 51 7 5" xfId="11225"/>
    <cellStyle name="Normal 2 51 8" xfId="11226"/>
    <cellStyle name="Normal 2 51 8 2" xfId="11227"/>
    <cellStyle name="Normal 2 51 8 3" xfId="11228"/>
    <cellStyle name="Normal 2 51 8 4" xfId="11229"/>
    <cellStyle name="Normal 2 51 8 5" xfId="11230"/>
    <cellStyle name="Normal 2 51 9" xfId="11231"/>
    <cellStyle name="Normal 2 51 9 2" xfId="11232"/>
    <cellStyle name="Normal 2 51 9 3" xfId="11233"/>
    <cellStyle name="Normal 2 51 9 4" xfId="11234"/>
    <cellStyle name="Normal 2 51 9 5" xfId="11235"/>
    <cellStyle name="Normal 2 52" xfId="11236"/>
    <cellStyle name="Normal 2 52 10" xfId="11237"/>
    <cellStyle name="Normal 2 52 10 2" xfId="11238"/>
    <cellStyle name="Normal 2 52 10 3" xfId="11239"/>
    <cellStyle name="Normal 2 52 10 4" xfId="11240"/>
    <cellStyle name="Normal 2 52 10 5" xfId="11241"/>
    <cellStyle name="Normal 2 52 11" xfId="11242"/>
    <cellStyle name="Normal 2 52 11 2" xfId="11243"/>
    <cellStyle name="Normal 2 52 11 3" xfId="11244"/>
    <cellStyle name="Normal 2 52 11 4" xfId="11245"/>
    <cellStyle name="Normal 2 52 11 5" xfId="11246"/>
    <cellStyle name="Normal 2 52 12" xfId="11247"/>
    <cellStyle name="Normal 2 52 12 2" xfId="11248"/>
    <cellStyle name="Normal 2 52 12 3" xfId="11249"/>
    <cellStyle name="Normal 2 52 12 4" xfId="11250"/>
    <cellStyle name="Normal 2 52 12 5" xfId="11251"/>
    <cellStyle name="Normal 2 52 13" xfId="11252"/>
    <cellStyle name="Normal 2 52 13 2" xfId="11253"/>
    <cellStyle name="Normal 2 52 13 3" xfId="11254"/>
    <cellStyle name="Normal 2 52 13 4" xfId="11255"/>
    <cellStyle name="Normal 2 52 13 5" xfId="11256"/>
    <cellStyle name="Normal 2 52 14" xfId="11257"/>
    <cellStyle name="Normal 2 52 14 2" xfId="11258"/>
    <cellStyle name="Normal 2 52 14 3" xfId="11259"/>
    <cellStyle name="Normal 2 52 14 4" xfId="11260"/>
    <cellStyle name="Normal 2 52 14 5" xfId="11261"/>
    <cellStyle name="Normal 2 52 15" xfId="11262"/>
    <cellStyle name="Normal 2 52 15 2" xfId="11263"/>
    <cellStyle name="Normal 2 52 15 3" xfId="11264"/>
    <cellStyle name="Normal 2 52 15 4" xfId="11265"/>
    <cellStyle name="Normal 2 52 15 5" xfId="11266"/>
    <cellStyle name="Normal 2 52 16" xfId="11267"/>
    <cellStyle name="Normal 2 52 16 2" xfId="11268"/>
    <cellStyle name="Normal 2 52 16 3" xfId="11269"/>
    <cellStyle name="Normal 2 52 16 4" xfId="11270"/>
    <cellStyle name="Normal 2 52 16 5" xfId="11271"/>
    <cellStyle name="Normal 2 52 17" xfId="11272"/>
    <cellStyle name="Normal 2 52 17 2" xfId="11273"/>
    <cellStyle name="Normal 2 52 17 3" xfId="11274"/>
    <cellStyle name="Normal 2 52 17 4" xfId="11275"/>
    <cellStyle name="Normal 2 52 17 5" xfId="11276"/>
    <cellStyle name="Normal 2 52 18" xfId="11277"/>
    <cellStyle name="Normal 2 52 18 2" xfId="11278"/>
    <cellStyle name="Normal 2 52 18 3" xfId="11279"/>
    <cellStyle name="Normal 2 52 18 4" xfId="11280"/>
    <cellStyle name="Normal 2 52 18 5" xfId="11281"/>
    <cellStyle name="Normal 2 52 19" xfId="11282"/>
    <cellStyle name="Normal 2 52 19 2" xfId="11283"/>
    <cellStyle name="Normal 2 52 19 3" xfId="11284"/>
    <cellStyle name="Normal 2 52 19 4" xfId="11285"/>
    <cellStyle name="Normal 2 52 19 5" xfId="11286"/>
    <cellStyle name="Normal 2 52 2" xfId="11287"/>
    <cellStyle name="Normal 2 52 2 2" xfId="11288"/>
    <cellStyle name="Normal 2 52 2 3" xfId="11289"/>
    <cellStyle name="Normal 2 52 2 4" xfId="11290"/>
    <cellStyle name="Normal 2 52 2 5" xfId="11291"/>
    <cellStyle name="Normal 2 52 20" xfId="11292"/>
    <cellStyle name="Normal 2 52 20 2" xfId="11293"/>
    <cellStyle name="Normal 2 52 20 3" xfId="11294"/>
    <cellStyle name="Normal 2 52 20 4" xfId="11295"/>
    <cellStyle name="Normal 2 52 20 5" xfId="11296"/>
    <cellStyle name="Normal 2 52 21" xfId="11297"/>
    <cellStyle name="Normal 2 52 21 2" xfId="11298"/>
    <cellStyle name="Normal 2 52 21 3" xfId="11299"/>
    <cellStyle name="Normal 2 52 21 4" xfId="11300"/>
    <cellStyle name="Normal 2 52 21 5" xfId="11301"/>
    <cellStyle name="Normal 2 52 22" xfId="11302"/>
    <cellStyle name="Normal 2 52 22 2" xfId="11303"/>
    <cellStyle name="Normal 2 52 22 3" xfId="11304"/>
    <cellStyle name="Normal 2 52 22 4" xfId="11305"/>
    <cellStyle name="Normal 2 52 22 5" xfId="11306"/>
    <cellStyle name="Normal 2 52 23" xfId="11307"/>
    <cellStyle name="Normal 2 52 23 2" xfId="11308"/>
    <cellStyle name="Normal 2 52 23 3" xfId="11309"/>
    <cellStyle name="Normal 2 52 23 4" xfId="11310"/>
    <cellStyle name="Normal 2 52 23 5" xfId="11311"/>
    <cellStyle name="Normal 2 52 24" xfId="11312"/>
    <cellStyle name="Normal 2 52 24 2" xfId="11313"/>
    <cellStyle name="Normal 2 52 24 3" xfId="11314"/>
    <cellStyle name="Normal 2 52 24 4" xfId="11315"/>
    <cellStyle name="Normal 2 52 24 5" xfId="11316"/>
    <cellStyle name="Normal 2 52 25" xfId="11317"/>
    <cellStyle name="Normal 2 52 25 2" xfId="11318"/>
    <cellStyle name="Normal 2 52 25 3" xfId="11319"/>
    <cellStyle name="Normal 2 52 25 4" xfId="11320"/>
    <cellStyle name="Normal 2 52 25 5" xfId="11321"/>
    <cellStyle name="Normal 2 52 26" xfId="11322"/>
    <cellStyle name="Normal 2 52 26 2" xfId="11323"/>
    <cellStyle name="Normal 2 52 26 3" xfId="11324"/>
    <cellStyle name="Normal 2 52 26 4" xfId="11325"/>
    <cellStyle name="Normal 2 52 26 5" xfId="11326"/>
    <cellStyle name="Normal 2 52 27" xfId="11327"/>
    <cellStyle name="Normal 2 52 27 2" xfId="11328"/>
    <cellStyle name="Normal 2 52 27 3" xfId="11329"/>
    <cellStyle name="Normal 2 52 27 4" xfId="11330"/>
    <cellStyle name="Normal 2 52 27 5" xfId="11331"/>
    <cellStyle name="Normal 2 52 28" xfId="11332"/>
    <cellStyle name="Normal 2 52 28 2" xfId="11333"/>
    <cellStyle name="Normal 2 52 28 3" xfId="11334"/>
    <cellStyle name="Normal 2 52 28 4" xfId="11335"/>
    <cellStyle name="Normal 2 52 28 5" xfId="11336"/>
    <cellStyle name="Normal 2 52 29" xfId="11337"/>
    <cellStyle name="Normal 2 52 29 2" xfId="11338"/>
    <cellStyle name="Normal 2 52 29 3" xfId="11339"/>
    <cellStyle name="Normal 2 52 29 4" xfId="11340"/>
    <cellStyle name="Normal 2 52 29 5" xfId="11341"/>
    <cellStyle name="Normal 2 52 3" xfId="11342"/>
    <cellStyle name="Normal 2 52 3 2" xfId="11343"/>
    <cellStyle name="Normal 2 52 3 3" xfId="11344"/>
    <cellStyle name="Normal 2 52 3 4" xfId="11345"/>
    <cellStyle name="Normal 2 52 3 5" xfId="11346"/>
    <cellStyle name="Normal 2 52 30" xfId="11347"/>
    <cellStyle name="Normal 2 52 30 2" xfId="11348"/>
    <cellStyle name="Normal 2 52 30 3" xfId="11349"/>
    <cellStyle name="Normal 2 52 30 4" xfId="11350"/>
    <cellStyle name="Normal 2 52 30 5" xfId="11351"/>
    <cellStyle name="Normal 2 52 31" xfId="11352"/>
    <cellStyle name="Normal 2 52 31 2" xfId="11353"/>
    <cellStyle name="Normal 2 52 31 3" xfId="11354"/>
    <cellStyle name="Normal 2 52 31 4" xfId="11355"/>
    <cellStyle name="Normal 2 52 31 5" xfId="11356"/>
    <cellStyle name="Normal 2 52 32" xfId="11357"/>
    <cellStyle name="Normal 2 52 33" xfId="11358"/>
    <cellStyle name="Normal 2 52 34" xfId="11359"/>
    <cellStyle name="Normal 2 52 35" xfId="11360"/>
    <cellStyle name="Normal 2 52 36" xfId="11361"/>
    <cellStyle name="Normal 2 52 4" xfId="11362"/>
    <cellStyle name="Normal 2 52 4 2" xfId="11363"/>
    <cellStyle name="Normal 2 52 4 3" xfId="11364"/>
    <cellStyle name="Normal 2 52 4 4" xfId="11365"/>
    <cellStyle name="Normal 2 52 4 5" xfId="11366"/>
    <cellStyle name="Normal 2 52 5" xfId="11367"/>
    <cellStyle name="Normal 2 52 5 2" xfId="11368"/>
    <cellStyle name="Normal 2 52 5 3" xfId="11369"/>
    <cellStyle name="Normal 2 52 5 4" xfId="11370"/>
    <cellStyle name="Normal 2 52 5 5" xfId="11371"/>
    <cellStyle name="Normal 2 52 6" xfId="11372"/>
    <cellStyle name="Normal 2 52 6 2" xfId="11373"/>
    <cellStyle name="Normal 2 52 6 3" xfId="11374"/>
    <cellStyle name="Normal 2 52 6 4" xfId="11375"/>
    <cellStyle name="Normal 2 52 6 5" xfId="11376"/>
    <cellStyle name="Normal 2 52 7" xfId="11377"/>
    <cellStyle name="Normal 2 52 7 2" xfId="11378"/>
    <cellStyle name="Normal 2 52 7 3" xfId="11379"/>
    <cellStyle name="Normal 2 52 7 4" xfId="11380"/>
    <cellStyle name="Normal 2 52 7 5" xfId="11381"/>
    <cellStyle name="Normal 2 52 8" xfId="11382"/>
    <cellStyle name="Normal 2 52 8 2" xfId="11383"/>
    <cellStyle name="Normal 2 52 8 3" xfId="11384"/>
    <cellStyle name="Normal 2 52 8 4" xfId="11385"/>
    <cellStyle name="Normal 2 52 8 5" xfId="11386"/>
    <cellStyle name="Normal 2 52 9" xfId="11387"/>
    <cellStyle name="Normal 2 52 9 2" xfId="11388"/>
    <cellStyle name="Normal 2 52 9 3" xfId="11389"/>
    <cellStyle name="Normal 2 52 9 4" xfId="11390"/>
    <cellStyle name="Normal 2 52 9 5" xfId="11391"/>
    <cellStyle name="Normal 2 53" xfId="11392"/>
    <cellStyle name="Normal 2 53 10" xfId="11393"/>
    <cellStyle name="Normal 2 53 10 2" xfId="11394"/>
    <cellStyle name="Normal 2 53 10 3" xfId="11395"/>
    <cellStyle name="Normal 2 53 10 4" xfId="11396"/>
    <cellStyle name="Normal 2 53 10 5" xfId="11397"/>
    <cellStyle name="Normal 2 53 11" xfId="11398"/>
    <cellStyle name="Normal 2 53 11 2" xfId="11399"/>
    <cellStyle name="Normal 2 53 11 3" xfId="11400"/>
    <cellStyle name="Normal 2 53 11 4" xfId="11401"/>
    <cellStyle name="Normal 2 53 11 5" xfId="11402"/>
    <cellStyle name="Normal 2 53 12" xfId="11403"/>
    <cellStyle name="Normal 2 53 12 2" xfId="11404"/>
    <cellStyle name="Normal 2 53 12 3" xfId="11405"/>
    <cellStyle name="Normal 2 53 12 4" xfId="11406"/>
    <cellStyle name="Normal 2 53 12 5" xfId="11407"/>
    <cellStyle name="Normal 2 53 13" xfId="11408"/>
    <cellStyle name="Normal 2 53 13 2" xfId="11409"/>
    <cellStyle name="Normal 2 53 13 3" xfId="11410"/>
    <cellStyle name="Normal 2 53 13 4" xfId="11411"/>
    <cellStyle name="Normal 2 53 13 5" xfId="11412"/>
    <cellStyle name="Normal 2 53 14" xfId="11413"/>
    <cellStyle name="Normal 2 53 14 2" xfId="11414"/>
    <cellStyle name="Normal 2 53 14 3" xfId="11415"/>
    <cellStyle name="Normal 2 53 14 4" xfId="11416"/>
    <cellStyle name="Normal 2 53 14 5" xfId="11417"/>
    <cellStyle name="Normal 2 53 15" xfId="11418"/>
    <cellStyle name="Normal 2 53 15 2" xfId="11419"/>
    <cellStyle name="Normal 2 53 15 3" xfId="11420"/>
    <cellStyle name="Normal 2 53 15 4" xfId="11421"/>
    <cellStyle name="Normal 2 53 15 5" xfId="11422"/>
    <cellStyle name="Normal 2 53 16" xfId="11423"/>
    <cellStyle name="Normal 2 53 16 2" xfId="11424"/>
    <cellStyle name="Normal 2 53 16 3" xfId="11425"/>
    <cellStyle name="Normal 2 53 16 4" xfId="11426"/>
    <cellStyle name="Normal 2 53 16 5" xfId="11427"/>
    <cellStyle name="Normal 2 53 17" xfId="11428"/>
    <cellStyle name="Normal 2 53 17 2" xfId="11429"/>
    <cellStyle name="Normal 2 53 17 3" xfId="11430"/>
    <cellStyle name="Normal 2 53 17 4" xfId="11431"/>
    <cellStyle name="Normal 2 53 17 5" xfId="11432"/>
    <cellStyle name="Normal 2 53 18" xfId="11433"/>
    <cellStyle name="Normal 2 53 18 2" xfId="11434"/>
    <cellStyle name="Normal 2 53 18 3" xfId="11435"/>
    <cellStyle name="Normal 2 53 18 4" xfId="11436"/>
    <cellStyle name="Normal 2 53 18 5" xfId="11437"/>
    <cellStyle name="Normal 2 53 19" xfId="11438"/>
    <cellStyle name="Normal 2 53 19 2" xfId="11439"/>
    <cellStyle name="Normal 2 53 19 3" xfId="11440"/>
    <cellStyle name="Normal 2 53 19 4" xfId="11441"/>
    <cellStyle name="Normal 2 53 19 5" xfId="11442"/>
    <cellStyle name="Normal 2 53 2" xfId="11443"/>
    <cellStyle name="Normal 2 53 2 2" xfId="11444"/>
    <cellStyle name="Normal 2 53 2 3" xfId="11445"/>
    <cellStyle name="Normal 2 53 2 4" xfId="11446"/>
    <cellStyle name="Normal 2 53 2 5" xfId="11447"/>
    <cellStyle name="Normal 2 53 20" xfId="11448"/>
    <cellStyle name="Normal 2 53 20 2" xfId="11449"/>
    <cellStyle name="Normal 2 53 20 3" xfId="11450"/>
    <cellStyle name="Normal 2 53 20 4" xfId="11451"/>
    <cellStyle name="Normal 2 53 20 5" xfId="11452"/>
    <cellStyle name="Normal 2 53 21" xfId="11453"/>
    <cellStyle name="Normal 2 53 21 2" xfId="11454"/>
    <cellStyle name="Normal 2 53 21 3" xfId="11455"/>
    <cellStyle name="Normal 2 53 21 4" xfId="11456"/>
    <cellStyle name="Normal 2 53 21 5" xfId="11457"/>
    <cellStyle name="Normal 2 53 22" xfId="11458"/>
    <cellStyle name="Normal 2 53 22 2" xfId="11459"/>
    <cellStyle name="Normal 2 53 22 3" xfId="11460"/>
    <cellStyle name="Normal 2 53 22 4" xfId="11461"/>
    <cellStyle name="Normal 2 53 22 5" xfId="11462"/>
    <cellStyle name="Normal 2 53 23" xfId="11463"/>
    <cellStyle name="Normal 2 53 23 2" xfId="11464"/>
    <cellStyle name="Normal 2 53 23 3" xfId="11465"/>
    <cellStyle name="Normal 2 53 23 4" xfId="11466"/>
    <cellStyle name="Normal 2 53 23 5" xfId="11467"/>
    <cellStyle name="Normal 2 53 24" xfId="11468"/>
    <cellStyle name="Normal 2 53 24 2" xfId="11469"/>
    <cellStyle name="Normal 2 53 24 3" xfId="11470"/>
    <cellStyle name="Normal 2 53 24 4" xfId="11471"/>
    <cellStyle name="Normal 2 53 24 5" xfId="11472"/>
    <cellStyle name="Normal 2 53 25" xfId="11473"/>
    <cellStyle name="Normal 2 53 25 2" xfId="11474"/>
    <cellStyle name="Normal 2 53 25 3" xfId="11475"/>
    <cellStyle name="Normal 2 53 25 4" xfId="11476"/>
    <cellStyle name="Normal 2 53 25 5" xfId="11477"/>
    <cellStyle name="Normal 2 53 26" xfId="11478"/>
    <cellStyle name="Normal 2 53 26 2" xfId="11479"/>
    <cellStyle name="Normal 2 53 26 3" xfId="11480"/>
    <cellStyle name="Normal 2 53 26 4" xfId="11481"/>
    <cellStyle name="Normal 2 53 26 5" xfId="11482"/>
    <cellStyle name="Normal 2 53 27" xfId="11483"/>
    <cellStyle name="Normal 2 53 27 2" xfId="11484"/>
    <cellStyle name="Normal 2 53 27 3" xfId="11485"/>
    <cellStyle name="Normal 2 53 27 4" xfId="11486"/>
    <cellStyle name="Normal 2 53 27 5" xfId="11487"/>
    <cellStyle name="Normal 2 53 28" xfId="11488"/>
    <cellStyle name="Normal 2 53 28 2" xfId="11489"/>
    <cellStyle name="Normal 2 53 28 3" xfId="11490"/>
    <cellStyle name="Normal 2 53 28 4" xfId="11491"/>
    <cellStyle name="Normal 2 53 28 5" xfId="11492"/>
    <cellStyle name="Normal 2 53 29" xfId="11493"/>
    <cellStyle name="Normal 2 53 29 2" xfId="11494"/>
    <cellStyle name="Normal 2 53 29 3" xfId="11495"/>
    <cellStyle name="Normal 2 53 29 4" xfId="11496"/>
    <cellStyle name="Normal 2 53 29 5" xfId="11497"/>
    <cellStyle name="Normal 2 53 3" xfId="11498"/>
    <cellStyle name="Normal 2 53 3 2" xfId="11499"/>
    <cellStyle name="Normal 2 53 3 3" xfId="11500"/>
    <cellStyle name="Normal 2 53 3 4" xfId="11501"/>
    <cellStyle name="Normal 2 53 3 5" xfId="11502"/>
    <cellStyle name="Normal 2 53 30" xfId="11503"/>
    <cellStyle name="Normal 2 53 30 2" xfId="11504"/>
    <cellStyle name="Normal 2 53 30 3" xfId="11505"/>
    <cellStyle name="Normal 2 53 30 4" xfId="11506"/>
    <cellStyle name="Normal 2 53 30 5" xfId="11507"/>
    <cellStyle name="Normal 2 53 31" xfId="11508"/>
    <cellStyle name="Normal 2 53 31 2" xfId="11509"/>
    <cellStyle name="Normal 2 53 31 3" xfId="11510"/>
    <cellStyle name="Normal 2 53 31 4" xfId="11511"/>
    <cellStyle name="Normal 2 53 31 5" xfId="11512"/>
    <cellStyle name="Normal 2 53 32" xfId="11513"/>
    <cellStyle name="Normal 2 53 33" xfId="11514"/>
    <cellStyle name="Normal 2 53 34" xfId="11515"/>
    <cellStyle name="Normal 2 53 35" xfId="11516"/>
    <cellStyle name="Normal 2 53 36" xfId="11517"/>
    <cellStyle name="Normal 2 53 4" xfId="11518"/>
    <cellStyle name="Normal 2 53 4 2" xfId="11519"/>
    <cellStyle name="Normal 2 53 4 3" xfId="11520"/>
    <cellStyle name="Normal 2 53 4 4" xfId="11521"/>
    <cellStyle name="Normal 2 53 4 5" xfId="11522"/>
    <cellStyle name="Normal 2 53 5" xfId="11523"/>
    <cellStyle name="Normal 2 53 5 2" xfId="11524"/>
    <cellStyle name="Normal 2 53 5 3" xfId="11525"/>
    <cellStyle name="Normal 2 53 5 4" xfId="11526"/>
    <cellStyle name="Normal 2 53 5 5" xfId="11527"/>
    <cellStyle name="Normal 2 53 6" xfId="11528"/>
    <cellStyle name="Normal 2 53 6 2" xfId="11529"/>
    <cellStyle name="Normal 2 53 6 3" xfId="11530"/>
    <cellStyle name="Normal 2 53 6 4" xfId="11531"/>
    <cellStyle name="Normal 2 53 6 5" xfId="11532"/>
    <cellStyle name="Normal 2 53 7" xfId="11533"/>
    <cellStyle name="Normal 2 53 7 2" xfId="11534"/>
    <cellStyle name="Normal 2 53 7 3" xfId="11535"/>
    <cellStyle name="Normal 2 53 7 4" xfId="11536"/>
    <cellStyle name="Normal 2 53 7 5" xfId="11537"/>
    <cellStyle name="Normal 2 53 8" xfId="11538"/>
    <cellStyle name="Normal 2 53 8 2" xfId="11539"/>
    <cellStyle name="Normal 2 53 8 3" xfId="11540"/>
    <cellStyle name="Normal 2 53 8 4" xfId="11541"/>
    <cellStyle name="Normal 2 53 8 5" xfId="11542"/>
    <cellStyle name="Normal 2 53 9" xfId="11543"/>
    <cellStyle name="Normal 2 53 9 2" xfId="11544"/>
    <cellStyle name="Normal 2 53 9 3" xfId="11545"/>
    <cellStyle name="Normal 2 53 9 4" xfId="11546"/>
    <cellStyle name="Normal 2 53 9 5" xfId="11547"/>
    <cellStyle name="Normal 2 54" xfId="11548"/>
    <cellStyle name="Normal 2 54 10" xfId="11549"/>
    <cellStyle name="Normal 2 54 10 2" xfId="11550"/>
    <cellStyle name="Normal 2 54 10 3" xfId="11551"/>
    <cellStyle name="Normal 2 54 10 4" xfId="11552"/>
    <cellStyle name="Normal 2 54 10 5" xfId="11553"/>
    <cellStyle name="Normal 2 54 11" xfId="11554"/>
    <cellStyle name="Normal 2 54 11 2" xfId="11555"/>
    <cellStyle name="Normal 2 54 11 3" xfId="11556"/>
    <cellStyle name="Normal 2 54 11 4" xfId="11557"/>
    <cellStyle name="Normal 2 54 11 5" xfId="11558"/>
    <cellStyle name="Normal 2 54 12" xfId="11559"/>
    <cellStyle name="Normal 2 54 12 2" xfId="11560"/>
    <cellStyle name="Normal 2 54 12 3" xfId="11561"/>
    <cellStyle name="Normal 2 54 12 4" xfId="11562"/>
    <cellStyle name="Normal 2 54 12 5" xfId="11563"/>
    <cellStyle name="Normal 2 54 13" xfId="11564"/>
    <cellStyle name="Normal 2 54 13 2" xfId="11565"/>
    <cellStyle name="Normal 2 54 13 3" xfId="11566"/>
    <cellStyle name="Normal 2 54 13 4" xfId="11567"/>
    <cellStyle name="Normal 2 54 13 5" xfId="11568"/>
    <cellStyle name="Normal 2 54 14" xfId="11569"/>
    <cellStyle name="Normal 2 54 14 2" xfId="11570"/>
    <cellStyle name="Normal 2 54 14 3" xfId="11571"/>
    <cellStyle name="Normal 2 54 14 4" xfId="11572"/>
    <cellStyle name="Normal 2 54 14 5" xfId="11573"/>
    <cellStyle name="Normal 2 54 15" xfId="11574"/>
    <cellStyle name="Normal 2 54 15 2" xfId="11575"/>
    <cellStyle name="Normal 2 54 15 3" xfId="11576"/>
    <cellStyle name="Normal 2 54 15 4" xfId="11577"/>
    <cellStyle name="Normal 2 54 15 5" xfId="11578"/>
    <cellStyle name="Normal 2 54 16" xfId="11579"/>
    <cellStyle name="Normal 2 54 16 2" xfId="11580"/>
    <cellStyle name="Normal 2 54 16 3" xfId="11581"/>
    <cellStyle name="Normal 2 54 16 4" xfId="11582"/>
    <cellStyle name="Normal 2 54 16 5" xfId="11583"/>
    <cellStyle name="Normal 2 54 17" xfId="11584"/>
    <cellStyle name="Normal 2 54 17 2" xfId="11585"/>
    <cellStyle name="Normal 2 54 17 3" xfId="11586"/>
    <cellStyle name="Normal 2 54 17 4" xfId="11587"/>
    <cellStyle name="Normal 2 54 17 5" xfId="11588"/>
    <cellStyle name="Normal 2 54 18" xfId="11589"/>
    <cellStyle name="Normal 2 54 18 2" xfId="11590"/>
    <cellStyle name="Normal 2 54 18 3" xfId="11591"/>
    <cellStyle name="Normal 2 54 18 4" xfId="11592"/>
    <cellStyle name="Normal 2 54 18 5" xfId="11593"/>
    <cellStyle name="Normal 2 54 19" xfId="11594"/>
    <cellStyle name="Normal 2 54 19 2" xfId="11595"/>
    <cellStyle name="Normal 2 54 19 3" xfId="11596"/>
    <cellStyle name="Normal 2 54 19 4" xfId="11597"/>
    <cellStyle name="Normal 2 54 19 5" xfId="11598"/>
    <cellStyle name="Normal 2 54 2" xfId="11599"/>
    <cellStyle name="Normal 2 54 2 10" xfId="11600"/>
    <cellStyle name="Normal 2 54 2 10 2" xfId="11601"/>
    <cellStyle name="Normal 2 54 2 10 3" xfId="11602"/>
    <cellStyle name="Normal 2 54 2 10 4" xfId="11603"/>
    <cellStyle name="Normal 2 54 2 10 5" xfId="11604"/>
    <cellStyle name="Normal 2 54 2 11" xfId="11605"/>
    <cellStyle name="Normal 2 54 2 11 2" xfId="11606"/>
    <cellStyle name="Normal 2 54 2 11 3" xfId="11607"/>
    <cellStyle name="Normal 2 54 2 11 4" xfId="11608"/>
    <cellStyle name="Normal 2 54 2 11 5" xfId="11609"/>
    <cellStyle name="Normal 2 54 2 12" xfId="11610"/>
    <cellStyle name="Normal 2 54 2 12 2" xfId="11611"/>
    <cellStyle name="Normal 2 54 2 12 3" xfId="11612"/>
    <cellStyle name="Normal 2 54 2 12 4" xfId="11613"/>
    <cellStyle name="Normal 2 54 2 12 5" xfId="11614"/>
    <cellStyle name="Normal 2 54 2 13" xfId="11615"/>
    <cellStyle name="Normal 2 54 2 13 2" xfId="11616"/>
    <cellStyle name="Normal 2 54 2 13 3" xfId="11617"/>
    <cellStyle name="Normal 2 54 2 13 4" xfId="11618"/>
    <cellStyle name="Normal 2 54 2 13 5" xfId="11619"/>
    <cellStyle name="Normal 2 54 2 14" xfId="11620"/>
    <cellStyle name="Normal 2 54 2 14 2" xfId="11621"/>
    <cellStyle name="Normal 2 54 2 14 3" xfId="11622"/>
    <cellStyle name="Normal 2 54 2 14 4" xfId="11623"/>
    <cellStyle name="Normal 2 54 2 14 5" xfId="11624"/>
    <cellStyle name="Normal 2 54 2 15" xfId="11625"/>
    <cellStyle name="Normal 2 54 2 15 2" xfId="11626"/>
    <cellStyle name="Normal 2 54 2 15 3" xfId="11627"/>
    <cellStyle name="Normal 2 54 2 15 4" xfId="11628"/>
    <cellStyle name="Normal 2 54 2 15 5" xfId="11629"/>
    <cellStyle name="Normal 2 54 2 16" xfId="11630"/>
    <cellStyle name="Normal 2 54 2 16 2" xfId="11631"/>
    <cellStyle name="Normal 2 54 2 16 3" xfId="11632"/>
    <cellStyle name="Normal 2 54 2 16 4" xfId="11633"/>
    <cellStyle name="Normal 2 54 2 16 5" xfId="11634"/>
    <cellStyle name="Normal 2 54 2 17" xfId="11635"/>
    <cellStyle name="Normal 2 54 2 17 2" xfId="11636"/>
    <cellStyle name="Normal 2 54 2 17 3" xfId="11637"/>
    <cellStyle name="Normal 2 54 2 17 4" xfId="11638"/>
    <cellStyle name="Normal 2 54 2 17 5" xfId="11639"/>
    <cellStyle name="Normal 2 54 2 18" xfId="11640"/>
    <cellStyle name="Normal 2 54 2 18 2" xfId="11641"/>
    <cellStyle name="Normal 2 54 2 18 3" xfId="11642"/>
    <cellStyle name="Normal 2 54 2 18 4" xfId="11643"/>
    <cellStyle name="Normal 2 54 2 18 5" xfId="11644"/>
    <cellStyle name="Normal 2 54 2 19" xfId="11645"/>
    <cellStyle name="Normal 2 54 2 19 2" xfId="11646"/>
    <cellStyle name="Normal 2 54 2 19 3" xfId="11647"/>
    <cellStyle name="Normal 2 54 2 19 4" xfId="11648"/>
    <cellStyle name="Normal 2 54 2 19 5" xfId="11649"/>
    <cellStyle name="Normal 2 54 2 2" xfId="11650"/>
    <cellStyle name="Normal 2 54 2 2 2" xfId="11651"/>
    <cellStyle name="Normal 2 54 2 2 3" xfId="11652"/>
    <cellStyle name="Normal 2 54 2 2 4" xfId="11653"/>
    <cellStyle name="Normal 2 54 2 2 5" xfId="11654"/>
    <cellStyle name="Normal 2 54 2 20" xfId="11655"/>
    <cellStyle name="Normal 2 54 2 20 2" xfId="11656"/>
    <cellStyle name="Normal 2 54 2 20 3" xfId="11657"/>
    <cellStyle name="Normal 2 54 2 20 4" xfId="11658"/>
    <cellStyle name="Normal 2 54 2 20 5" xfId="11659"/>
    <cellStyle name="Normal 2 54 2 21" xfId="11660"/>
    <cellStyle name="Normal 2 54 2 21 2" xfId="11661"/>
    <cellStyle name="Normal 2 54 2 21 3" xfId="11662"/>
    <cellStyle name="Normal 2 54 2 21 4" xfId="11663"/>
    <cellStyle name="Normal 2 54 2 21 5" xfId="11664"/>
    <cellStyle name="Normal 2 54 2 22" xfId="11665"/>
    <cellStyle name="Normal 2 54 2 22 2" xfId="11666"/>
    <cellStyle name="Normal 2 54 2 22 3" xfId="11667"/>
    <cellStyle name="Normal 2 54 2 22 4" xfId="11668"/>
    <cellStyle name="Normal 2 54 2 22 5" xfId="11669"/>
    <cellStyle name="Normal 2 54 2 23" xfId="11670"/>
    <cellStyle name="Normal 2 54 2 23 2" xfId="11671"/>
    <cellStyle name="Normal 2 54 2 23 3" xfId="11672"/>
    <cellStyle name="Normal 2 54 2 23 4" xfId="11673"/>
    <cellStyle name="Normal 2 54 2 23 5" xfId="11674"/>
    <cellStyle name="Normal 2 54 2 24" xfId="11675"/>
    <cellStyle name="Normal 2 54 2 24 2" xfId="11676"/>
    <cellStyle name="Normal 2 54 2 24 3" xfId="11677"/>
    <cellStyle name="Normal 2 54 2 24 4" xfId="11678"/>
    <cellStyle name="Normal 2 54 2 24 5" xfId="11679"/>
    <cellStyle name="Normal 2 54 2 25" xfId="11680"/>
    <cellStyle name="Normal 2 54 2 25 2" xfId="11681"/>
    <cellStyle name="Normal 2 54 2 25 3" xfId="11682"/>
    <cellStyle name="Normal 2 54 2 25 4" xfId="11683"/>
    <cellStyle name="Normal 2 54 2 25 5" xfId="11684"/>
    <cellStyle name="Normal 2 54 2 26" xfId="11685"/>
    <cellStyle name="Normal 2 54 2 26 2" xfId="11686"/>
    <cellStyle name="Normal 2 54 2 26 3" xfId="11687"/>
    <cellStyle name="Normal 2 54 2 26 4" xfId="11688"/>
    <cellStyle name="Normal 2 54 2 26 5" xfId="11689"/>
    <cellStyle name="Normal 2 54 2 27" xfId="11690"/>
    <cellStyle name="Normal 2 54 2 27 2" xfId="11691"/>
    <cellStyle name="Normal 2 54 2 27 3" xfId="11692"/>
    <cellStyle name="Normal 2 54 2 27 4" xfId="11693"/>
    <cellStyle name="Normal 2 54 2 27 5" xfId="11694"/>
    <cellStyle name="Normal 2 54 2 28" xfId="11695"/>
    <cellStyle name="Normal 2 54 2 28 2" xfId="11696"/>
    <cellStyle name="Normal 2 54 2 28 3" xfId="11697"/>
    <cellStyle name="Normal 2 54 2 28 4" xfId="11698"/>
    <cellStyle name="Normal 2 54 2 28 5" xfId="11699"/>
    <cellStyle name="Normal 2 54 2 29" xfId="11700"/>
    <cellStyle name="Normal 2 54 2 29 2" xfId="11701"/>
    <cellStyle name="Normal 2 54 2 29 3" xfId="11702"/>
    <cellStyle name="Normal 2 54 2 29 4" xfId="11703"/>
    <cellStyle name="Normal 2 54 2 29 5" xfId="11704"/>
    <cellStyle name="Normal 2 54 2 3" xfId="11705"/>
    <cellStyle name="Normal 2 54 2 3 2" xfId="11706"/>
    <cellStyle name="Normal 2 54 2 3 3" xfId="11707"/>
    <cellStyle name="Normal 2 54 2 3 4" xfId="11708"/>
    <cellStyle name="Normal 2 54 2 3 5" xfId="11709"/>
    <cellStyle name="Normal 2 54 2 30" xfId="11710"/>
    <cellStyle name="Normal 2 54 2 30 2" xfId="11711"/>
    <cellStyle name="Normal 2 54 2 30 3" xfId="11712"/>
    <cellStyle name="Normal 2 54 2 30 4" xfId="11713"/>
    <cellStyle name="Normal 2 54 2 30 5" xfId="11714"/>
    <cellStyle name="Normal 2 54 2 31" xfId="11715"/>
    <cellStyle name="Normal 2 54 2 31 2" xfId="11716"/>
    <cellStyle name="Normal 2 54 2 31 3" xfId="11717"/>
    <cellStyle name="Normal 2 54 2 31 4" xfId="11718"/>
    <cellStyle name="Normal 2 54 2 31 5" xfId="11719"/>
    <cellStyle name="Normal 2 54 2 32" xfId="11720"/>
    <cellStyle name="Normal 2 54 2 33" xfId="11721"/>
    <cellStyle name="Normal 2 54 2 34" xfId="11722"/>
    <cellStyle name="Normal 2 54 2 35" xfId="11723"/>
    <cellStyle name="Normal 2 54 2 4" xfId="11724"/>
    <cellStyle name="Normal 2 54 2 4 2" xfId="11725"/>
    <cellStyle name="Normal 2 54 2 4 3" xfId="11726"/>
    <cellStyle name="Normal 2 54 2 4 4" xfId="11727"/>
    <cellStyle name="Normal 2 54 2 4 5" xfId="11728"/>
    <cellStyle name="Normal 2 54 2 5" xfId="11729"/>
    <cellStyle name="Normal 2 54 2 5 2" xfId="11730"/>
    <cellStyle name="Normal 2 54 2 5 3" xfId="11731"/>
    <cellStyle name="Normal 2 54 2 5 4" xfId="11732"/>
    <cellStyle name="Normal 2 54 2 5 5" xfId="11733"/>
    <cellStyle name="Normal 2 54 2 6" xfId="11734"/>
    <cellStyle name="Normal 2 54 2 6 2" xfId="11735"/>
    <cellStyle name="Normal 2 54 2 6 3" xfId="11736"/>
    <cellStyle name="Normal 2 54 2 6 4" xfId="11737"/>
    <cellStyle name="Normal 2 54 2 6 5" xfId="11738"/>
    <cellStyle name="Normal 2 54 2 7" xfId="11739"/>
    <cellStyle name="Normal 2 54 2 7 2" xfId="11740"/>
    <cellStyle name="Normal 2 54 2 7 3" xfId="11741"/>
    <cellStyle name="Normal 2 54 2 7 4" xfId="11742"/>
    <cellStyle name="Normal 2 54 2 7 5" xfId="11743"/>
    <cellStyle name="Normal 2 54 2 8" xfId="11744"/>
    <cellStyle name="Normal 2 54 2 8 2" xfId="11745"/>
    <cellStyle name="Normal 2 54 2 8 3" xfId="11746"/>
    <cellStyle name="Normal 2 54 2 8 4" xfId="11747"/>
    <cellStyle name="Normal 2 54 2 8 5" xfId="11748"/>
    <cellStyle name="Normal 2 54 2 9" xfId="11749"/>
    <cellStyle name="Normal 2 54 2 9 2" xfId="11750"/>
    <cellStyle name="Normal 2 54 2 9 3" xfId="11751"/>
    <cellStyle name="Normal 2 54 2 9 4" xfId="11752"/>
    <cellStyle name="Normal 2 54 2 9 5" xfId="11753"/>
    <cellStyle name="Normal 2 54 20" xfId="11754"/>
    <cellStyle name="Normal 2 54 20 2" xfId="11755"/>
    <cellStyle name="Normal 2 54 20 3" xfId="11756"/>
    <cellStyle name="Normal 2 54 20 4" xfId="11757"/>
    <cellStyle name="Normal 2 54 20 5" xfId="11758"/>
    <cellStyle name="Normal 2 54 21" xfId="11759"/>
    <cellStyle name="Normal 2 54 21 2" xfId="11760"/>
    <cellStyle name="Normal 2 54 21 3" xfId="11761"/>
    <cellStyle name="Normal 2 54 21 4" xfId="11762"/>
    <cellStyle name="Normal 2 54 21 5" xfId="11763"/>
    <cellStyle name="Normal 2 54 22" xfId="11764"/>
    <cellStyle name="Normal 2 54 22 2" xfId="11765"/>
    <cellStyle name="Normal 2 54 22 3" xfId="11766"/>
    <cellStyle name="Normal 2 54 22 4" xfId="11767"/>
    <cellStyle name="Normal 2 54 22 5" xfId="11768"/>
    <cellStyle name="Normal 2 54 23" xfId="11769"/>
    <cellStyle name="Normal 2 54 23 2" xfId="11770"/>
    <cellStyle name="Normal 2 54 23 3" xfId="11771"/>
    <cellStyle name="Normal 2 54 23 4" xfId="11772"/>
    <cellStyle name="Normal 2 54 23 5" xfId="11773"/>
    <cellStyle name="Normal 2 54 24" xfId="11774"/>
    <cellStyle name="Normal 2 54 24 2" xfId="11775"/>
    <cellStyle name="Normal 2 54 24 3" xfId="11776"/>
    <cellStyle name="Normal 2 54 24 4" xfId="11777"/>
    <cellStyle name="Normal 2 54 24 5" xfId="11778"/>
    <cellStyle name="Normal 2 54 25" xfId="11779"/>
    <cellStyle name="Normal 2 54 25 2" xfId="11780"/>
    <cellStyle name="Normal 2 54 25 3" xfId="11781"/>
    <cellStyle name="Normal 2 54 25 4" xfId="11782"/>
    <cellStyle name="Normal 2 54 25 5" xfId="11783"/>
    <cellStyle name="Normal 2 54 26" xfId="11784"/>
    <cellStyle name="Normal 2 54 26 2" xfId="11785"/>
    <cellStyle name="Normal 2 54 26 3" xfId="11786"/>
    <cellStyle name="Normal 2 54 26 4" xfId="11787"/>
    <cellStyle name="Normal 2 54 26 5" xfId="11788"/>
    <cellStyle name="Normal 2 54 27" xfId="11789"/>
    <cellStyle name="Normal 2 54 27 2" xfId="11790"/>
    <cellStyle name="Normal 2 54 27 3" xfId="11791"/>
    <cellStyle name="Normal 2 54 27 4" xfId="11792"/>
    <cellStyle name="Normal 2 54 27 5" xfId="11793"/>
    <cellStyle name="Normal 2 54 28" xfId="11794"/>
    <cellStyle name="Normal 2 54 28 2" xfId="11795"/>
    <cellStyle name="Normal 2 54 28 3" xfId="11796"/>
    <cellStyle name="Normal 2 54 28 4" xfId="11797"/>
    <cellStyle name="Normal 2 54 28 5" xfId="11798"/>
    <cellStyle name="Normal 2 54 29" xfId="11799"/>
    <cellStyle name="Normal 2 54 29 2" xfId="11800"/>
    <cellStyle name="Normal 2 54 29 3" xfId="11801"/>
    <cellStyle name="Normal 2 54 29 4" xfId="11802"/>
    <cellStyle name="Normal 2 54 29 5" xfId="11803"/>
    <cellStyle name="Normal 2 54 3" xfId="11804"/>
    <cellStyle name="Normal 2 54 3 2" xfId="11805"/>
    <cellStyle name="Normal 2 54 3 3" xfId="11806"/>
    <cellStyle name="Normal 2 54 3 4" xfId="11807"/>
    <cellStyle name="Normal 2 54 3 5" xfId="11808"/>
    <cellStyle name="Normal 2 54 30" xfId="11809"/>
    <cellStyle name="Normal 2 54 30 2" xfId="11810"/>
    <cellStyle name="Normal 2 54 30 3" xfId="11811"/>
    <cellStyle name="Normal 2 54 30 4" xfId="11812"/>
    <cellStyle name="Normal 2 54 30 5" xfId="11813"/>
    <cellStyle name="Normal 2 54 31" xfId="11814"/>
    <cellStyle name="Normal 2 54 31 2" xfId="11815"/>
    <cellStyle name="Normal 2 54 31 3" xfId="11816"/>
    <cellStyle name="Normal 2 54 31 4" xfId="11817"/>
    <cellStyle name="Normal 2 54 31 5" xfId="11818"/>
    <cellStyle name="Normal 2 54 32" xfId="11819"/>
    <cellStyle name="Normal 2 54 32 2" xfId="11820"/>
    <cellStyle name="Normal 2 54 32 3" xfId="11821"/>
    <cellStyle name="Normal 2 54 32 4" xfId="11822"/>
    <cellStyle name="Normal 2 54 32 5" xfId="11823"/>
    <cellStyle name="Normal 2 54 33" xfId="11824"/>
    <cellStyle name="Normal 2 54 34" xfId="11825"/>
    <cellStyle name="Normal 2 54 35" xfId="11826"/>
    <cellStyle name="Normal 2 54 36" xfId="11827"/>
    <cellStyle name="Normal 2 54 37" xfId="11828"/>
    <cellStyle name="Normal 2 54 4" xfId="11829"/>
    <cellStyle name="Normal 2 54 4 2" xfId="11830"/>
    <cellStyle name="Normal 2 54 4 3" xfId="11831"/>
    <cellStyle name="Normal 2 54 4 4" xfId="11832"/>
    <cellStyle name="Normal 2 54 4 5" xfId="11833"/>
    <cellStyle name="Normal 2 54 5" xfId="11834"/>
    <cellStyle name="Normal 2 54 5 2" xfId="11835"/>
    <cellStyle name="Normal 2 54 5 3" xfId="11836"/>
    <cellStyle name="Normal 2 54 5 4" xfId="11837"/>
    <cellStyle name="Normal 2 54 5 5" xfId="11838"/>
    <cellStyle name="Normal 2 54 6" xfId="11839"/>
    <cellStyle name="Normal 2 54 6 2" xfId="11840"/>
    <cellStyle name="Normal 2 54 6 3" xfId="11841"/>
    <cellStyle name="Normal 2 54 6 4" xfId="11842"/>
    <cellStyle name="Normal 2 54 6 5" xfId="11843"/>
    <cellStyle name="Normal 2 54 7" xfId="11844"/>
    <cellStyle name="Normal 2 54 7 2" xfId="11845"/>
    <cellStyle name="Normal 2 54 7 3" xfId="11846"/>
    <cellStyle name="Normal 2 54 7 4" xfId="11847"/>
    <cellStyle name="Normal 2 54 7 5" xfId="11848"/>
    <cellStyle name="Normal 2 54 8" xfId="11849"/>
    <cellStyle name="Normal 2 54 8 2" xfId="11850"/>
    <cellStyle name="Normal 2 54 8 3" xfId="11851"/>
    <cellStyle name="Normal 2 54 8 4" xfId="11852"/>
    <cellStyle name="Normal 2 54 8 5" xfId="11853"/>
    <cellStyle name="Normal 2 54 9" xfId="11854"/>
    <cellStyle name="Normal 2 54 9 2" xfId="11855"/>
    <cellStyle name="Normal 2 54 9 3" xfId="11856"/>
    <cellStyle name="Normal 2 54 9 4" xfId="11857"/>
    <cellStyle name="Normal 2 54 9 5" xfId="11858"/>
    <cellStyle name="Normal 2 55" xfId="11859"/>
    <cellStyle name="Normal 2 55 10" xfId="11860"/>
    <cellStyle name="Normal 2 55 10 2" xfId="11861"/>
    <cellStyle name="Normal 2 55 10 3" xfId="11862"/>
    <cellStyle name="Normal 2 55 10 4" xfId="11863"/>
    <cellStyle name="Normal 2 55 10 5" xfId="11864"/>
    <cellStyle name="Normal 2 55 11" xfId="11865"/>
    <cellStyle name="Normal 2 55 11 2" xfId="11866"/>
    <cellStyle name="Normal 2 55 11 3" xfId="11867"/>
    <cellStyle name="Normal 2 55 11 4" xfId="11868"/>
    <cellStyle name="Normal 2 55 11 5" xfId="11869"/>
    <cellStyle name="Normal 2 55 12" xfId="11870"/>
    <cellStyle name="Normal 2 55 12 2" xfId="11871"/>
    <cellStyle name="Normal 2 55 12 3" xfId="11872"/>
    <cellStyle name="Normal 2 55 12 4" xfId="11873"/>
    <cellStyle name="Normal 2 55 12 5" xfId="11874"/>
    <cellStyle name="Normal 2 55 13" xfId="11875"/>
    <cellStyle name="Normal 2 55 2" xfId="11876"/>
    <cellStyle name="Normal 2 55 2 2" xfId="11877"/>
    <cellStyle name="Normal 2 55 2 3" xfId="11878"/>
    <cellStyle name="Normal 2 55 2 4" xfId="11879"/>
    <cellStyle name="Normal 2 55 2 5" xfId="11880"/>
    <cellStyle name="Normal 2 55 3" xfId="11881"/>
    <cellStyle name="Normal 2 55 3 2" xfId="11882"/>
    <cellStyle name="Normal 2 55 3 3" xfId="11883"/>
    <cellStyle name="Normal 2 55 3 4" xfId="11884"/>
    <cellStyle name="Normal 2 55 3 5" xfId="11885"/>
    <cellStyle name="Normal 2 55 4" xfId="11886"/>
    <cellStyle name="Normal 2 55 4 2" xfId="11887"/>
    <cellStyle name="Normal 2 55 4 3" xfId="11888"/>
    <cellStyle name="Normal 2 55 4 4" xfId="11889"/>
    <cellStyle name="Normal 2 55 4 5" xfId="11890"/>
    <cellStyle name="Normal 2 55 5" xfId="11891"/>
    <cellStyle name="Normal 2 55 5 2" xfId="11892"/>
    <cellStyle name="Normal 2 55 5 3" xfId="11893"/>
    <cellStyle name="Normal 2 55 5 4" xfId="11894"/>
    <cellStyle name="Normal 2 55 5 5" xfId="11895"/>
    <cellStyle name="Normal 2 55 6" xfId="11896"/>
    <cellStyle name="Normal 2 55 6 2" xfId="11897"/>
    <cellStyle name="Normal 2 55 6 3" xfId="11898"/>
    <cellStyle name="Normal 2 55 6 4" xfId="11899"/>
    <cellStyle name="Normal 2 55 6 5" xfId="11900"/>
    <cellStyle name="Normal 2 55 7" xfId="11901"/>
    <cellStyle name="Normal 2 55 7 2" xfId="11902"/>
    <cellStyle name="Normal 2 55 7 3" xfId="11903"/>
    <cellStyle name="Normal 2 55 7 4" xfId="11904"/>
    <cellStyle name="Normal 2 55 7 5" xfId="11905"/>
    <cellStyle name="Normal 2 55 8" xfId="11906"/>
    <cellStyle name="Normal 2 55 8 2" xfId="11907"/>
    <cellStyle name="Normal 2 55 8 3" xfId="11908"/>
    <cellStyle name="Normal 2 55 8 4" xfId="11909"/>
    <cellStyle name="Normal 2 55 8 5" xfId="11910"/>
    <cellStyle name="Normal 2 55 9" xfId="11911"/>
    <cellStyle name="Normal 2 55 9 2" xfId="11912"/>
    <cellStyle name="Normal 2 55 9 3" xfId="11913"/>
    <cellStyle name="Normal 2 55 9 4" xfId="11914"/>
    <cellStyle name="Normal 2 55 9 5" xfId="11915"/>
    <cellStyle name="Normal 2 56" xfId="11916"/>
    <cellStyle name="Normal 2 56 2" xfId="11917"/>
    <cellStyle name="Normal 2 56 3" xfId="11918"/>
    <cellStyle name="Normal 2 56 4" xfId="11919"/>
    <cellStyle name="Normal 2 56 5" xfId="11920"/>
    <cellStyle name="Normal 2 57" xfId="11921"/>
    <cellStyle name="Normal 2 57 2" xfId="11922"/>
    <cellStyle name="Normal 2 57 3" xfId="11923"/>
    <cellStyle name="Normal 2 57 4" xfId="11924"/>
    <cellStyle name="Normal 2 57 5" xfId="11925"/>
    <cellStyle name="Normal 2 58" xfId="11926"/>
    <cellStyle name="Normal 2 58 2" xfId="11927"/>
    <cellStyle name="Normal 2 58 3" xfId="11928"/>
    <cellStyle name="Normal 2 58 4" xfId="11929"/>
    <cellStyle name="Normal 2 58 5" xfId="11930"/>
    <cellStyle name="Normal 2 59" xfId="11931"/>
    <cellStyle name="Normal 2 59 2" xfId="11932"/>
    <cellStyle name="Normal 2 59 3" xfId="11933"/>
    <cellStyle name="Normal 2 59 4" xfId="11934"/>
    <cellStyle name="Normal 2 59 5" xfId="11935"/>
    <cellStyle name="Normal 2 6" xfId="3113"/>
    <cellStyle name="Normal 2 6 10" xfId="11936"/>
    <cellStyle name="Normal 2 6 10 2" xfId="11937"/>
    <cellStyle name="Normal 2 6 10 3" xfId="11938"/>
    <cellStyle name="Normal 2 6 10 4" xfId="11939"/>
    <cellStyle name="Normal 2 6 10 5" xfId="11940"/>
    <cellStyle name="Normal 2 6 11" xfId="11941"/>
    <cellStyle name="Normal 2 6 11 2" xfId="11942"/>
    <cellStyle name="Normal 2 6 11 3" xfId="11943"/>
    <cellStyle name="Normal 2 6 11 4" xfId="11944"/>
    <cellStyle name="Normal 2 6 11 5" xfId="11945"/>
    <cellStyle name="Normal 2 6 12" xfId="11946"/>
    <cellStyle name="Normal 2 6 12 2" xfId="11947"/>
    <cellStyle name="Normal 2 6 12 3" xfId="11948"/>
    <cellStyle name="Normal 2 6 12 4" xfId="11949"/>
    <cellStyle name="Normal 2 6 12 5" xfId="11950"/>
    <cellStyle name="Normal 2 6 13" xfId="11951"/>
    <cellStyle name="Normal 2 6 13 2" xfId="11952"/>
    <cellStyle name="Normal 2 6 13 3" xfId="11953"/>
    <cellStyle name="Normal 2 6 13 4" xfId="11954"/>
    <cellStyle name="Normal 2 6 13 5" xfId="11955"/>
    <cellStyle name="Normal 2 6 14" xfId="11956"/>
    <cellStyle name="Normal 2 6 14 2" xfId="11957"/>
    <cellStyle name="Normal 2 6 14 3" xfId="11958"/>
    <cellStyle name="Normal 2 6 14 4" xfId="11959"/>
    <cellStyle name="Normal 2 6 14 5" xfId="11960"/>
    <cellStyle name="Normal 2 6 15" xfId="11961"/>
    <cellStyle name="Normal 2 6 15 2" xfId="11962"/>
    <cellStyle name="Normal 2 6 15 3" xfId="11963"/>
    <cellStyle name="Normal 2 6 15 4" xfId="11964"/>
    <cellStyle name="Normal 2 6 15 5" xfId="11965"/>
    <cellStyle name="Normal 2 6 16" xfId="11966"/>
    <cellStyle name="Normal 2 6 16 2" xfId="11967"/>
    <cellStyle name="Normal 2 6 16 3" xfId="11968"/>
    <cellStyle name="Normal 2 6 16 4" xfId="11969"/>
    <cellStyle name="Normal 2 6 16 5" xfId="11970"/>
    <cellStyle name="Normal 2 6 17" xfId="11971"/>
    <cellStyle name="Normal 2 6 17 2" xfId="11972"/>
    <cellStyle name="Normal 2 6 17 3" xfId="11973"/>
    <cellStyle name="Normal 2 6 17 4" xfId="11974"/>
    <cellStyle name="Normal 2 6 17 5" xfId="11975"/>
    <cellStyle name="Normal 2 6 18" xfId="11976"/>
    <cellStyle name="Normal 2 6 18 2" xfId="11977"/>
    <cellStyle name="Normal 2 6 18 3" xfId="11978"/>
    <cellStyle name="Normal 2 6 18 4" xfId="11979"/>
    <cellStyle name="Normal 2 6 18 5" xfId="11980"/>
    <cellStyle name="Normal 2 6 19" xfId="11981"/>
    <cellStyle name="Normal 2 6 19 2" xfId="11982"/>
    <cellStyle name="Normal 2 6 19 3" xfId="11983"/>
    <cellStyle name="Normal 2 6 19 4" xfId="11984"/>
    <cellStyle name="Normal 2 6 19 5" xfId="11985"/>
    <cellStyle name="Normal 2 6 2" xfId="3114"/>
    <cellStyle name="Normal 2 6 2 2" xfId="3159"/>
    <cellStyle name="Normal 2 6 2 3" xfId="11986"/>
    <cellStyle name="Normal 2 6 2 4" xfId="11987"/>
    <cellStyle name="Normal 2 6 2 5" xfId="11988"/>
    <cellStyle name="Normal 2 6 2 6" xfId="11989"/>
    <cellStyle name="Normal 2 6 20" xfId="11990"/>
    <cellStyle name="Normal 2 6 20 2" xfId="11991"/>
    <cellStyle name="Normal 2 6 20 3" xfId="11992"/>
    <cellStyle name="Normal 2 6 20 4" xfId="11993"/>
    <cellStyle name="Normal 2 6 20 5" xfId="11994"/>
    <cellStyle name="Normal 2 6 21" xfId="11995"/>
    <cellStyle name="Normal 2 6 21 2" xfId="11996"/>
    <cellStyle name="Normal 2 6 21 3" xfId="11997"/>
    <cellStyle name="Normal 2 6 21 4" xfId="11998"/>
    <cellStyle name="Normal 2 6 21 5" xfId="11999"/>
    <cellStyle name="Normal 2 6 22" xfId="12000"/>
    <cellStyle name="Normal 2 6 22 2" xfId="12001"/>
    <cellStyle name="Normal 2 6 22 3" xfId="12002"/>
    <cellStyle name="Normal 2 6 22 4" xfId="12003"/>
    <cellStyle name="Normal 2 6 22 5" xfId="12004"/>
    <cellStyle name="Normal 2 6 23" xfId="12005"/>
    <cellStyle name="Normal 2 6 23 2" xfId="12006"/>
    <cellStyle name="Normal 2 6 23 3" xfId="12007"/>
    <cellStyle name="Normal 2 6 23 4" xfId="12008"/>
    <cellStyle name="Normal 2 6 23 5" xfId="12009"/>
    <cellStyle name="Normal 2 6 24" xfId="12010"/>
    <cellStyle name="Normal 2 6 24 2" xfId="12011"/>
    <cellStyle name="Normal 2 6 24 3" xfId="12012"/>
    <cellStyle name="Normal 2 6 24 4" xfId="12013"/>
    <cellStyle name="Normal 2 6 24 5" xfId="12014"/>
    <cellStyle name="Normal 2 6 25" xfId="12015"/>
    <cellStyle name="Normal 2 6 25 2" xfId="12016"/>
    <cellStyle name="Normal 2 6 25 3" xfId="12017"/>
    <cellStyle name="Normal 2 6 25 4" xfId="12018"/>
    <cellStyle name="Normal 2 6 25 5" xfId="12019"/>
    <cellStyle name="Normal 2 6 26" xfId="12020"/>
    <cellStyle name="Normal 2 6 26 2" xfId="12021"/>
    <cellStyle name="Normal 2 6 26 3" xfId="12022"/>
    <cellStyle name="Normal 2 6 26 4" xfId="12023"/>
    <cellStyle name="Normal 2 6 26 5" xfId="12024"/>
    <cellStyle name="Normal 2 6 27" xfId="12025"/>
    <cellStyle name="Normal 2 6 27 2" xfId="12026"/>
    <cellStyle name="Normal 2 6 27 3" xfId="12027"/>
    <cellStyle name="Normal 2 6 27 4" xfId="12028"/>
    <cellStyle name="Normal 2 6 27 5" xfId="12029"/>
    <cellStyle name="Normal 2 6 28" xfId="12030"/>
    <cellStyle name="Normal 2 6 28 2" xfId="12031"/>
    <cellStyle name="Normal 2 6 28 3" xfId="12032"/>
    <cellStyle name="Normal 2 6 28 4" xfId="12033"/>
    <cellStyle name="Normal 2 6 28 5" xfId="12034"/>
    <cellStyle name="Normal 2 6 29" xfId="12035"/>
    <cellStyle name="Normal 2 6 29 2" xfId="12036"/>
    <cellStyle name="Normal 2 6 29 3" xfId="12037"/>
    <cellStyle name="Normal 2 6 29 4" xfId="12038"/>
    <cellStyle name="Normal 2 6 29 5" xfId="12039"/>
    <cellStyle name="Normal 2 6 3" xfId="3160"/>
    <cellStyle name="Normal 2 6 3 2" xfId="12040"/>
    <cellStyle name="Normal 2 6 3 3" xfId="12041"/>
    <cellStyle name="Normal 2 6 3 4" xfId="12042"/>
    <cellStyle name="Normal 2 6 3 5" xfId="12043"/>
    <cellStyle name="Normal 2 6 3 6" xfId="12044"/>
    <cellStyle name="Normal 2 6 30" xfId="12045"/>
    <cellStyle name="Normal 2 6 30 2" xfId="12046"/>
    <cellStyle name="Normal 2 6 30 3" xfId="12047"/>
    <cellStyle name="Normal 2 6 30 4" xfId="12048"/>
    <cellStyle name="Normal 2 6 30 5" xfId="12049"/>
    <cellStyle name="Normal 2 6 31" xfId="12050"/>
    <cellStyle name="Normal 2 6 31 2" xfId="12051"/>
    <cellStyle name="Normal 2 6 31 3" xfId="12052"/>
    <cellStyle name="Normal 2 6 31 4" xfId="12053"/>
    <cellStyle name="Normal 2 6 31 5" xfId="12054"/>
    <cellStyle name="Normal 2 6 32" xfId="12055"/>
    <cellStyle name="Normal 2 6 33" xfId="12056"/>
    <cellStyle name="Normal 2 6 34" xfId="12057"/>
    <cellStyle name="Normal 2 6 35" xfId="12058"/>
    <cellStyle name="Normal 2 6 36" xfId="12059"/>
    <cellStyle name="Normal 2 6 4" xfId="12060"/>
    <cellStyle name="Normal 2 6 4 2" xfId="12061"/>
    <cellStyle name="Normal 2 6 4 3" xfId="12062"/>
    <cellStyle name="Normal 2 6 4 4" xfId="12063"/>
    <cellStyle name="Normal 2 6 4 5" xfId="12064"/>
    <cellStyle name="Normal 2 6 5" xfId="12065"/>
    <cellStyle name="Normal 2 6 5 2" xfId="12066"/>
    <cellStyle name="Normal 2 6 5 3" xfId="12067"/>
    <cellStyle name="Normal 2 6 5 4" xfId="12068"/>
    <cellStyle name="Normal 2 6 5 5" xfId="12069"/>
    <cellStyle name="Normal 2 6 6" xfId="12070"/>
    <cellStyle name="Normal 2 6 6 2" xfId="12071"/>
    <cellStyle name="Normal 2 6 6 3" xfId="12072"/>
    <cellStyle name="Normal 2 6 6 4" xfId="12073"/>
    <cellStyle name="Normal 2 6 6 5" xfId="12074"/>
    <cellStyle name="Normal 2 6 7" xfId="12075"/>
    <cellStyle name="Normal 2 6 7 2" xfId="12076"/>
    <cellStyle name="Normal 2 6 7 3" xfId="12077"/>
    <cellStyle name="Normal 2 6 7 4" xfId="12078"/>
    <cellStyle name="Normal 2 6 7 5" xfId="12079"/>
    <cellStyle name="Normal 2 6 8" xfId="12080"/>
    <cellStyle name="Normal 2 6 8 2" xfId="12081"/>
    <cellStyle name="Normal 2 6 8 3" xfId="12082"/>
    <cellStyle name="Normal 2 6 8 4" xfId="12083"/>
    <cellStyle name="Normal 2 6 8 5" xfId="12084"/>
    <cellStyle name="Normal 2 6 9" xfId="12085"/>
    <cellStyle name="Normal 2 6 9 2" xfId="12086"/>
    <cellStyle name="Normal 2 6 9 3" xfId="12087"/>
    <cellStyle name="Normal 2 6 9 4" xfId="12088"/>
    <cellStyle name="Normal 2 6 9 5" xfId="12089"/>
    <cellStyle name="Normal 2 60" xfId="12090"/>
    <cellStyle name="Normal 2 60 2" xfId="12091"/>
    <cellStyle name="Normal 2 60 3" xfId="12092"/>
    <cellStyle name="Normal 2 60 4" xfId="12093"/>
    <cellStyle name="Normal 2 60 5" xfId="12094"/>
    <cellStyle name="Normal 2 61" xfId="12095"/>
    <cellStyle name="Normal 2 61 2" xfId="12096"/>
    <cellStyle name="Normal 2 61 3" xfId="12097"/>
    <cellStyle name="Normal 2 61 4" xfId="12098"/>
    <cellStyle name="Normal 2 61 5" xfId="12099"/>
    <cellStyle name="Normal 2 62" xfId="12100"/>
    <cellStyle name="Normal 2 62 2" xfId="12101"/>
    <cellStyle name="Normal 2 62 3" xfId="12102"/>
    <cellStyle name="Normal 2 62 4" xfId="12103"/>
    <cellStyle name="Normal 2 62 5" xfId="12104"/>
    <cellStyle name="Normal 2 63" xfId="12105"/>
    <cellStyle name="Normal 2 63 2" xfId="12106"/>
    <cellStyle name="Normal 2 63 3" xfId="12107"/>
    <cellStyle name="Normal 2 63 4" xfId="12108"/>
    <cellStyle name="Normal 2 63 5" xfId="12109"/>
    <cellStyle name="Normal 2 64" xfId="12110"/>
    <cellStyle name="Normal 2 64 2" xfId="12111"/>
    <cellStyle name="Normal 2 64 3" xfId="12112"/>
    <cellStyle name="Normal 2 64 4" xfId="12113"/>
    <cellStyle name="Normal 2 64 5" xfId="12114"/>
    <cellStyle name="Normal 2 65" xfId="12115"/>
    <cellStyle name="Normal 2 65 2" xfId="12116"/>
    <cellStyle name="Normal 2 65 3" xfId="12117"/>
    <cellStyle name="Normal 2 65 4" xfId="12118"/>
    <cellStyle name="Normal 2 65 5" xfId="12119"/>
    <cellStyle name="Normal 2 66" xfId="12120"/>
    <cellStyle name="Normal 2 66 2" xfId="12121"/>
    <cellStyle name="Normal 2 66 3" xfId="12122"/>
    <cellStyle name="Normal 2 66 4" xfId="12123"/>
    <cellStyle name="Normal 2 66 5" xfId="12124"/>
    <cellStyle name="Normal 2 67" xfId="12125"/>
    <cellStyle name="Normal 2 67 2" xfId="12126"/>
    <cellStyle name="Normal 2 67 3" xfId="12127"/>
    <cellStyle name="Normal 2 67 4" xfId="12128"/>
    <cellStyle name="Normal 2 67 5" xfId="12129"/>
    <cellStyle name="Normal 2 68" xfId="12130"/>
    <cellStyle name="Normal 2 68 2" xfId="12131"/>
    <cellStyle name="Normal 2 68 3" xfId="12132"/>
    <cellStyle name="Normal 2 68 4" xfId="12133"/>
    <cellStyle name="Normal 2 68 5" xfId="12134"/>
    <cellStyle name="Normal 2 69" xfId="12135"/>
    <cellStyle name="Normal 2 69 2" xfId="12136"/>
    <cellStyle name="Normal 2 69 3" xfId="12137"/>
    <cellStyle name="Normal 2 69 4" xfId="12138"/>
    <cellStyle name="Normal 2 69 5" xfId="12139"/>
    <cellStyle name="Normal 2 7" xfId="3115"/>
    <cellStyle name="Normal 2 7 10" xfId="12140"/>
    <cellStyle name="Normal 2 7 11" xfId="12141"/>
    <cellStyle name="Normal 2 7 12" xfId="12142"/>
    <cellStyle name="Normal 2 7 13" xfId="12143"/>
    <cellStyle name="Normal 2 7 14" xfId="12144"/>
    <cellStyle name="Normal 2 7 15" xfId="12145"/>
    <cellStyle name="Normal 2 7 16" xfId="12146"/>
    <cellStyle name="Normal 2 7 17" xfId="12147"/>
    <cellStyle name="Normal 2 7 18" xfId="12148"/>
    <cellStyle name="Normal 2 7 19" xfId="12149"/>
    <cellStyle name="Normal 2 7 2" xfId="3259"/>
    <cellStyle name="Normal 2 7 20" xfId="12150"/>
    <cellStyle name="Normal 2 7 21" xfId="12151"/>
    <cellStyle name="Normal 2 7 22" xfId="12152"/>
    <cellStyle name="Normal 2 7 23" xfId="12153"/>
    <cellStyle name="Normal 2 7 24" xfId="12154"/>
    <cellStyle name="Normal 2 7 25" xfId="12155"/>
    <cellStyle name="Normal 2 7 26" xfId="12156"/>
    <cellStyle name="Normal 2 7 27" xfId="12157"/>
    <cellStyle name="Normal 2 7 28" xfId="12158"/>
    <cellStyle name="Normal 2 7 29" xfId="12159"/>
    <cellStyle name="Normal 2 7 3" xfId="12160"/>
    <cellStyle name="Normal 2 7 30" xfId="12161"/>
    <cellStyle name="Normal 2 7 31" xfId="12162"/>
    <cellStyle name="Normal 2 7 32" xfId="12163"/>
    <cellStyle name="Normal 2 7 33" xfId="12164"/>
    <cellStyle name="Normal 2 7 34" xfId="12165"/>
    <cellStyle name="Normal 2 7 35" xfId="12166"/>
    <cellStyle name="Normal 2 7 4" xfId="12167"/>
    <cellStyle name="Normal 2 7 5" xfId="12168"/>
    <cellStyle name="Normal 2 7 6" xfId="12169"/>
    <cellStyle name="Normal 2 7 7" xfId="12170"/>
    <cellStyle name="Normal 2 7 8" xfId="12171"/>
    <cellStyle name="Normal 2 7 9" xfId="12172"/>
    <cellStyle name="Normal 2 70" xfId="12173"/>
    <cellStyle name="Normal 2 70 2" xfId="12174"/>
    <cellStyle name="Normal 2 70 3" xfId="12175"/>
    <cellStyle name="Normal 2 70 4" xfId="12176"/>
    <cellStyle name="Normal 2 70 5" xfId="12177"/>
    <cellStyle name="Normal 2 71" xfId="12178"/>
    <cellStyle name="Normal 2 71 2" xfId="12179"/>
    <cellStyle name="Normal 2 71 3" xfId="12180"/>
    <cellStyle name="Normal 2 71 4" xfId="12181"/>
    <cellStyle name="Normal 2 71 5" xfId="12182"/>
    <cellStyle name="Normal 2 72" xfId="12183"/>
    <cellStyle name="Normal 2 72 2" xfId="12184"/>
    <cellStyle name="Normal 2 72 3" xfId="12185"/>
    <cellStyle name="Normal 2 72 4" xfId="12186"/>
    <cellStyle name="Normal 2 72 5" xfId="12187"/>
    <cellStyle name="Normal 2 73" xfId="12188"/>
    <cellStyle name="Normal 2 73 2" xfId="12189"/>
    <cellStyle name="Normal 2 73 3" xfId="12190"/>
    <cellStyle name="Normal 2 73 4" xfId="12191"/>
    <cellStyle name="Normal 2 73 5" xfId="12192"/>
    <cellStyle name="Normal 2 74" xfId="12193"/>
    <cellStyle name="Normal 2 74 2" xfId="12194"/>
    <cellStyle name="Normal 2 74 3" xfId="12195"/>
    <cellStyle name="Normal 2 74 4" xfId="12196"/>
    <cellStyle name="Normal 2 74 5" xfId="12197"/>
    <cellStyle name="Normal 2 75" xfId="12198"/>
    <cellStyle name="Normal 2 75 2" xfId="12199"/>
    <cellStyle name="Normal 2 75 3" xfId="12200"/>
    <cellStyle name="Normal 2 75 4" xfId="12201"/>
    <cellStyle name="Normal 2 75 5" xfId="12202"/>
    <cellStyle name="Normal 2 76" xfId="12203"/>
    <cellStyle name="Normal 2 76 2" xfId="12204"/>
    <cellStyle name="Normal 2 76 3" xfId="12205"/>
    <cellStyle name="Normal 2 76 4" xfId="12206"/>
    <cellStyle name="Normal 2 76 5" xfId="12207"/>
    <cellStyle name="Normal 2 77" xfId="12208"/>
    <cellStyle name="Normal 2 77 2" xfId="12209"/>
    <cellStyle name="Normal 2 77 3" xfId="12210"/>
    <cellStyle name="Normal 2 77 4" xfId="12211"/>
    <cellStyle name="Normal 2 77 5" xfId="12212"/>
    <cellStyle name="Normal 2 78" xfId="12213"/>
    <cellStyle name="Normal 2 79" xfId="12214"/>
    <cellStyle name="Normal 2 8" xfId="3161"/>
    <cellStyle name="Normal 2 8 10" xfId="12215"/>
    <cellStyle name="Normal 2 8 11" xfId="12216"/>
    <cellStyle name="Normal 2 8 12" xfId="12217"/>
    <cellStyle name="Normal 2 8 13" xfId="12218"/>
    <cellStyle name="Normal 2 8 14" xfId="12219"/>
    <cellStyle name="Normal 2 8 15" xfId="12220"/>
    <cellStyle name="Normal 2 8 16" xfId="12221"/>
    <cellStyle name="Normal 2 8 17" xfId="12222"/>
    <cellStyle name="Normal 2 8 18" xfId="12223"/>
    <cellStyle name="Normal 2 8 19" xfId="12224"/>
    <cellStyle name="Normal 2 8 2" xfId="12225"/>
    <cellStyle name="Normal 2 8 20" xfId="12226"/>
    <cellStyle name="Normal 2 8 21" xfId="12227"/>
    <cellStyle name="Normal 2 8 22" xfId="12228"/>
    <cellStyle name="Normal 2 8 23" xfId="12229"/>
    <cellStyle name="Normal 2 8 24" xfId="12230"/>
    <cellStyle name="Normal 2 8 25" xfId="12231"/>
    <cellStyle name="Normal 2 8 26" xfId="12232"/>
    <cellStyle name="Normal 2 8 27" xfId="12233"/>
    <cellStyle name="Normal 2 8 28" xfId="12234"/>
    <cellStyle name="Normal 2 8 29" xfId="12235"/>
    <cellStyle name="Normal 2 8 3" xfId="12236"/>
    <cellStyle name="Normal 2 8 30" xfId="12237"/>
    <cellStyle name="Normal 2 8 31" xfId="12238"/>
    <cellStyle name="Normal 2 8 32" xfId="12239"/>
    <cellStyle name="Normal 2 8 33" xfId="12240"/>
    <cellStyle name="Normal 2 8 34" xfId="12241"/>
    <cellStyle name="Normal 2 8 35" xfId="12242"/>
    <cellStyle name="Normal 2 8 4" xfId="12243"/>
    <cellStyle name="Normal 2 8 5" xfId="12244"/>
    <cellStyle name="Normal 2 8 6" xfId="12245"/>
    <cellStyle name="Normal 2 8 7" xfId="12246"/>
    <cellStyle name="Normal 2 8 8" xfId="12247"/>
    <cellStyle name="Normal 2 8 9" xfId="12248"/>
    <cellStyle name="Normal 2 80" xfId="12249"/>
    <cellStyle name="Normal 2 81" xfId="12250"/>
    <cellStyle name="Normal 2 82" xfId="12251"/>
    <cellStyle name="Normal 2 83" xfId="12252"/>
    <cellStyle name="Normal 2 84" xfId="12253"/>
    <cellStyle name="Normal 2 85" xfId="12254"/>
    <cellStyle name="Normal 2 86" xfId="12255"/>
    <cellStyle name="Normal 2 87" xfId="12256"/>
    <cellStyle name="Normal 2 88" xfId="12257"/>
    <cellStyle name="Normal 2 89" xfId="12258"/>
    <cellStyle name="Normal 2 9" xfId="3162"/>
    <cellStyle name="Normal 2 9 10" xfId="12259"/>
    <cellStyle name="Normal 2 9 11" xfId="12260"/>
    <cellStyle name="Normal 2 9 12" xfId="12261"/>
    <cellStyle name="Normal 2 9 13" xfId="12262"/>
    <cellStyle name="Normal 2 9 14" xfId="12263"/>
    <cellStyle name="Normal 2 9 15" xfId="12264"/>
    <cellStyle name="Normal 2 9 16" xfId="12265"/>
    <cellStyle name="Normal 2 9 17" xfId="12266"/>
    <cellStyle name="Normal 2 9 18" xfId="12267"/>
    <cellStyle name="Normal 2 9 19" xfId="12268"/>
    <cellStyle name="Normal 2 9 2" xfId="12269"/>
    <cellStyle name="Normal 2 9 20" xfId="12270"/>
    <cellStyle name="Normal 2 9 21" xfId="12271"/>
    <cellStyle name="Normal 2 9 22" xfId="12272"/>
    <cellStyle name="Normal 2 9 23" xfId="12273"/>
    <cellStyle name="Normal 2 9 24" xfId="12274"/>
    <cellStyle name="Normal 2 9 25" xfId="12275"/>
    <cellStyle name="Normal 2 9 26" xfId="12276"/>
    <cellStyle name="Normal 2 9 27" xfId="12277"/>
    <cellStyle name="Normal 2 9 28" xfId="12278"/>
    <cellStyle name="Normal 2 9 29" xfId="12279"/>
    <cellStyle name="Normal 2 9 3" xfId="12280"/>
    <cellStyle name="Normal 2 9 30" xfId="12281"/>
    <cellStyle name="Normal 2 9 31" xfId="12282"/>
    <cellStyle name="Normal 2 9 32" xfId="12283"/>
    <cellStyle name="Normal 2 9 33" xfId="12284"/>
    <cellStyle name="Normal 2 9 34" xfId="12285"/>
    <cellStyle name="Normal 2 9 35" xfId="12286"/>
    <cellStyle name="Normal 2 9 4" xfId="12287"/>
    <cellStyle name="Normal 2 9 5" xfId="12288"/>
    <cellStyle name="Normal 2 9 6" xfId="12289"/>
    <cellStyle name="Normal 2 9 7" xfId="12290"/>
    <cellStyle name="Normal 2 9 8" xfId="12291"/>
    <cellStyle name="Normal 2 9 9" xfId="12292"/>
    <cellStyle name="Normal 2 90" xfId="12293"/>
    <cellStyle name="Normal 2 91" xfId="12294"/>
    <cellStyle name="Normal 2 92" xfId="12295"/>
    <cellStyle name="Normal 2_13 A" xfId="12296"/>
    <cellStyle name="Normal 20" xfId="29"/>
    <cellStyle name="Normal 20 10" xfId="12297"/>
    <cellStyle name="Normal 20 11" xfId="12298"/>
    <cellStyle name="Normal 20 12" xfId="12299"/>
    <cellStyle name="Normal 20 13" xfId="12300"/>
    <cellStyle name="Normal 20 14" xfId="12301"/>
    <cellStyle name="Normal 20 15" xfId="12302"/>
    <cellStyle name="Normal 20 16" xfId="12303"/>
    <cellStyle name="Normal 20 17" xfId="12304"/>
    <cellStyle name="Normal 20 18" xfId="12305"/>
    <cellStyle name="Normal 20 19" xfId="12306"/>
    <cellStyle name="Normal 20 2" xfId="3163"/>
    <cellStyle name="Normal 20 2 2" xfId="12307"/>
    <cellStyle name="Normal 20 2 3" xfId="12308"/>
    <cellStyle name="Normal 20 2_Connected Load" xfId="12309"/>
    <cellStyle name="Normal 20 20" xfId="12310"/>
    <cellStyle name="Normal 20 21" xfId="12311"/>
    <cellStyle name="Normal 20 22" xfId="12312"/>
    <cellStyle name="Normal 20 23" xfId="12313"/>
    <cellStyle name="Normal 20 24" xfId="12314"/>
    <cellStyle name="Normal 20 25" xfId="12315"/>
    <cellStyle name="Normal 20 26" xfId="12316"/>
    <cellStyle name="Normal 20 27" xfId="12317"/>
    <cellStyle name="Normal 20 28" xfId="12318"/>
    <cellStyle name="Normal 20 29" xfId="12319"/>
    <cellStyle name="Normal 20 3" xfId="3260"/>
    <cellStyle name="Normal 20 30" xfId="12320"/>
    <cellStyle name="Normal 20 31" xfId="12321"/>
    <cellStyle name="Normal 20 32" xfId="12322"/>
    <cellStyle name="Normal 20 33" xfId="12323"/>
    <cellStyle name="Normal 20 34" xfId="12324"/>
    <cellStyle name="Normal 20 35" xfId="12325"/>
    <cellStyle name="Normal 20 36" xfId="12326"/>
    <cellStyle name="Normal 20 37" xfId="12327"/>
    <cellStyle name="Normal 20 38" xfId="24723"/>
    <cellStyle name="Normal 20 39" xfId="25168"/>
    <cellStyle name="Normal 20 4" xfId="12328"/>
    <cellStyle name="Normal 20 40" xfId="25261"/>
    <cellStyle name="Normal 20 41" xfId="25167"/>
    <cellStyle name="Normal 20 5" xfId="12329"/>
    <cellStyle name="Normal 20 6" xfId="12330"/>
    <cellStyle name="Normal 20 7" xfId="12331"/>
    <cellStyle name="Normal 20 8" xfId="12332"/>
    <cellStyle name="Normal 20 9" xfId="12333"/>
    <cellStyle name="Normal 20_Copy of ACAD -DCB_JUN_06 2013" xfId="12334"/>
    <cellStyle name="Normal 200" xfId="24492"/>
    <cellStyle name="Normal 200 2" xfId="24976"/>
    <cellStyle name="Normal 200 2 2" xfId="25365"/>
    <cellStyle name="Normal 200 3" xfId="25169"/>
    <cellStyle name="Normal 201" xfId="24496"/>
    <cellStyle name="Normal 201 2" xfId="24979"/>
    <cellStyle name="Normal 201 2 2" xfId="25366"/>
    <cellStyle name="Normal 201 3" xfId="25170"/>
    <cellStyle name="Normal 202" xfId="24497"/>
    <cellStyle name="Normal 202 2" xfId="24980"/>
    <cellStyle name="Normal 202 2 2" xfId="25367"/>
    <cellStyle name="Normal 202 3" xfId="25171"/>
    <cellStyle name="Normal 203" xfId="24499"/>
    <cellStyle name="Normal 204" xfId="24504"/>
    <cellStyle name="Normal 204 2" xfId="24984"/>
    <cellStyle name="Normal 204 2 2" xfId="25368"/>
    <cellStyle name="Normal 204 3" xfId="25172"/>
    <cellStyle name="Normal 205" xfId="24506"/>
    <cellStyle name="Normal 205 2" xfId="24986"/>
    <cellStyle name="Normal 205 2 2" xfId="25369"/>
    <cellStyle name="Normal 205 3" xfId="25173"/>
    <cellStyle name="Normal 206" xfId="24510"/>
    <cellStyle name="Normal 206 2" xfId="24989"/>
    <cellStyle name="Normal 206 2 2" xfId="25370"/>
    <cellStyle name="Normal 206 3" xfId="25174"/>
    <cellStyle name="Normal 207" xfId="24511"/>
    <cellStyle name="Normal 207 2" xfId="24990"/>
    <cellStyle name="Normal 207 2 2" xfId="25371"/>
    <cellStyle name="Normal 207 3" xfId="25175"/>
    <cellStyle name="Normal 208" xfId="24513"/>
    <cellStyle name="Normal 208 2" xfId="24992"/>
    <cellStyle name="Normal 208 2 2" xfId="25372"/>
    <cellStyle name="Normal 208 3" xfId="25176"/>
    <cellStyle name="Normal 209" xfId="24515"/>
    <cellStyle name="Normal 209 2" xfId="24994"/>
    <cellStyle name="Normal 209 2 2" xfId="25373"/>
    <cellStyle name="Normal 209 3" xfId="25177"/>
    <cellStyle name="Normal 21" xfId="30"/>
    <cellStyle name="Normal 21 10" xfId="12335"/>
    <cellStyle name="Normal 21 11" xfId="12336"/>
    <cellStyle name="Normal 21 12" xfId="12337"/>
    <cellStyle name="Normal 21 13" xfId="12338"/>
    <cellStyle name="Normal 21 14" xfId="12339"/>
    <cellStyle name="Normal 21 15" xfId="12340"/>
    <cellStyle name="Normal 21 16" xfId="12341"/>
    <cellStyle name="Normal 21 17" xfId="12342"/>
    <cellStyle name="Normal 21 18" xfId="12343"/>
    <cellStyle name="Normal 21 19" xfId="12344"/>
    <cellStyle name="Normal 21 2" xfId="3164"/>
    <cellStyle name="Normal 21 2 2" xfId="12345"/>
    <cellStyle name="Normal 21 20" xfId="12346"/>
    <cellStyle name="Normal 21 21" xfId="12347"/>
    <cellStyle name="Normal 21 22" xfId="12348"/>
    <cellStyle name="Normal 21 23" xfId="12349"/>
    <cellStyle name="Normal 21 24" xfId="12350"/>
    <cellStyle name="Normal 21 25" xfId="12351"/>
    <cellStyle name="Normal 21 26" xfId="12352"/>
    <cellStyle name="Normal 21 27" xfId="12353"/>
    <cellStyle name="Normal 21 28" xfId="12354"/>
    <cellStyle name="Normal 21 29" xfId="12355"/>
    <cellStyle name="Normal 21 3" xfId="3261"/>
    <cellStyle name="Normal 21 30" xfId="12356"/>
    <cellStyle name="Normal 21 31" xfId="12357"/>
    <cellStyle name="Normal 21 32" xfId="12358"/>
    <cellStyle name="Normal 21 33" xfId="12359"/>
    <cellStyle name="Normal 21 34" xfId="12360"/>
    <cellStyle name="Normal 21 35" xfId="12361"/>
    <cellStyle name="Normal 21 36" xfId="12362"/>
    <cellStyle name="Normal 21 37" xfId="12363"/>
    <cellStyle name="Normal 21 4" xfId="12364"/>
    <cellStyle name="Normal 21 5" xfId="12365"/>
    <cellStyle name="Normal 21 6" xfId="12366"/>
    <cellStyle name="Normal 21 7" xfId="12367"/>
    <cellStyle name="Normal 21 8" xfId="12368"/>
    <cellStyle name="Normal 21 9" xfId="12369"/>
    <cellStyle name="Normal 21_Copy of ACAD -DCB_JUN_06 2013" xfId="12370"/>
    <cellStyle name="Normal 210" xfId="24517"/>
    <cellStyle name="Normal 211" xfId="24519"/>
    <cellStyle name="Normal 211 2" xfId="24997"/>
    <cellStyle name="Normal 211 2 2" xfId="25374"/>
    <cellStyle name="Normal 211 3" xfId="25178"/>
    <cellStyle name="Normal 212" xfId="24520"/>
    <cellStyle name="Normal 212 2" xfId="24998"/>
    <cellStyle name="Normal 212 2 2" xfId="25375"/>
    <cellStyle name="Normal 212 3" xfId="25179"/>
    <cellStyle name="Normal 213" xfId="24522"/>
    <cellStyle name="Normal 214" xfId="24549"/>
    <cellStyle name="Normal 214 2" xfId="25025"/>
    <cellStyle name="Normal 214 2 2" xfId="25376"/>
    <cellStyle name="Normal 214 3" xfId="25180"/>
    <cellStyle name="Normal 215" xfId="24551"/>
    <cellStyle name="Normal 215 2" xfId="25026"/>
    <cellStyle name="Normal 215 2 2" xfId="25377"/>
    <cellStyle name="Normal 215 3" xfId="25181"/>
    <cellStyle name="Normal 216" xfId="24553"/>
    <cellStyle name="Normal 216 2" xfId="24559"/>
    <cellStyle name="Normal 217" xfId="24555"/>
    <cellStyle name="Normal 217 2" xfId="25029"/>
    <cellStyle name="Normal 217 2 2" xfId="25378"/>
    <cellStyle name="Normal 217 3" xfId="25182"/>
    <cellStyle name="Normal 218" xfId="24556"/>
    <cellStyle name="Normal 218 2" xfId="25030"/>
    <cellStyle name="Normal 218 2 2" xfId="25379"/>
    <cellStyle name="Normal 218 3" xfId="25183"/>
    <cellStyle name="Normal 219" xfId="24558"/>
    <cellStyle name="Normal 22" xfId="31"/>
    <cellStyle name="Normal 22 10" xfId="12371"/>
    <cellStyle name="Normal 22 11" xfId="12372"/>
    <cellStyle name="Normal 22 12" xfId="12373"/>
    <cellStyle name="Normal 22 13" xfId="12374"/>
    <cellStyle name="Normal 22 14" xfId="12375"/>
    <cellStyle name="Normal 22 15" xfId="12376"/>
    <cellStyle name="Normal 22 16" xfId="12377"/>
    <cellStyle name="Normal 22 17" xfId="12378"/>
    <cellStyle name="Normal 22 18" xfId="12379"/>
    <cellStyle name="Normal 22 19" xfId="12380"/>
    <cellStyle name="Normal 22 2" xfId="3165"/>
    <cellStyle name="Normal 22 2 2" xfId="12381"/>
    <cellStyle name="Normal 22 2 3" xfId="12382"/>
    <cellStyle name="Normal 22 20" xfId="12383"/>
    <cellStyle name="Normal 22 21" xfId="12384"/>
    <cellStyle name="Normal 22 22" xfId="12385"/>
    <cellStyle name="Normal 22 23" xfId="12386"/>
    <cellStyle name="Normal 22 24" xfId="12387"/>
    <cellStyle name="Normal 22 25" xfId="12388"/>
    <cellStyle name="Normal 22 26" xfId="12389"/>
    <cellStyle name="Normal 22 27" xfId="12390"/>
    <cellStyle name="Normal 22 28" xfId="12391"/>
    <cellStyle name="Normal 22 29" xfId="12392"/>
    <cellStyle name="Normal 22 3" xfId="3262"/>
    <cellStyle name="Normal 22 30" xfId="12393"/>
    <cellStyle name="Normal 22 31" xfId="12394"/>
    <cellStyle name="Normal 22 32" xfId="12395"/>
    <cellStyle name="Normal 22 33" xfId="12396"/>
    <cellStyle name="Normal 22 34" xfId="12397"/>
    <cellStyle name="Normal 22 35" xfId="12398"/>
    <cellStyle name="Normal 22 36" xfId="12399"/>
    <cellStyle name="Normal 22 4" xfId="12400"/>
    <cellStyle name="Normal 22 5" xfId="12401"/>
    <cellStyle name="Normal 22 6" xfId="12402"/>
    <cellStyle name="Normal 22 7" xfId="12403"/>
    <cellStyle name="Normal 22 8" xfId="12404"/>
    <cellStyle name="Normal 22 9" xfId="12405"/>
    <cellStyle name="Normal 220" xfId="24561"/>
    <cellStyle name="Normal 220 2" xfId="25033"/>
    <cellStyle name="Normal 220 2 2" xfId="25380"/>
    <cellStyle name="Normal 220 3" xfId="25184"/>
    <cellStyle name="Normal 221" xfId="24562"/>
    <cellStyle name="Normal 221 2" xfId="25034"/>
    <cellStyle name="Normal 221 2 2" xfId="25381"/>
    <cellStyle name="Normal 221 3" xfId="25185"/>
    <cellStyle name="Normal 222" xfId="24565"/>
    <cellStyle name="Normal 222 2" xfId="25037"/>
    <cellStyle name="Normal 223" xfId="24567"/>
    <cellStyle name="Normal 223 2" xfId="25039"/>
    <cellStyle name="Normal 223 2 2" xfId="25382"/>
    <cellStyle name="Normal 223 3" xfId="25186"/>
    <cellStyle name="Normal 224" xfId="24568"/>
    <cellStyle name="Normal 224 2" xfId="25040"/>
    <cellStyle name="Normal 224 2 2" xfId="25383"/>
    <cellStyle name="Normal 224 3" xfId="25187"/>
    <cellStyle name="Normal 225" xfId="24570"/>
    <cellStyle name="Normal 225 2" xfId="25042"/>
    <cellStyle name="Normal 225 2 2" xfId="25384"/>
    <cellStyle name="Normal 225 3" xfId="25188"/>
    <cellStyle name="Normal 226" xfId="24571"/>
    <cellStyle name="Normal 226 2" xfId="25043"/>
    <cellStyle name="Normal 227" xfId="24573"/>
    <cellStyle name="Normal 227 2" xfId="25045"/>
    <cellStyle name="Normal 227 2 2" xfId="25385"/>
    <cellStyle name="Normal 227 3" xfId="25189"/>
    <cellStyle name="Normal 228" xfId="24575"/>
    <cellStyle name="Normal 228 2" xfId="25047"/>
    <cellStyle name="Normal 228 2 2" xfId="25386"/>
    <cellStyle name="Normal 228 3" xfId="25190"/>
    <cellStyle name="Normal 229" xfId="24577"/>
    <cellStyle name="Normal 229 2" xfId="25049"/>
    <cellStyle name="Normal 229 2 2" xfId="25387"/>
    <cellStyle name="Normal 229 3" xfId="25191"/>
    <cellStyle name="Normal 23" xfId="36"/>
    <cellStyle name="Normal 23 10" xfId="12406"/>
    <cellStyle name="Normal 23 11" xfId="12407"/>
    <cellStyle name="Normal 23 12" xfId="12408"/>
    <cellStyle name="Normal 23 13" xfId="12409"/>
    <cellStyle name="Normal 23 14" xfId="12410"/>
    <cellStyle name="Normal 23 15" xfId="12411"/>
    <cellStyle name="Normal 23 16" xfId="12412"/>
    <cellStyle name="Normal 23 17" xfId="12413"/>
    <cellStyle name="Normal 23 18" xfId="12414"/>
    <cellStyle name="Normal 23 19" xfId="12415"/>
    <cellStyle name="Normal 23 2" xfId="3166"/>
    <cellStyle name="Normal 23 2 2" xfId="12416"/>
    <cellStyle name="Normal 23 20" xfId="12417"/>
    <cellStyle name="Normal 23 21" xfId="12418"/>
    <cellStyle name="Normal 23 22" xfId="12419"/>
    <cellStyle name="Normal 23 23" xfId="12420"/>
    <cellStyle name="Normal 23 24" xfId="12421"/>
    <cellStyle name="Normal 23 25" xfId="12422"/>
    <cellStyle name="Normal 23 26" xfId="12423"/>
    <cellStyle name="Normal 23 27" xfId="12424"/>
    <cellStyle name="Normal 23 28" xfId="12425"/>
    <cellStyle name="Normal 23 29" xfId="12426"/>
    <cellStyle name="Normal 23 3" xfId="3263"/>
    <cellStyle name="Normal 23 30" xfId="12427"/>
    <cellStyle name="Normal 23 31" xfId="12428"/>
    <cellStyle name="Normal 23 32" xfId="12429"/>
    <cellStyle name="Normal 23 33" xfId="12430"/>
    <cellStyle name="Normal 23 34" xfId="12431"/>
    <cellStyle name="Normal 23 35" xfId="12432"/>
    <cellStyle name="Normal 23 36" xfId="12433"/>
    <cellStyle name="Normal 23 37" xfId="12434"/>
    <cellStyle name="Normal 23 4" xfId="12435"/>
    <cellStyle name="Normal 23 5" xfId="12436"/>
    <cellStyle name="Normal 23 6" xfId="12437"/>
    <cellStyle name="Normal 23 7" xfId="12438"/>
    <cellStyle name="Normal 23 8" xfId="12439"/>
    <cellStyle name="Normal 23 9" xfId="12440"/>
    <cellStyle name="Normal 230" xfId="24580"/>
    <cellStyle name="Normal 230 2" xfId="25052"/>
    <cellStyle name="Normal 230 2 2" xfId="25388"/>
    <cellStyle name="Normal 230 3" xfId="25192"/>
    <cellStyle name="Normal 231" xfId="24581"/>
    <cellStyle name="Normal 231 2" xfId="25053"/>
    <cellStyle name="Normal 231 2 2" xfId="25389"/>
    <cellStyle name="Normal 231 3" xfId="25193"/>
    <cellStyle name="Normal 232" xfId="24583"/>
    <cellStyle name="Normal 232 2" xfId="25083"/>
    <cellStyle name="Normal 232 3" xfId="25055"/>
    <cellStyle name="Normal 233" xfId="24585"/>
    <cellStyle name="Normal 233 2" xfId="25057"/>
    <cellStyle name="Normal 233 2 2" xfId="25390"/>
    <cellStyle name="Normal 233 3" xfId="25194"/>
    <cellStyle name="Normal 234" xfId="24586"/>
    <cellStyle name="Normal 234 2" xfId="25058"/>
    <cellStyle name="Normal 234 2 2" xfId="25391"/>
    <cellStyle name="Normal 234 3" xfId="25195"/>
    <cellStyle name="Normal 235" xfId="24617"/>
    <cellStyle name="Normal 235 2" xfId="25061"/>
    <cellStyle name="Normal 235 2 2" xfId="25392"/>
    <cellStyle name="Normal 235 3" xfId="25196"/>
    <cellStyle name="Normal 236" xfId="24619"/>
    <cellStyle name="Normal 236 2" xfId="25063"/>
    <cellStyle name="Normal 236 2 2" xfId="25393"/>
    <cellStyle name="Normal 236 3" xfId="25197"/>
    <cellStyle name="Normal 237" xfId="24620"/>
    <cellStyle name="Normal 237 2" xfId="25064"/>
    <cellStyle name="Normal 237 2 2" xfId="25394"/>
    <cellStyle name="Normal 237 3" xfId="25198"/>
    <cellStyle name="Normal 238" xfId="24621"/>
    <cellStyle name="Normal 238 2" xfId="25065"/>
    <cellStyle name="Normal 238 2 2" xfId="25395"/>
    <cellStyle name="Normal 238 3" xfId="25199"/>
    <cellStyle name="Normal 239" xfId="24622"/>
    <cellStyle name="Normal 239 2" xfId="25066"/>
    <cellStyle name="Normal 239 2 2" xfId="25396"/>
    <cellStyle name="Normal 239 3" xfId="25200"/>
    <cellStyle name="Normal 24" xfId="37"/>
    <cellStyle name="Normal 24 10" xfId="12441"/>
    <cellStyle name="Normal 24 11" xfId="12442"/>
    <cellStyle name="Normal 24 12" xfId="12443"/>
    <cellStyle name="Normal 24 13" xfId="12444"/>
    <cellStyle name="Normal 24 14" xfId="12445"/>
    <cellStyle name="Normal 24 15" xfId="12446"/>
    <cellStyle name="Normal 24 16" xfId="12447"/>
    <cellStyle name="Normal 24 17" xfId="12448"/>
    <cellStyle name="Normal 24 18" xfId="12449"/>
    <cellStyle name="Normal 24 19" xfId="12450"/>
    <cellStyle name="Normal 24 2" xfId="3167"/>
    <cellStyle name="Normal 24 2 2" xfId="12451"/>
    <cellStyle name="Normal 24 20" xfId="12452"/>
    <cellStyle name="Normal 24 21" xfId="12453"/>
    <cellStyle name="Normal 24 22" xfId="12454"/>
    <cellStyle name="Normal 24 23" xfId="12455"/>
    <cellStyle name="Normal 24 24" xfId="12456"/>
    <cellStyle name="Normal 24 25" xfId="12457"/>
    <cellStyle name="Normal 24 26" xfId="12458"/>
    <cellStyle name="Normal 24 27" xfId="12459"/>
    <cellStyle name="Normal 24 28" xfId="12460"/>
    <cellStyle name="Normal 24 29" xfId="12461"/>
    <cellStyle name="Normal 24 3" xfId="3264"/>
    <cellStyle name="Normal 24 30" xfId="12462"/>
    <cellStyle name="Normal 24 31" xfId="12463"/>
    <cellStyle name="Normal 24 32" xfId="12464"/>
    <cellStyle name="Normal 24 33" xfId="12465"/>
    <cellStyle name="Normal 24 34" xfId="12466"/>
    <cellStyle name="Normal 24 35" xfId="12467"/>
    <cellStyle name="Normal 24 4" xfId="12468"/>
    <cellStyle name="Normal 24 5" xfId="12469"/>
    <cellStyle name="Normal 24 6" xfId="12470"/>
    <cellStyle name="Normal 24 7" xfId="12471"/>
    <cellStyle name="Normal 24 8" xfId="12472"/>
    <cellStyle name="Normal 24 9" xfId="12473"/>
    <cellStyle name="Normal 240" xfId="24623"/>
    <cellStyle name="Normal 240 2" xfId="25067"/>
    <cellStyle name="Normal 240 2 2" xfId="25397"/>
    <cellStyle name="Normal 240 3" xfId="25201"/>
    <cellStyle name="Normal 241" xfId="24624"/>
    <cellStyle name="Normal 241 2" xfId="25068"/>
    <cellStyle name="Normal 241 2 2" xfId="25398"/>
    <cellStyle name="Normal 241 3" xfId="25202"/>
    <cellStyle name="Normal 242" xfId="24625"/>
    <cellStyle name="Normal 242 2" xfId="25069"/>
    <cellStyle name="Normal 242 2 2" xfId="25399"/>
    <cellStyle name="Normal 242 3" xfId="25203"/>
    <cellStyle name="Normal 243" xfId="24626"/>
    <cellStyle name="Normal 243 2" xfId="25070"/>
    <cellStyle name="Normal 243 2 2" xfId="25400"/>
    <cellStyle name="Normal 243 3" xfId="25204"/>
    <cellStyle name="Normal 244" xfId="24618"/>
    <cellStyle name="Normal 244 2" xfId="25062"/>
    <cellStyle name="Normal 244 2 2" xfId="25401"/>
    <cellStyle name="Normal 244 3" xfId="25205"/>
    <cellStyle name="Normal 245" xfId="24711"/>
    <cellStyle name="Normal 245 2" xfId="25078"/>
    <cellStyle name="Normal 245 2 2" xfId="25402"/>
    <cellStyle name="Normal 245 3" xfId="25206"/>
    <cellStyle name="Normal 246" xfId="24712"/>
    <cellStyle name="Normal 246 2" xfId="25079"/>
    <cellStyle name="Normal 246 2 2" xfId="25403"/>
    <cellStyle name="Normal 246 3" xfId="25207"/>
    <cellStyle name="Normal 247" xfId="24713"/>
    <cellStyle name="Normal 247 2" xfId="25080"/>
    <cellStyle name="Normal 247 2 2" xfId="25404"/>
    <cellStyle name="Normal 247 3" xfId="25208"/>
    <cellStyle name="Normal 248" xfId="24714"/>
    <cellStyle name="Normal 248 2" xfId="25081"/>
    <cellStyle name="Normal 248 2 2" xfId="25405"/>
    <cellStyle name="Normal 248 3" xfId="25209"/>
    <cellStyle name="Normal 249" xfId="24715"/>
    <cellStyle name="Normal 249 2" xfId="25082"/>
    <cellStyle name="Normal 249 2 2" xfId="25406"/>
    <cellStyle name="Normal 249 3" xfId="25210"/>
    <cellStyle name="Normal 25" xfId="39"/>
    <cellStyle name="Normal 25 10" xfId="12474"/>
    <cellStyle name="Normal 25 11" xfId="12475"/>
    <cellStyle name="Normal 25 12" xfId="12476"/>
    <cellStyle name="Normal 25 13" xfId="12477"/>
    <cellStyle name="Normal 25 14" xfId="12478"/>
    <cellStyle name="Normal 25 15" xfId="12479"/>
    <cellStyle name="Normal 25 16" xfId="12480"/>
    <cellStyle name="Normal 25 17" xfId="12481"/>
    <cellStyle name="Normal 25 18" xfId="12482"/>
    <cellStyle name="Normal 25 19" xfId="12483"/>
    <cellStyle name="Normal 25 2" xfId="3168"/>
    <cellStyle name="Normal 25 2 2" xfId="12484"/>
    <cellStyle name="Normal 25 2 3" xfId="12485"/>
    <cellStyle name="Normal 25 20" xfId="12486"/>
    <cellStyle name="Normal 25 21" xfId="12487"/>
    <cellStyle name="Normal 25 22" xfId="12488"/>
    <cellStyle name="Normal 25 23" xfId="12489"/>
    <cellStyle name="Normal 25 24" xfId="12490"/>
    <cellStyle name="Normal 25 25" xfId="12491"/>
    <cellStyle name="Normal 25 26" xfId="12492"/>
    <cellStyle name="Normal 25 27" xfId="12493"/>
    <cellStyle name="Normal 25 28" xfId="12494"/>
    <cellStyle name="Normal 25 29" xfId="12495"/>
    <cellStyle name="Normal 25 3" xfId="3265"/>
    <cellStyle name="Normal 25 30" xfId="12496"/>
    <cellStyle name="Normal 25 31" xfId="12497"/>
    <cellStyle name="Normal 25 32" xfId="12498"/>
    <cellStyle name="Normal 25 33" xfId="12499"/>
    <cellStyle name="Normal 25 34" xfId="12500"/>
    <cellStyle name="Normal 25 35" xfId="12501"/>
    <cellStyle name="Normal 25 36" xfId="12502"/>
    <cellStyle name="Normal 25 4" xfId="12503"/>
    <cellStyle name="Normal 25 5" xfId="12504"/>
    <cellStyle name="Normal 25 6" xfId="12505"/>
    <cellStyle name="Normal 25 7" xfId="12506"/>
    <cellStyle name="Normal 25 8" xfId="12507"/>
    <cellStyle name="Normal 25 9" xfId="12508"/>
    <cellStyle name="Normal 250" xfId="25285"/>
    <cellStyle name="Normal 250 2" xfId="25478"/>
    <cellStyle name="Normal 251" xfId="25286"/>
    <cellStyle name="Normal 251 2" xfId="25479"/>
    <cellStyle name="Normal 252" xfId="25481"/>
    <cellStyle name="Normal 253" xfId="25482"/>
    <cellStyle name="Normal 254" xfId="25484"/>
    <cellStyle name="Normal 254 2" xfId="25486"/>
    <cellStyle name="Normal 254 3" xfId="25489"/>
    <cellStyle name="Normal 255" xfId="25487"/>
    <cellStyle name="Normal 255 2" xfId="25490"/>
    <cellStyle name="Normal 255 4" xfId="25491"/>
    <cellStyle name="Normal 256" xfId="25492"/>
    <cellStyle name="Normal 26" xfId="42"/>
    <cellStyle name="Normal 26 10" xfId="12509"/>
    <cellStyle name="Normal 26 11" xfId="12510"/>
    <cellStyle name="Normal 26 12" xfId="12511"/>
    <cellStyle name="Normal 26 13" xfId="12512"/>
    <cellStyle name="Normal 26 14" xfId="12513"/>
    <cellStyle name="Normal 26 15" xfId="12514"/>
    <cellStyle name="Normal 26 16" xfId="12515"/>
    <cellStyle name="Normal 26 17" xfId="12516"/>
    <cellStyle name="Normal 26 18" xfId="12517"/>
    <cellStyle name="Normal 26 19" xfId="12518"/>
    <cellStyle name="Normal 26 2" xfId="3169"/>
    <cellStyle name="Normal 26 2 10" xfId="12519"/>
    <cellStyle name="Normal 26 2 11" xfId="12520"/>
    <cellStyle name="Normal 26 2 12" xfId="12521"/>
    <cellStyle name="Normal 26 2 13" xfId="12522"/>
    <cellStyle name="Normal 26 2 14" xfId="12523"/>
    <cellStyle name="Normal 26 2 15" xfId="12524"/>
    <cellStyle name="Normal 26 2 16" xfId="12525"/>
    <cellStyle name="Normal 26 2 17" xfId="12526"/>
    <cellStyle name="Normal 26 2 18" xfId="12527"/>
    <cellStyle name="Normal 26 2 19" xfId="12528"/>
    <cellStyle name="Normal 26 2 2" xfId="12529"/>
    <cellStyle name="Normal 26 2 20" xfId="12530"/>
    <cellStyle name="Normal 26 2 21" xfId="12531"/>
    <cellStyle name="Normal 26 2 22" xfId="12532"/>
    <cellStyle name="Normal 26 2 3" xfId="12533"/>
    <cellStyle name="Normal 26 2 4" xfId="12534"/>
    <cellStyle name="Normal 26 2 5" xfId="12535"/>
    <cellStyle name="Normal 26 2 6" xfId="12536"/>
    <cellStyle name="Normal 26 2 7" xfId="12537"/>
    <cellStyle name="Normal 26 2 8" xfId="12538"/>
    <cellStyle name="Normal 26 2 9" xfId="12539"/>
    <cellStyle name="Normal 26 20" xfId="12540"/>
    <cellStyle name="Normal 26 21" xfId="12541"/>
    <cellStyle name="Normal 26 22" xfId="12542"/>
    <cellStyle name="Normal 26 23" xfId="12543"/>
    <cellStyle name="Normal 26 24" xfId="12544"/>
    <cellStyle name="Normal 26 25" xfId="12545"/>
    <cellStyle name="Normal 26 26" xfId="12546"/>
    <cellStyle name="Normal 26 27" xfId="12547"/>
    <cellStyle name="Normal 26 28" xfId="12548"/>
    <cellStyle name="Normal 26 29" xfId="12549"/>
    <cellStyle name="Normal 26 3" xfId="3266"/>
    <cellStyle name="Normal 26 30" xfId="12550"/>
    <cellStyle name="Normal 26 31" xfId="12551"/>
    <cellStyle name="Normal 26 32" xfId="12552"/>
    <cellStyle name="Normal 26 33" xfId="12553"/>
    <cellStyle name="Normal 26 34" xfId="12554"/>
    <cellStyle name="Normal 26 35" xfId="12555"/>
    <cellStyle name="Normal 26 36" xfId="12556"/>
    <cellStyle name="Normal 26 37" xfId="12557"/>
    <cellStyle name="Normal 26 4" xfId="12558"/>
    <cellStyle name="Normal 26 5" xfId="12559"/>
    <cellStyle name="Normal 26 6" xfId="12560"/>
    <cellStyle name="Normal 26 7" xfId="12561"/>
    <cellStyle name="Normal 26 8" xfId="12562"/>
    <cellStyle name="Normal 26 9" xfId="12563"/>
    <cellStyle name="Normal 27" xfId="43"/>
    <cellStyle name="Normal 27 10" xfId="12564"/>
    <cellStyle name="Normal 27 11" xfId="12565"/>
    <cellStyle name="Normal 27 12" xfId="12566"/>
    <cellStyle name="Normal 27 13" xfId="12567"/>
    <cellStyle name="Normal 27 14" xfId="12568"/>
    <cellStyle name="Normal 27 15" xfId="12569"/>
    <cellStyle name="Normal 27 16" xfId="12570"/>
    <cellStyle name="Normal 27 17" xfId="12571"/>
    <cellStyle name="Normal 27 18" xfId="12572"/>
    <cellStyle name="Normal 27 19" xfId="12573"/>
    <cellStyle name="Normal 27 2" xfId="3170"/>
    <cellStyle name="Normal 27 2 2" xfId="12574"/>
    <cellStyle name="Normal 27 2 3" xfId="12575"/>
    <cellStyle name="Normal 27 20" xfId="12576"/>
    <cellStyle name="Normal 27 21" xfId="12577"/>
    <cellStyle name="Normal 27 22" xfId="12578"/>
    <cellStyle name="Normal 27 23" xfId="12579"/>
    <cellStyle name="Normal 27 24" xfId="12580"/>
    <cellStyle name="Normal 27 25" xfId="12581"/>
    <cellStyle name="Normal 27 26" xfId="12582"/>
    <cellStyle name="Normal 27 27" xfId="12583"/>
    <cellStyle name="Normal 27 28" xfId="12584"/>
    <cellStyle name="Normal 27 29" xfId="12585"/>
    <cellStyle name="Normal 27 3" xfId="3267"/>
    <cellStyle name="Normal 27 30" xfId="12586"/>
    <cellStyle name="Normal 27 31" xfId="12587"/>
    <cellStyle name="Normal 27 32" xfId="12588"/>
    <cellStyle name="Normal 27 33" xfId="12589"/>
    <cellStyle name="Normal 27 34" xfId="12590"/>
    <cellStyle name="Normal 27 35" xfId="12591"/>
    <cellStyle name="Normal 27 36" xfId="12592"/>
    <cellStyle name="Normal 27 37" xfId="12593"/>
    <cellStyle name="Normal 27 4" xfId="12594"/>
    <cellStyle name="Normal 27 5" xfId="12595"/>
    <cellStyle name="Normal 27 6" xfId="12596"/>
    <cellStyle name="Normal 27 7" xfId="12597"/>
    <cellStyle name="Normal 27 8" xfId="12598"/>
    <cellStyle name="Normal 27 9" xfId="12599"/>
    <cellStyle name="Normal 28" xfId="44"/>
    <cellStyle name="Normal 28 10" xfId="12600"/>
    <cellStyle name="Normal 28 11" xfId="12601"/>
    <cellStyle name="Normal 28 12" xfId="12602"/>
    <cellStyle name="Normal 28 13" xfId="12603"/>
    <cellStyle name="Normal 28 14" xfId="12604"/>
    <cellStyle name="Normal 28 15" xfId="12605"/>
    <cellStyle name="Normal 28 16" xfId="12606"/>
    <cellStyle name="Normal 28 17" xfId="12607"/>
    <cellStyle name="Normal 28 18" xfId="12608"/>
    <cellStyle name="Normal 28 19" xfId="12609"/>
    <cellStyle name="Normal 28 2" xfId="3171"/>
    <cellStyle name="Normal 28 2 2" xfId="12610"/>
    <cellStyle name="Normal 28 2 3" xfId="12611"/>
    <cellStyle name="Normal 28 20" xfId="12612"/>
    <cellStyle name="Normal 28 21" xfId="12613"/>
    <cellStyle name="Normal 28 22" xfId="12614"/>
    <cellStyle name="Normal 28 23" xfId="12615"/>
    <cellStyle name="Normal 28 24" xfId="12616"/>
    <cellStyle name="Normal 28 25" xfId="12617"/>
    <cellStyle name="Normal 28 26" xfId="12618"/>
    <cellStyle name="Normal 28 27" xfId="12619"/>
    <cellStyle name="Normal 28 28" xfId="12620"/>
    <cellStyle name="Normal 28 29" xfId="12621"/>
    <cellStyle name="Normal 28 3" xfId="3268"/>
    <cellStyle name="Normal 28 30" xfId="12622"/>
    <cellStyle name="Normal 28 31" xfId="12623"/>
    <cellStyle name="Normal 28 32" xfId="12624"/>
    <cellStyle name="Normal 28 33" xfId="12625"/>
    <cellStyle name="Normal 28 34" xfId="12626"/>
    <cellStyle name="Normal 28 35" xfId="12627"/>
    <cellStyle name="Normal 28 36" xfId="12628"/>
    <cellStyle name="Normal 28 37" xfId="12629"/>
    <cellStyle name="Normal 28 4" xfId="12630"/>
    <cellStyle name="Normal 28 5" xfId="12631"/>
    <cellStyle name="Normal 28 6" xfId="12632"/>
    <cellStyle name="Normal 28 7" xfId="12633"/>
    <cellStyle name="Normal 28 8" xfId="12634"/>
    <cellStyle name="Normal 28 9" xfId="12635"/>
    <cellStyle name="Normal 29" xfId="3065"/>
    <cellStyle name="Normal 29 10" xfId="12636"/>
    <cellStyle name="Normal 29 11" xfId="12637"/>
    <cellStyle name="Normal 29 12" xfId="12638"/>
    <cellStyle name="Normal 29 13" xfId="12639"/>
    <cellStyle name="Normal 29 14" xfId="12640"/>
    <cellStyle name="Normal 29 15" xfId="12641"/>
    <cellStyle name="Normal 29 16" xfId="12642"/>
    <cellStyle name="Normal 29 17" xfId="12643"/>
    <cellStyle name="Normal 29 18" xfId="12644"/>
    <cellStyle name="Normal 29 19" xfId="12645"/>
    <cellStyle name="Normal 29 2" xfId="3172"/>
    <cellStyle name="Normal 29 2 2" xfId="12646"/>
    <cellStyle name="Normal 29 2 3" xfId="12647"/>
    <cellStyle name="Normal 29 20" xfId="12648"/>
    <cellStyle name="Normal 29 21" xfId="12649"/>
    <cellStyle name="Normal 29 22" xfId="12650"/>
    <cellStyle name="Normal 29 23" xfId="12651"/>
    <cellStyle name="Normal 29 24" xfId="12652"/>
    <cellStyle name="Normal 29 25" xfId="12653"/>
    <cellStyle name="Normal 29 26" xfId="12654"/>
    <cellStyle name="Normal 29 27" xfId="12655"/>
    <cellStyle name="Normal 29 28" xfId="12656"/>
    <cellStyle name="Normal 29 29" xfId="12657"/>
    <cellStyle name="Normal 29 3" xfId="3269"/>
    <cellStyle name="Normal 29 30" xfId="12658"/>
    <cellStyle name="Normal 29 31" xfId="12659"/>
    <cellStyle name="Normal 29 32" xfId="12660"/>
    <cellStyle name="Normal 29 33" xfId="12661"/>
    <cellStyle name="Normal 29 34" xfId="12662"/>
    <cellStyle name="Normal 29 35" xfId="12663"/>
    <cellStyle name="Normal 29 36" xfId="12664"/>
    <cellStyle name="Normal 29 37" xfId="12665"/>
    <cellStyle name="Normal 29 4" xfId="12666"/>
    <cellStyle name="Normal 29 5" xfId="12667"/>
    <cellStyle name="Normal 29 6" xfId="12668"/>
    <cellStyle name="Normal 29 7" xfId="12669"/>
    <cellStyle name="Normal 29 8" xfId="12670"/>
    <cellStyle name="Normal 29 9" xfId="12671"/>
    <cellStyle name="Normal 3" xfId="4"/>
    <cellStyle name="Normal 3 10" xfId="2061"/>
    <cellStyle name="Normal 3 10 2" xfId="12672"/>
    <cellStyle name="Normal 3 10 3" xfId="12673"/>
    <cellStyle name="Normal 3 10 4" xfId="12674"/>
    <cellStyle name="Normal 3 11" xfId="2062"/>
    <cellStyle name="Normal 3 11 2" xfId="2063"/>
    <cellStyle name="Normal 3 11 3" xfId="2064"/>
    <cellStyle name="Normal 3 11 4" xfId="2065"/>
    <cellStyle name="Normal 3 11 5" xfId="2066"/>
    <cellStyle name="Normal 3 11 6" xfId="2067"/>
    <cellStyle name="Normal 3 11 7" xfId="2068"/>
    <cellStyle name="Normal 3 11 8" xfId="2069"/>
    <cellStyle name="Normal 3 12" xfId="2070"/>
    <cellStyle name="Normal 3 12 2" xfId="2071"/>
    <cellStyle name="Normal 3 12 3" xfId="2072"/>
    <cellStyle name="Normal 3 12 4" xfId="2073"/>
    <cellStyle name="Normal 3 12 5" xfId="2074"/>
    <cellStyle name="Normal 3 12 6" xfId="2075"/>
    <cellStyle name="Normal 3 12 7" xfId="2076"/>
    <cellStyle name="Normal 3 12 8" xfId="2077"/>
    <cellStyle name="Normal 3 13" xfId="2078"/>
    <cellStyle name="Normal 3 13 2" xfId="12675"/>
    <cellStyle name="Normal 3 13 3" xfId="12676"/>
    <cellStyle name="Normal 3 13 4" xfId="12677"/>
    <cellStyle name="Normal 3 14" xfId="2079"/>
    <cellStyle name="Normal 3 14 2" xfId="12678"/>
    <cellStyle name="Normal 3 14 2 2" xfId="12679"/>
    <cellStyle name="Normal 3 14 2 2 2" xfId="12680"/>
    <cellStyle name="Normal 3 14 2 3" xfId="12681"/>
    <cellStyle name="Normal 3 14 2 3 2" xfId="12682"/>
    <cellStyle name="Normal 3 14 2 4" xfId="12683"/>
    <cellStyle name="Normal 3 14 3" xfId="12684"/>
    <cellStyle name="Normal 3 14 3 2" xfId="12685"/>
    <cellStyle name="Normal 3 14 4" xfId="12686"/>
    <cellStyle name="Normal 3 14 5" xfId="12687"/>
    <cellStyle name="Normal 3 14 6" xfId="12688"/>
    <cellStyle name="Normal 3 15" xfId="2080"/>
    <cellStyle name="Normal 3 15 2" xfId="12689"/>
    <cellStyle name="Normal 3 15 3" xfId="12690"/>
    <cellStyle name="Normal 3 15 4" xfId="12691"/>
    <cellStyle name="Normal 3 16" xfId="2081"/>
    <cellStyle name="Normal 3 16 2" xfId="12692"/>
    <cellStyle name="Normal 3 16 3" xfId="12693"/>
    <cellStyle name="Normal 3 16 4" xfId="12694"/>
    <cellStyle name="Normal 3 17" xfId="2082"/>
    <cellStyle name="Normal 3 17 2" xfId="12695"/>
    <cellStyle name="Normal 3 17 3" xfId="12696"/>
    <cellStyle name="Normal 3 17 4" xfId="12697"/>
    <cellStyle name="Normal 3 18" xfId="2083"/>
    <cellStyle name="Normal 3 18 2" xfId="12698"/>
    <cellStyle name="Normal 3 18 3" xfId="12699"/>
    <cellStyle name="Normal 3 18 4" xfId="12700"/>
    <cellStyle name="Normal 3 19" xfId="2084"/>
    <cellStyle name="Normal 3 19 2" xfId="12701"/>
    <cellStyle name="Normal 3 19 3" xfId="12702"/>
    <cellStyle name="Normal 3 19 4" xfId="12703"/>
    <cellStyle name="Normal 3 2" xfId="33"/>
    <cellStyle name="Normal 3 2 10" xfId="12704"/>
    <cellStyle name="Normal 3 2 10 2" xfId="12705"/>
    <cellStyle name="Normal 3 2 10 3" xfId="12706"/>
    <cellStyle name="Normal 3 2 11" xfId="12707"/>
    <cellStyle name="Normal 3 2 11 2" xfId="12708"/>
    <cellStyle name="Normal 3 2 11 3" xfId="12709"/>
    <cellStyle name="Normal 3 2 12" xfId="12710"/>
    <cellStyle name="Normal 3 2 12 2" xfId="12711"/>
    <cellStyle name="Normal 3 2 12 3" xfId="12712"/>
    <cellStyle name="Normal 3 2 13" xfId="12713"/>
    <cellStyle name="Normal 3 2 13 2" xfId="12714"/>
    <cellStyle name="Normal 3 2 13 3" xfId="12715"/>
    <cellStyle name="Normal 3 2 14" xfId="12716"/>
    <cellStyle name="Normal 3 2 14 2" xfId="12717"/>
    <cellStyle name="Normal 3 2 14 3" xfId="12718"/>
    <cellStyle name="Normal 3 2 15" xfId="12719"/>
    <cellStyle name="Normal 3 2 15 2" xfId="12720"/>
    <cellStyle name="Normal 3 2 15 3" xfId="12721"/>
    <cellStyle name="Normal 3 2 16" xfId="12722"/>
    <cellStyle name="Normal 3 2 16 2" xfId="12723"/>
    <cellStyle name="Normal 3 2 16 3" xfId="12724"/>
    <cellStyle name="Normal 3 2 17" xfId="12725"/>
    <cellStyle name="Normal 3 2 17 2" xfId="12726"/>
    <cellStyle name="Normal 3 2 17 3" xfId="12727"/>
    <cellStyle name="Normal 3 2 18" xfId="12728"/>
    <cellStyle name="Normal 3 2 18 2" xfId="12729"/>
    <cellStyle name="Normal 3 2 18 3" xfId="12730"/>
    <cellStyle name="Normal 3 2 19" xfId="12731"/>
    <cellStyle name="Normal 3 2 19 2" xfId="12732"/>
    <cellStyle name="Normal 3 2 19 3" xfId="12733"/>
    <cellStyle name="Normal 3 2 2" xfId="2085"/>
    <cellStyle name="Normal 3 2 2 10" xfId="12734"/>
    <cellStyle name="Normal 3 2 2 10 2" xfId="12735"/>
    <cellStyle name="Normal 3 2 2 11" xfId="12736"/>
    <cellStyle name="Normal 3 2 2 11 2" xfId="12737"/>
    <cellStyle name="Normal 3 2 2 12" xfId="12738"/>
    <cellStyle name="Normal 3 2 2 12 2" xfId="12739"/>
    <cellStyle name="Normal 3 2 2 13" xfId="12740"/>
    <cellStyle name="Normal 3 2 2 13 2" xfId="12741"/>
    <cellStyle name="Normal 3 2 2 14" xfId="12742"/>
    <cellStyle name="Normal 3 2 2 14 2" xfId="12743"/>
    <cellStyle name="Normal 3 2 2 15" xfId="12744"/>
    <cellStyle name="Normal 3 2 2 15 2" xfId="12745"/>
    <cellStyle name="Normal 3 2 2 16" xfId="12746"/>
    <cellStyle name="Normal 3 2 2 16 2" xfId="12747"/>
    <cellStyle name="Normal 3 2 2 17" xfId="12748"/>
    <cellStyle name="Normal 3 2 2 17 2" xfId="12749"/>
    <cellStyle name="Normal 3 2 2 18" xfId="12750"/>
    <cellStyle name="Normal 3 2 2 18 2" xfId="12751"/>
    <cellStyle name="Normal 3 2 2 19" xfId="12752"/>
    <cellStyle name="Normal 3 2 2 19 2" xfId="12753"/>
    <cellStyle name="Normal 3 2 2 2" xfId="2086"/>
    <cellStyle name="Normal 3 2 2 2 2" xfId="12754"/>
    <cellStyle name="Normal 3 2 2 2 3" xfId="12755"/>
    <cellStyle name="Normal 3 2 2 20" xfId="12756"/>
    <cellStyle name="Normal 3 2 2 20 2" xfId="12757"/>
    <cellStyle name="Normal 3 2 2 21" xfId="12758"/>
    <cellStyle name="Normal 3 2 2 21 2" xfId="12759"/>
    <cellStyle name="Normal 3 2 2 22" xfId="12760"/>
    <cellStyle name="Normal 3 2 2 22 2" xfId="12761"/>
    <cellStyle name="Normal 3 2 2 23" xfId="12762"/>
    <cellStyle name="Normal 3 2 2 23 2" xfId="12763"/>
    <cellStyle name="Normal 3 2 2 24" xfId="12764"/>
    <cellStyle name="Normal 3 2 2 24 2" xfId="12765"/>
    <cellStyle name="Normal 3 2 2 25" xfId="12766"/>
    <cellStyle name="Normal 3 2 2 25 2" xfId="12767"/>
    <cellStyle name="Normal 3 2 2 26" xfId="12768"/>
    <cellStyle name="Normal 3 2 2 27" xfId="12769"/>
    <cellStyle name="Normal 3 2 2 3" xfId="2087"/>
    <cellStyle name="Normal 3 2 2 3 2" xfId="12770"/>
    <cellStyle name="Normal 3 2 2 3 3" xfId="12771"/>
    <cellStyle name="Normal 3 2 2 4" xfId="2088"/>
    <cellStyle name="Normal 3 2 2 4 2" xfId="12772"/>
    <cellStyle name="Normal 3 2 2 5" xfId="2089"/>
    <cellStyle name="Normal 3 2 2 5 2" xfId="12773"/>
    <cellStyle name="Normal 3 2 2 6" xfId="2090"/>
    <cellStyle name="Normal 3 2 2 6 2" xfId="12774"/>
    <cellStyle name="Normal 3 2 2 7" xfId="2091"/>
    <cellStyle name="Normal 3 2 2 7 2" xfId="12775"/>
    <cellStyle name="Normal 3 2 2 8" xfId="2092"/>
    <cellStyle name="Normal 3 2 2 8 2" xfId="12776"/>
    <cellStyle name="Normal 3 2 2 9" xfId="3270"/>
    <cellStyle name="Normal 3 2 2 9 2" xfId="12777"/>
    <cellStyle name="Normal 3 2 20" xfId="12778"/>
    <cellStyle name="Normal 3 2 20 2" xfId="12779"/>
    <cellStyle name="Normal 3 2 20 3" xfId="12780"/>
    <cellStyle name="Normal 3 2 21" xfId="12781"/>
    <cellStyle name="Normal 3 2 21 2" xfId="12782"/>
    <cellStyle name="Normal 3 2 21 3" xfId="12783"/>
    <cellStyle name="Normal 3 2 22" xfId="12784"/>
    <cellStyle name="Normal 3 2 22 2" xfId="12785"/>
    <cellStyle name="Normal 3 2 22 3" xfId="12786"/>
    <cellStyle name="Normal 3 2 23" xfId="12787"/>
    <cellStyle name="Normal 3 2 23 2" xfId="12788"/>
    <cellStyle name="Normal 3 2 23 3" xfId="12789"/>
    <cellStyle name="Normal 3 2 24" xfId="12790"/>
    <cellStyle name="Normal 3 2 24 2" xfId="12791"/>
    <cellStyle name="Normal 3 2 24 3" xfId="12792"/>
    <cellStyle name="Normal 3 2 25" xfId="12793"/>
    <cellStyle name="Normal 3 2 25 2" xfId="12794"/>
    <cellStyle name="Normal 3 2 25 3" xfId="12795"/>
    <cellStyle name="Normal 3 2 26" xfId="12796"/>
    <cellStyle name="Normal 3 2 26 2" xfId="12797"/>
    <cellStyle name="Normal 3 2 26 3" xfId="12798"/>
    <cellStyle name="Normal 3 2 27" xfId="12799"/>
    <cellStyle name="Normal 3 2 27 2" xfId="12800"/>
    <cellStyle name="Normal 3 2 27 3" xfId="12801"/>
    <cellStyle name="Normal 3 2 28" xfId="12802"/>
    <cellStyle name="Normal 3 2 29" xfId="12803"/>
    <cellStyle name="Normal 3 2 3" xfId="2093"/>
    <cellStyle name="Normal 3 2 3 10" xfId="12804"/>
    <cellStyle name="Normal 3 2 3 10 2" xfId="12805"/>
    <cellStyle name="Normal 3 2 3 11" xfId="12806"/>
    <cellStyle name="Normal 3 2 3 11 2" xfId="12807"/>
    <cellStyle name="Normal 3 2 3 12" xfId="12808"/>
    <cellStyle name="Normal 3 2 3 12 2" xfId="12809"/>
    <cellStyle name="Normal 3 2 3 13" xfId="12810"/>
    <cellStyle name="Normal 3 2 3 13 2" xfId="12811"/>
    <cellStyle name="Normal 3 2 3 14" xfId="12812"/>
    <cellStyle name="Normal 3 2 3 14 2" xfId="12813"/>
    <cellStyle name="Normal 3 2 3 15" xfId="12814"/>
    <cellStyle name="Normal 3 2 3 15 2" xfId="12815"/>
    <cellStyle name="Normal 3 2 3 16" xfId="12816"/>
    <cellStyle name="Normal 3 2 3 16 2" xfId="12817"/>
    <cellStyle name="Normal 3 2 3 17" xfId="12818"/>
    <cellStyle name="Normal 3 2 3 17 2" xfId="12819"/>
    <cellStyle name="Normal 3 2 3 18" xfId="12820"/>
    <cellStyle name="Normal 3 2 3 18 2" xfId="12821"/>
    <cellStyle name="Normal 3 2 3 19" xfId="12822"/>
    <cellStyle name="Normal 3 2 3 19 2" xfId="12823"/>
    <cellStyle name="Normal 3 2 3 2" xfId="2094"/>
    <cellStyle name="Normal 3 2 3 2 2" xfId="12824"/>
    <cellStyle name="Normal 3 2 3 2 3" xfId="12825"/>
    <cellStyle name="Normal 3 2 3 20" xfId="12826"/>
    <cellStyle name="Normal 3 2 3 20 2" xfId="12827"/>
    <cellStyle name="Normal 3 2 3 21" xfId="12828"/>
    <cellStyle name="Normal 3 2 3 21 2" xfId="12829"/>
    <cellStyle name="Normal 3 2 3 22" xfId="12830"/>
    <cellStyle name="Normal 3 2 3 22 2" xfId="12831"/>
    <cellStyle name="Normal 3 2 3 23" xfId="12832"/>
    <cellStyle name="Normal 3 2 3 23 2" xfId="12833"/>
    <cellStyle name="Normal 3 2 3 24" xfId="12834"/>
    <cellStyle name="Normal 3 2 3 24 2" xfId="12835"/>
    <cellStyle name="Normal 3 2 3 25" xfId="12836"/>
    <cellStyle name="Normal 3 2 3 25 2" xfId="12837"/>
    <cellStyle name="Normal 3 2 3 26" xfId="12838"/>
    <cellStyle name="Normal 3 2 3 27" xfId="24677"/>
    <cellStyle name="Normal 3 2 3 3" xfId="2095"/>
    <cellStyle name="Normal 3 2 3 3 2" xfId="12839"/>
    <cellStyle name="Normal 3 2 3 4" xfId="2096"/>
    <cellStyle name="Normal 3 2 3 4 2" xfId="12840"/>
    <cellStyle name="Normal 3 2 3 5" xfId="2097"/>
    <cellStyle name="Normal 3 2 3 5 2" xfId="12841"/>
    <cellStyle name="Normal 3 2 3 6" xfId="2098"/>
    <cellStyle name="Normal 3 2 3 6 2" xfId="12842"/>
    <cellStyle name="Normal 3 2 3 7" xfId="2099"/>
    <cellStyle name="Normal 3 2 3 7 2" xfId="12843"/>
    <cellStyle name="Normal 3 2 3 8" xfId="2100"/>
    <cellStyle name="Normal 3 2 3 8 2" xfId="12844"/>
    <cellStyle name="Normal 3 2 3 9" xfId="3271"/>
    <cellStyle name="Normal 3 2 3 9 2" xfId="12845"/>
    <cellStyle name="Normal 3 2 30" xfId="12846"/>
    <cellStyle name="Normal 3 2 31" xfId="12847"/>
    <cellStyle name="Normal 3 2 32" xfId="12848"/>
    <cellStyle name="Normal 3 2 33" xfId="12849"/>
    <cellStyle name="Normal 3 2 34" xfId="12850"/>
    <cellStyle name="Normal 3 2 35" xfId="12851"/>
    <cellStyle name="Normal 3 2 36" xfId="12852"/>
    <cellStyle name="Normal 3 2 37" xfId="24676"/>
    <cellStyle name="Normal 3 2 38" xfId="24724"/>
    <cellStyle name="Normal 3 2 38 2" xfId="25408"/>
    <cellStyle name="Normal 3 2 39" xfId="25212"/>
    <cellStyle name="Normal 3 2 4" xfId="2101"/>
    <cellStyle name="Normal 3 2 4 2" xfId="12853"/>
    <cellStyle name="Normal 3 2 4 3" xfId="12854"/>
    <cellStyle name="Normal 3 2 4 4" xfId="12855"/>
    <cellStyle name="Normal 3 2 5" xfId="3272"/>
    <cellStyle name="Normal 3 2 5 2" xfId="12856"/>
    <cellStyle name="Normal 3 2 5 3" xfId="12857"/>
    <cellStyle name="Normal 3 2 5 4" xfId="12858"/>
    <cellStyle name="Normal 3 2 5 5" xfId="24786"/>
    <cellStyle name="Normal 3 2 5 5 2" xfId="25409"/>
    <cellStyle name="Normal 3 2 5 6" xfId="25213"/>
    <cellStyle name="Normal 3 2 6" xfId="3362"/>
    <cellStyle name="Normal 3 2 6 2" xfId="12859"/>
    <cellStyle name="Normal 3 2 6 3" xfId="12860"/>
    <cellStyle name="Normal 3 2 7" xfId="12861"/>
    <cellStyle name="Normal 3 2 7 2" xfId="12862"/>
    <cellStyle name="Normal 3 2 7 3" xfId="12863"/>
    <cellStyle name="Normal 3 2 8" xfId="12864"/>
    <cellStyle name="Normal 3 2 8 2" xfId="12865"/>
    <cellStyle name="Normal 3 2 8 3" xfId="12866"/>
    <cellStyle name="Normal 3 2 9" xfId="12867"/>
    <cellStyle name="Normal 3 2 9 2" xfId="12868"/>
    <cellStyle name="Normal 3 2 9 3" xfId="12869"/>
    <cellStyle name="Normal 3 20" xfId="2102"/>
    <cellStyle name="Normal 3 20 2" xfId="12870"/>
    <cellStyle name="Normal 3 20 3" xfId="12871"/>
    <cellStyle name="Normal 3 20 4" xfId="12872"/>
    <cellStyle name="Normal 3 21" xfId="2103"/>
    <cellStyle name="Normal 3 21 2" xfId="12873"/>
    <cellStyle name="Normal 3 21 3" xfId="12874"/>
    <cellStyle name="Normal 3 21 4" xfId="12875"/>
    <cellStyle name="Normal 3 22" xfId="2104"/>
    <cellStyle name="Normal 3 22 2" xfId="12876"/>
    <cellStyle name="Normal 3 22 3" xfId="12877"/>
    <cellStyle name="Normal 3 22 4" xfId="12878"/>
    <cellStyle name="Normal 3 23" xfId="2105"/>
    <cellStyle name="Normal 3 23 2" xfId="12879"/>
    <cellStyle name="Normal 3 23 3" xfId="12880"/>
    <cellStyle name="Normal 3 23 4" xfId="12881"/>
    <cellStyle name="Normal 3 24" xfId="2106"/>
    <cellStyle name="Normal 3 24 2" xfId="12882"/>
    <cellStyle name="Normal 3 24 3" xfId="12883"/>
    <cellStyle name="Normal 3 24 4" xfId="12884"/>
    <cellStyle name="Normal 3 25" xfId="2107"/>
    <cellStyle name="Normal 3 25 2" xfId="12885"/>
    <cellStyle name="Normal 3 25 3" xfId="12886"/>
    <cellStyle name="Normal 3 25 4" xfId="12887"/>
    <cellStyle name="Normal 3 26" xfId="3069"/>
    <cellStyle name="Normal 3 26 2" xfId="12888"/>
    <cellStyle name="Normal 3 26 3" xfId="12889"/>
    <cellStyle name="Normal 3 26 4" xfId="12890"/>
    <cellStyle name="Normal 3 26 5" xfId="24734"/>
    <cellStyle name="Normal 3 26 5 2" xfId="25410"/>
    <cellStyle name="Normal 3 26 6" xfId="25214"/>
    <cellStyle name="Normal 3 27" xfId="3070"/>
    <cellStyle name="Normal 3 27 2" xfId="12891"/>
    <cellStyle name="Normal 3 27 3" xfId="12892"/>
    <cellStyle name="Normal 3 27 4" xfId="12893"/>
    <cellStyle name="Normal 3 27 5" xfId="24735"/>
    <cellStyle name="Normal 3 27 5 2" xfId="25411"/>
    <cellStyle name="Normal 3 27 6" xfId="25215"/>
    <cellStyle name="Normal 3 28" xfId="3071"/>
    <cellStyle name="Normal 3 28 2" xfId="12894"/>
    <cellStyle name="Normal 3 28 3" xfId="12895"/>
    <cellStyle name="Normal 3 28 4" xfId="12896"/>
    <cellStyle name="Normal 3 28 5" xfId="24736"/>
    <cellStyle name="Normal 3 28 5 2" xfId="25412"/>
    <cellStyle name="Normal 3 28 6" xfId="25216"/>
    <cellStyle name="Normal 3 29" xfId="3072"/>
    <cellStyle name="Normal 3 29 2" xfId="12897"/>
    <cellStyle name="Normal 3 29 3" xfId="12898"/>
    <cellStyle name="Normal 3 29 4" xfId="12899"/>
    <cellStyle name="Normal 3 29 5" xfId="24737"/>
    <cellStyle name="Normal 3 29 5 2" xfId="25413"/>
    <cellStyle name="Normal 3 29 6" xfId="25217"/>
    <cellStyle name="Normal 3 3" xfId="38"/>
    <cellStyle name="Normal 3 3 10" xfId="12900"/>
    <cellStyle name="Normal 3 3 10 2" xfId="12901"/>
    <cellStyle name="Normal 3 3 10 3" xfId="12902"/>
    <cellStyle name="Normal 3 3 10 4" xfId="12903"/>
    <cellStyle name="Normal 3 3 11" xfId="12904"/>
    <cellStyle name="Normal 3 3 11 2" xfId="12905"/>
    <cellStyle name="Normal 3 3 11 2 2" xfId="12906"/>
    <cellStyle name="Normal 3 3 11 2 2 2" xfId="12907"/>
    <cellStyle name="Normal 3 3 11 2 3" xfId="12908"/>
    <cellStyle name="Normal 3 3 11 2 3 2" xfId="12909"/>
    <cellStyle name="Normal 3 3 11 2 4" xfId="12910"/>
    <cellStyle name="Normal 3 3 11 3" xfId="12911"/>
    <cellStyle name="Normal 3 3 11 3 2" xfId="12912"/>
    <cellStyle name="Normal 3 3 11 4" xfId="12913"/>
    <cellStyle name="Normal 3 3 11 5" xfId="12914"/>
    <cellStyle name="Normal 3 3 11 6" xfId="12915"/>
    <cellStyle name="Normal 3 3 11 7" xfId="12916"/>
    <cellStyle name="Normal 3 3 12" xfId="12917"/>
    <cellStyle name="Normal 3 3 12 2" xfId="12918"/>
    <cellStyle name="Normal 3 3 12 3" xfId="12919"/>
    <cellStyle name="Normal 3 3 12 4" xfId="12920"/>
    <cellStyle name="Normal 3 3 12 5" xfId="12921"/>
    <cellStyle name="Normal 3 3 13" xfId="12922"/>
    <cellStyle name="Normal 3 3 13 2" xfId="12923"/>
    <cellStyle name="Normal 3 3 13 3" xfId="12924"/>
    <cellStyle name="Normal 3 3 13 4" xfId="12925"/>
    <cellStyle name="Normal 3 3 13 5" xfId="12926"/>
    <cellStyle name="Normal 3 3 14" xfId="12927"/>
    <cellStyle name="Normal 3 3 14 2" xfId="12928"/>
    <cellStyle name="Normal 3 3 14 3" xfId="12929"/>
    <cellStyle name="Normal 3 3 14 4" xfId="12930"/>
    <cellStyle name="Normal 3 3 14 5" xfId="12931"/>
    <cellStyle name="Normal 3 3 15" xfId="12932"/>
    <cellStyle name="Normal 3 3 15 2" xfId="12933"/>
    <cellStyle name="Normal 3 3 15 3" xfId="12934"/>
    <cellStyle name="Normal 3 3 15 4" xfId="12935"/>
    <cellStyle name="Normal 3 3 15 5" xfId="12936"/>
    <cellStyle name="Normal 3 3 16" xfId="12937"/>
    <cellStyle name="Normal 3 3 16 2" xfId="12938"/>
    <cellStyle name="Normal 3 3 16 3" xfId="12939"/>
    <cellStyle name="Normal 3 3 16 4" xfId="12940"/>
    <cellStyle name="Normal 3 3 16 5" xfId="12941"/>
    <cellStyle name="Normal 3 3 17" xfId="12942"/>
    <cellStyle name="Normal 3 3 17 2" xfId="12943"/>
    <cellStyle name="Normal 3 3 17 3" xfId="12944"/>
    <cellStyle name="Normal 3 3 17 4" xfId="12945"/>
    <cellStyle name="Normal 3 3 17 5" xfId="12946"/>
    <cellStyle name="Normal 3 3 18" xfId="12947"/>
    <cellStyle name="Normal 3 3 18 2" xfId="12948"/>
    <cellStyle name="Normal 3 3 18 3" xfId="12949"/>
    <cellStyle name="Normal 3 3 18 4" xfId="12950"/>
    <cellStyle name="Normal 3 3 18 5" xfId="12951"/>
    <cellStyle name="Normal 3 3 19" xfId="12952"/>
    <cellStyle name="Normal 3 3 19 2" xfId="12953"/>
    <cellStyle name="Normal 3 3 19 3" xfId="12954"/>
    <cellStyle name="Normal 3 3 19 4" xfId="12955"/>
    <cellStyle name="Normal 3 3 19 5" xfId="12956"/>
    <cellStyle name="Normal 3 3 2" xfId="2108"/>
    <cellStyle name="Normal 3 3 2 10" xfId="12957"/>
    <cellStyle name="Normal 3 3 2 10 2" xfId="12958"/>
    <cellStyle name="Normal 3 3 2 11" xfId="12959"/>
    <cellStyle name="Normal 3 3 2 11 2" xfId="12960"/>
    <cellStyle name="Normal 3 3 2 12" xfId="12961"/>
    <cellStyle name="Normal 3 3 2 12 2" xfId="12962"/>
    <cellStyle name="Normal 3 3 2 13" xfId="12963"/>
    <cellStyle name="Normal 3 3 2 13 2" xfId="12964"/>
    <cellStyle name="Normal 3 3 2 14" xfId="12965"/>
    <cellStyle name="Normal 3 3 2 14 2" xfId="12966"/>
    <cellStyle name="Normal 3 3 2 15" xfId="12967"/>
    <cellStyle name="Normal 3 3 2 15 2" xfId="12968"/>
    <cellStyle name="Normal 3 3 2 16" xfId="12969"/>
    <cellStyle name="Normal 3 3 2 16 2" xfId="12970"/>
    <cellStyle name="Normal 3 3 2 17" xfId="12971"/>
    <cellStyle name="Normal 3 3 2 17 2" xfId="12972"/>
    <cellStyle name="Normal 3 3 2 18" xfId="12973"/>
    <cellStyle name="Normal 3 3 2 18 2" xfId="12974"/>
    <cellStyle name="Normal 3 3 2 19" xfId="12975"/>
    <cellStyle name="Normal 3 3 2 19 2" xfId="12976"/>
    <cellStyle name="Normal 3 3 2 2" xfId="2109"/>
    <cellStyle name="Normal 3 3 2 2 2" xfId="12977"/>
    <cellStyle name="Normal 3 3 2 2 2 2" xfId="12978"/>
    <cellStyle name="Normal 3 3 2 2 2 2 2" xfId="12979"/>
    <cellStyle name="Normal 3 3 2 2 2 3" xfId="12980"/>
    <cellStyle name="Normal 3 3 2 2 2 3 2" xfId="12981"/>
    <cellStyle name="Normal 3 3 2 2 2 4" xfId="12982"/>
    <cellStyle name="Normal 3 3 2 2 3" xfId="12983"/>
    <cellStyle name="Normal 3 3 2 2 3 2" xfId="12984"/>
    <cellStyle name="Normal 3 3 2 2 4" xfId="12985"/>
    <cellStyle name="Normal 3 3 2 20" xfId="12986"/>
    <cellStyle name="Normal 3 3 2 20 2" xfId="12987"/>
    <cellStyle name="Normal 3 3 2 21" xfId="12988"/>
    <cellStyle name="Normal 3 3 2 21 2" xfId="12989"/>
    <cellStyle name="Normal 3 3 2 22" xfId="12990"/>
    <cellStyle name="Normal 3 3 2 22 2" xfId="12991"/>
    <cellStyle name="Normal 3 3 2 23" xfId="12992"/>
    <cellStyle name="Normal 3 3 2 23 2" xfId="12993"/>
    <cellStyle name="Normal 3 3 2 24" xfId="12994"/>
    <cellStyle name="Normal 3 3 2 24 2" xfId="12995"/>
    <cellStyle name="Normal 3 3 2 25" xfId="12996"/>
    <cellStyle name="Normal 3 3 2 25 2" xfId="12997"/>
    <cellStyle name="Normal 3 3 2 26" xfId="12998"/>
    <cellStyle name="Normal 3 3 2 26 2" xfId="12999"/>
    <cellStyle name="Normal 3 3 2 27" xfId="13000"/>
    <cellStyle name="Normal 3 3 2 28" xfId="13001"/>
    <cellStyle name="Normal 3 3 2 29" xfId="13002"/>
    <cellStyle name="Normal 3 3 2 3" xfId="2110"/>
    <cellStyle name="Normal 3 3 2 3 2" xfId="13003"/>
    <cellStyle name="Normal 3 3 2 30" xfId="13004"/>
    <cellStyle name="Normal 3 3 2 4" xfId="2111"/>
    <cellStyle name="Normal 3 3 2 4 2" xfId="13005"/>
    <cellStyle name="Normal 3 3 2 5" xfId="2112"/>
    <cellStyle name="Normal 3 3 2 5 2" xfId="13006"/>
    <cellStyle name="Normal 3 3 2 6" xfId="2113"/>
    <cellStyle name="Normal 3 3 2 6 2" xfId="13007"/>
    <cellStyle name="Normal 3 3 2 7" xfId="2114"/>
    <cellStyle name="Normal 3 3 2 7 2" xfId="13008"/>
    <cellStyle name="Normal 3 3 2 8" xfId="2115"/>
    <cellStyle name="Normal 3 3 2 8 2" xfId="13009"/>
    <cellStyle name="Normal 3 3 2 9" xfId="13010"/>
    <cellStyle name="Normal 3 3 2 9 2" xfId="13011"/>
    <cellStyle name="Normal 3 3 20" xfId="13012"/>
    <cellStyle name="Normal 3 3 20 2" xfId="13013"/>
    <cellStyle name="Normal 3 3 20 3" xfId="13014"/>
    <cellStyle name="Normal 3 3 20 4" xfId="13015"/>
    <cellStyle name="Normal 3 3 20 5" xfId="13016"/>
    <cellStyle name="Normal 3 3 21" xfId="13017"/>
    <cellStyle name="Normal 3 3 21 2" xfId="13018"/>
    <cellStyle name="Normal 3 3 21 3" xfId="13019"/>
    <cellStyle name="Normal 3 3 22" xfId="13020"/>
    <cellStyle name="Normal 3 3 22 2" xfId="13021"/>
    <cellStyle name="Normal 3 3 22 3" xfId="13022"/>
    <cellStyle name="Normal 3 3 23" xfId="13023"/>
    <cellStyle name="Normal 3 3 23 2" xfId="13024"/>
    <cellStyle name="Normal 3 3 23 3" xfId="13025"/>
    <cellStyle name="Normal 3 3 24" xfId="13026"/>
    <cellStyle name="Normal 3 3 24 2" xfId="13027"/>
    <cellStyle name="Normal 3 3 24 3" xfId="13028"/>
    <cellStyle name="Normal 3 3 25" xfId="13029"/>
    <cellStyle name="Normal 3 3 25 2" xfId="13030"/>
    <cellStyle name="Normal 3 3 25 3" xfId="13031"/>
    <cellStyle name="Normal 3 3 26" xfId="13032"/>
    <cellStyle name="Normal 3 3 26 2" xfId="13033"/>
    <cellStyle name="Normal 3 3 26 3" xfId="13034"/>
    <cellStyle name="Normal 3 3 27" xfId="13035"/>
    <cellStyle name="Normal 3 3 27 2" xfId="13036"/>
    <cellStyle name="Normal 3 3 27 3" xfId="13037"/>
    <cellStyle name="Normal 3 3 28" xfId="13038"/>
    <cellStyle name="Normal 3 3 28 2" xfId="13039"/>
    <cellStyle name="Normal 3 3 28 3" xfId="13040"/>
    <cellStyle name="Normal 3 3 29" xfId="13041"/>
    <cellStyle name="Normal 3 3 29 2" xfId="13042"/>
    <cellStyle name="Normal 3 3 29 3" xfId="13043"/>
    <cellStyle name="Normal 3 3 3" xfId="2116"/>
    <cellStyle name="Normal 3 3 3 2" xfId="2117"/>
    <cellStyle name="Normal 3 3 3 2 2" xfId="13044"/>
    <cellStyle name="Normal 3 3 3 3" xfId="2118"/>
    <cellStyle name="Normal 3 3 3 4" xfId="2119"/>
    <cellStyle name="Normal 3 3 3 5" xfId="2120"/>
    <cellStyle name="Normal 3 3 3 6" xfId="2121"/>
    <cellStyle name="Normal 3 3 3 7" xfId="2122"/>
    <cellStyle name="Normal 3 3 3 8" xfId="2123"/>
    <cellStyle name="Normal 3 3 30" xfId="13045"/>
    <cellStyle name="Normal 3 3 30 2" xfId="13046"/>
    <cellStyle name="Normal 3 3 30 3" xfId="13047"/>
    <cellStyle name="Normal 3 3 31" xfId="13048"/>
    <cellStyle name="Normal 3 3 31 2" xfId="13049"/>
    <cellStyle name="Normal 3 3 31 3" xfId="13050"/>
    <cellStyle name="Normal 3 3 32" xfId="13051"/>
    <cellStyle name="Normal 3 3 32 2" xfId="13052"/>
    <cellStyle name="Normal 3 3 32 3" xfId="13053"/>
    <cellStyle name="Normal 3 3 33" xfId="13054"/>
    <cellStyle name="Normal 3 3 33 2" xfId="13055"/>
    <cellStyle name="Normal 3 3 33 3" xfId="13056"/>
    <cellStyle name="Normal 3 3 34" xfId="13057"/>
    <cellStyle name="Normal 3 3 34 2" xfId="13058"/>
    <cellStyle name="Normal 3 3 34 3" xfId="13059"/>
    <cellStyle name="Normal 3 3 35" xfId="13060"/>
    <cellStyle name="Normal 3 3 36" xfId="13061"/>
    <cellStyle name="Normal 3 3 37" xfId="13062"/>
    <cellStyle name="Normal 3 3 38" xfId="24606"/>
    <cellStyle name="Normal 3 3 39" xfId="24725"/>
    <cellStyle name="Normal 3 3 39 2" xfId="25414"/>
    <cellStyle name="Normal 3 3 4" xfId="3273"/>
    <cellStyle name="Normal 3 3 4 2" xfId="13063"/>
    <cellStyle name="Normal 3 3 4 3" xfId="13064"/>
    <cellStyle name="Normal 3 3 4 4" xfId="13065"/>
    <cellStyle name="Normal 3 3 4 5" xfId="13066"/>
    <cellStyle name="Normal 3 3 4 6" xfId="24787"/>
    <cellStyle name="Normal 3 3 4 6 2" xfId="25415"/>
    <cellStyle name="Normal 3 3 4 7" xfId="25219"/>
    <cellStyle name="Normal 3 3 40" xfId="25218"/>
    <cellStyle name="Normal 3 3 5" xfId="13067"/>
    <cellStyle name="Normal 3 3 5 2" xfId="13068"/>
    <cellStyle name="Normal 3 3 5 3" xfId="13069"/>
    <cellStyle name="Normal 3 3 5 4" xfId="13070"/>
    <cellStyle name="Normal 3 3 6" xfId="13071"/>
    <cellStyle name="Normal 3 3 6 2" xfId="13072"/>
    <cellStyle name="Normal 3 3 6 3" xfId="13073"/>
    <cellStyle name="Normal 3 3 6 4" xfId="13074"/>
    <cellStyle name="Normal 3 3 7" xfId="13075"/>
    <cellStyle name="Normal 3 3 7 2" xfId="13076"/>
    <cellStyle name="Normal 3 3 7 3" xfId="13077"/>
    <cellStyle name="Normal 3 3 7 4" xfId="13078"/>
    <cellStyle name="Normal 3 3 8" xfId="13079"/>
    <cellStyle name="Normal 3 3 8 2" xfId="13080"/>
    <cellStyle name="Normal 3 3 8 3" xfId="13081"/>
    <cellStyle name="Normal 3 3 8 4" xfId="13082"/>
    <cellStyle name="Normal 3 3 9" xfId="13083"/>
    <cellStyle name="Normal 3 3 9 2" xfId="13084"/>
    <cellStyle name="Normal 3 3 9 3" xfId="13085"/>
    <cellStyle name="Normal 3 3 9 4" xfId="13086"/>
    <cellStyle name="Normal 3 30" xfId="3074"/>
    <cellStyle name="Normal 3 30 2" xfId="13087"/>
    <cellStyle name="Normal 3 30 3" xfId="24738"/>
    <cellStyle name="Normal 3 30 3 2" xfId="25416"/>
    <cellStyle name="Normal 3 30 4" xfId="25220"/>
    <cellStyle name="Normal 3 31" xfId="3075"/>
    <cellStyle name="Normal 3 31 2" xfId="13088"/>
    <cellStyle name="Normal 3 31 3" xfId="24739"/>
    <cellStyle name="Normal 3 31 3 2" xfId="25417"/>
    <cellStyle name="Normal 3 31 4" xfId="25221"/>
    <cellStyle name="Normal 3 32" xfId="3077"/>
    <cellStyle name="Normal 3 32 2" xfId="13089"/>
    <cellStyle name="Normal 3 32 3" xfId="24740"/>
    <cellStyle name="Normal 3 32 3 2" xfId="25418"/>
    <cellStyle name="Normal 3 32 4" xfId="25222"/>
    <cellStyle name="Normal 3 33" xfId="3078"/>
    <cellStyle name="Normal 3 33 2" xfId="13090"/>
    <cellStyle name="Normal 3 33 3" xfId="24741"/>
    <cellStyle name="Normal 3 33 3 2" xfId="25419"/>
    <cellStyle name="Normal 3 33 4" xfId="25223"/>
    <cellStyle name="Normal 3 34" xfId="3079"/>
    <cellStyle name="Normal 3 34 2" xfId="13091"/>
    <cellStyle name="Normal 3 34 3" xfId="24742"/>
    <cellStyle name="Normal 3 34 3 2" xfId="25420"/>
    <cellStyle name="Normal 3 34 4" xfId="25224"/>
    <cellStyle name="Normal 3 35" xfId="3080"/>
    <cellStyle name="Normal 3 35 2" xfId="13092"/>
    <cellStyle name="Normal 3 35 3" xfId="24743"/>
    <cellStyle name="Normal 3 35 3 2" xfId="25421"/>
    <cellStyle name="Normal 3 35 4" xfId="25225"/>
    <cellStyle name="Normal 3 36" xfId="3081"/>
    <cellStyle name="Normal 3 36 2" xfId="13093"/>
    <cellStyle name="Normal 3 36 3" xfId="24744"/>
    <cellStyle name="Normal 3 36 3 2" xfId="25422"/>
    <cellStyle name="Normal 3 36 4" xfId="25226"/>
    <cellStyle name="Normal 3 37" xfId="3082"/>
    <cellStyle name="Normal 3 37 2" xfId="13094"/>
    <cellStyle name="Normal 3 37 3" xfId="24745"/>
    <cellStyle name="Normal 3 37 3 2" xfId="25423"/>
    <cellStyle name="Normal 3 37 4" xfId="25227"/>
    <cellStyle name="Normal 3 38" xfId="3083"/>
    <cellStyle name="Normal 3 38 2" xfId="24535"/>
    <cellStyle name="Normal 3 38 2 2" xfId="25011"/>
    <cellStyle name="Normal 3 38 2 2 2" xfId="25425"/>
    <cellStyle name="Normal 3 38 2 3" xfId="25229"/>
    <cellStyle name="Normal 3 38 3" xfId="24746"/>
    <cellStyle name="Normal 3 38 3 2" xfId="25424"/>
    <cellStyle name="Normal 3 38 4" xfId="25228"/>
    <cellStyle name="Normal 3 39" xfId="3088"/>
    <cellStyle name="Normal 3 39 2" xfId="24536"/>
    <cellStyle name="Normal 3 39 2 2" xfId="25012"/>
    <cellStyle name="Normal 3 39 2 2 2" xfId="25427"/>
    <cellStyle name="Normal 3 39 2 3" xfId="25231"/>
    <cellStyle name="Normal 3 39 3" xfId="24750"/>
    <cellStyle name="Normal 3 39 3 2" xfId="25426"/>
    <cellStyle name="Normal 3 39 4" xfId="25230"/>
    <cellStyle name="Normal 3 4" xfId="40"/>
    <cellStyle name="Normal 3 4 10" xfId="13095"/>
    <cellStyle name="Normal 3 4 11" xfId="13096"/>
    <cellStyle name="Normal 3 4 12" xfId="13097"/>
    <cellStyle name="Normal 3 4 13" xfId="13098"/>
    <cellStyle name="Normal 3 4 14" xfId="13099"/>
    <cellStyle name="Normal 3 4 15" xfId="13100"/>
    <cellStyle name="Normal 3 4 16" xfId="13101"/>
    <cellStyle name="Normal 3 4 17" xfId="13102"/>
    <cellStyle name="Normal 3 4 18" xfId="13103"/>
    <cellStyle name="Normal 3 4 19" xfId="13104"/>
    <cellStyle name="Normal 3 4 2" xfId="2124"/>
    <cellStyle name="Normal 3 4 2 2" xfId="2125"/>
    <cellStyle name="Normal 3 4 2 3" xfId="2126"/>
    <cellStyle name="Normal 3 4 2 4" xfId="2127"/>
    <cellStyle name="Normal 3 4 2 5" xfId="2128"/>
    <cellStyle name="Normal 3 4 2 6" xfId="2129"/>
    <cellStyle name="Normal 3 4 2 7" xfId="2130"/>
    <cellStyle name="Normal 3 4 2 8" xfId="2131"/>
    <cellStyle name="Normal 3 4 20" xfId="13105"/>
    <cellStyle name="Normal 3 4 21" xfId="13106"/>
    <cellStyle name="Normal 3 4 22" xfId="13107"/>
    <cellStyle name="Normal 3 4 23" xfId="13108"/>
    <cellStyle name="Normal 3 4 24" xfId="13109"/>
    <cellStyle name="Normal 3 4 25" xfId="13110"/>
    <cellStyle name="Normal 3 4 26" xfId="13111"/>
    <cellStyle name="Normal 3 4 27" xfId="13112"/>
    <cellStyle name="Normal 3 4 28" xfId="13113"/>
    <cellStyle name="Normal 3 4 29" xfId="13114"/>
    <cellStyle name="Normal 3 4 3" xfId="2132"/>
    <cellStyle name="Normal 3 4 3 2" xfId="2133"/>
    <cellStyle name="Normal 3 4 3 3" xfId="2134"/>
    <cellStyle name="Normal 3 4 3 4" xfId="2135"/>
    <cellStyle name="Normal 3 4 3 5" xfId="2136"/>
    <cellStyle name="Normal 3 4 3 6" xfId="2137"/>
    <cellStyle name="Normal 3 4 3 7" xfId="2138"/>
    <cellStyle name="Normal 3 4 3 8" xfId="2139"/>
    <cellStyle name="Normal 3 4 30" xfId="13115"/>
    <cellStyle name="Normal 3 4 31" xfId="13116"/>
    <cellStyle name="Normal 3 4 32" xfId="13117"/>
    <cellStyle name="Normal 3 4 33" xfId="13118"/>
    <cellStyle name="Normal 3 4 34" xfId="13119"/>
    <cellStyle name="Normal 3 4 35" xfId="13120"/>
    <cellStyle name="Normal 3 4 36" xfId="13121"/>
    <cellStyle name="Normal 3 4 37" xfId="13122"/>
    <cellStyle name="Normal 3 4 38" xfId="24726"/>
    <cellStyle name="Normal 3 4 38 2" xfId="25428"/>
    <cellStyle name="Normal 3 4 39" xfId="25232"/>
    <cellStyle name="Normal 3 4 4" xfId="13123"/>
    <cellStyle name="Normal 3 4 5" xfId="13124"/>
    <cellStyle name="Normal 3 4 6" xfId="13125"/>
    <cellStyle name="Normal 3 4 7" xfId="13126"/>
    <cellStyle name="Normal 3 4 8" xfId="13127"/>
    <cellStyle name="Normal 3 4 9" xfId="13128"/>
    <cellStyle name="Normal 3 40" xfId="3089"/>
    <cellStyle name="Normal 3 40 2" xfId="24537"/>
    <cellStyle name="Normal 3 40 2 2" xfId="25013"/>
    <cellStyle name="Normal 3 40 2 2 2" xfId="25430"/>
    <cellStyle name="Normal 3 40 2 3" xfId="25234"/>
    <cellStyle name="Normal 3 40 3" xfId="24751"/>
    <cellStyle name="Normal 3 40 3 2" xfId="25429"/>
    <cellStyle name="Normal 3 40 4" xfId="25233"/>
    <cellStyle name="Normal 3 41" xfId="3090"/>
    <cellStyle name="Normal 3 41 2" xfId="24538"/>
    <cellStyle name="Normal 3 41 2 2" xfId="25014"/>
    <cellStyle name="Normal 3 41 2 2 2" xfId="25432"/>
    <cellStyle name="Normal 3 41 2 3" xfId="25236"/>
    <cellStyle name="Normal 3 41 3" xfId="24752"/>
    <cellStyle name="Normal 3 41 3 2" xfId="25431"/>
    <cellStyle name="Normal 3 41 4" xfId="25235"/>
    <cellStyle name="Normal 3 42" xfId="3144"/>
    <cellStyle name="Normal 3 42 2" xfId="24539"/>
    <cellStyle name="Normal 3 42 2 2" xfId="25015"/>
    <cellStyle name="Normal 3 42 2 2 2" xfId="25434"/>
    <cellStyle name="Normal 3 42 2 3" xfId="25238"/>
    <cellStyle name="Normal 3 42 3" xfId="24767"/>
    <cellStyle name="Normal 3 42 3 2" xfId="25433"/>
    <cellStyle name="Normal 3 42 4" xfId="25237"/>
    <cellStyle name="Normal 3 43" xfId="3146"/>
    <cellStyle name="Normal 3 43 2" xfId="24540"/>
    <cellStyle name="Normal 3 43 2 2" xfId="25016"/>
    <cellStyle name="Normal 3 43 2 2 2" xfId="25436"/>
    <cellStyle name="Normal 3 43 2 3" xfId="25240"/>
    <cellStyle name="Normal 3 43 3" xfId="24769"/>
    <cellStyle name="Normal 3 43 3 2" xfId="25435"/>
    <cellStyle name="Normal 3 43 4" xfId="25239"/>
    <cellStyle name="Normal 3 44" xfId="3189"/>
    <cellStyle name="Normal 3 44 2" xfId="24541"/>
    <cellStyle name="Normal 3 44 2 2" xfId="25017"/>
    <cellStyle name="Normal 3 44 2 2 2" xfId="25438"/>
    <cellStyle name="Normal 3 44 2 3" xfId="25242"/>
    <cellStyle name="Normal 3 44 3" xfId="24774"/>
    <cellStyle name="Normal 3 44 3 2" xfId="25437"/>
    <cellStyle name="Normal 3 44 4" xfId="25241"/>
    <cellStyle name="Normal 3 45" xfId="3194"/>
    <cellStyle name="Normal 3 45 2" xfId="24542"/>
    <cellStyle name="Normal 3 45 2 2" xfId="25018"/>
    <cellStyle name="Normal 3 45 2 2 2" xfId="25440"/>
    <cellStyle name="Normal 3 45 2 3" xfId="25244"/>
    <cellStyle name="Normal 3 45 3" xfId="24778"/>
    <cellStyle name="Normal 3 45 3 2" xfId="25439"/>
    <cellStyle name="Normal 3 45 4" xfId="25243"/>
    <cellStyle name="Normal 3 46" xfId="3196"/>
    <cellStyle name="Normal 3 46 2" xfId="24543"/>
    <cellStyle name="Normal 3 46 2 2" xfId="25019"/>
    <cellStyle name="Normal 3 46 2 2 2" xfId="25442"/>
    <cellStyle name="Normal 3 46 2 3" xfId="25246"/>
    <cellStyle name="Normal 3 46 3" xfId="24780"/>
    <cellStyle name="Normal 3 46 3 2" xfId="25441"/>
    <cellStyle name="Normal 3 46 4" xfId="25245"/>
    <cellStyle name="Normal 3 47" xfId="3322"/>
    <cellStyle name="Normal 3 47 2" xfId="24798"/>
    <cellStyle name="Normal 3 47 2 2" xfId="25443"/>
    <cellStyle name="Normal 3 47 3" xfId="25247"/>
    <cellStyle name="Normal 3 48" xfId="3326"/>
    <cellStyle name="Normal 3 48 2" xfId="24802"/>
    <cellStyle name="Normal 3 48 2 2" xfId="25444"/>
    <cellStyle name="Normal 3 48 3" xfId="25248"/>
    <cellStyle name="Normal 3 49" xfId="3332"/>
    <cellStyle name="Normal 3 49 2" xfId="24806"/>
    <cellStyle name="Normal 3 49 2 2" xfId="25445"/>
    <cellStyle name="Normal 3 49 3" xfId="25249"/>
    <cellStyle name="Normal 3 5" xfId="2140"/>
    <cellStyle name="Normal 3 5 2" xfId="2141"/>
    <cellStyle name="Normal 3 5 2 2" xfId="2142"/>
    <cellStyle name="Normal 3 5 2 3" xfId="2143"/>
    <cellStyle name="Normal 3 5 2 4" xfId="2144"/>
    <cellStyle name="Normal 3 5 2 5" xfId="2145"/>
    <cellStyle name="Normal 3 5 2 6" xfId="2146"/>
    <cellStyle name="Normal 3 5 2 7" xfId="2147"/>
    <cellStyle name="Normal 3 5 2 8" xfId="2148"/>
    <cellStyle name="Normal 3 5 3" xfId="2149"/>
    <cellStyle name="Normal 3 5 3 2" xfId="2150"/>
    <cellStyle name="Normal 3 5 3 3" xfId="2151"/>
    <cellStyle name="Normal 3 5 3 4" xfId="2152"/>
    <cellStyle name="Normal 3 5 3 5" xfId="2153"/>
    <cellStyle name="Normal 3 5 3 6" xfId="2154"/>
    <cellStyle name="Normal 3 5 3 7" xfId="2155"/>
    <cellStyle name="Normal 3 5 3 8" xfId="2156"/>
    <cellStyle name="Normal 3 5 4" xfId="3274"/>
    <cellStyle name="Normal 3 50" xfId="3338"/>
    <cellStyle name="Normal 3 50 2" xfId="24810"/>
    <cellStyle name="Normal 3 50 2 2" xfId="25446"/>
    <cellStyle name="Normal 3 50 3" xfId="25250"/>
    <cellStyle name="Normal 3 51" xfId="3342"/>
    <cellStyle name="Normal 3 51 2" xfId="24812"/>
    <cellStyle name="Normal 3 51 2 2" xfId="25447"/>
    <cellStyle name="Normal 3 51 3" xfId="25251"/>
    <cellStyle name="Normal 3 52" xfId="3345"/>
    <cellStyle name="Normal 3 52 2" xfId="24814"/>
    <cellStyle name="Normal 3 52 2 2" xfId="25448"/>
    <cellStyle name="Normal 3 52 3" xfId="25252"/>
    <cellStyle name="Normal 3 53" xfId="3378"/>
    <cellStyle name="Normal 3 53 2" xfId="24820"/>
    <cellStyle name="Normal 3 53 2 2" xfId="25449"/>
    <cellStyle name="Normal 3 53 3" xfId="25253"/>
    <cellStyle name="Normal 3 54" xfId="3379"/>
    <cellStyle name="Normal 3 54 2" xfId="24821"/>
    <cellStyle name="Normal 3 54 2 2" xfId="25450"/>
    <cellStyle name="Normal 3 54 3" xfId="25254"/>
    <cellStyle name="Normal 3 55" xfId="3381"/>
    <cellStyle name="Normal 3 55 2" xfId="24823"/>
    <cellStyle name="Normal 3 55 2 2" xfId="25451"/>
    <cellStyle name="Normal 3 55 3" xfId="25255"/>
    <cellStyle name="Normal 3 56" xfId="24604"/>
    <cellStyle name="Normal 3 57" xfId="24675"/>
    <cellStyle name="Normal 3 58" xfId="24717"/>
    <cellStyle name="Normal 3 58 2" xfId="25407"/>
    <cellStyle name="Normal 3 59" xfId="25211"/>
    <cellStyle name="Normal 3 6" xfId="2157"/>
    <cellStyle name="Normal 3 6 10" xfId="13129"/>
    <cellStyle name="Normal 3 6 10 2" xfId="13130"/>
    <cellStyle name="Normal 3 6 11" xfId="13131"/>
    <cellStyle name="Normal 3 6 11 2" xfId="13132"/>
    <cellStyle name="Normal 3 6 12" xfId="13133"/>
    <cellStyle name="Normal 3 6 12 2" xfId="13134"/>
    <cellStyle name="Normal 3 6 13" xfId="13135"/>
    <cellStyle name="Normal 3 6 13 2" xfId="13136"/>
    <cellStyle name="Normal 3 6 14" xfId="13137"/>
    <cellStyle name="Normal 3 6 14 2" xfId="13138"/>
    <cellStyle name="Normal 3 6 15" xfId="13139"/>
    <cellStyle name="Normal 3 6 15 2" xfId="13140"/>
    <cellStyle name="Normal 3 6 16" xfId="13141"/>
    <cellStyle name="Normal 3 6 16 2" xfId="13142"/>
    <cellStyle name="Normal 3 6 17" xfId="13143"/>
    <cellStyle name="Normal 3 6 17 2" xfId="13144"/>
    <cellStyle name="Normal 3 6 18" xfId="13145"/>
    <cellStyle name="Normal 3 6 18 2" xfId="13146"/>
    <cellStyle name="Normal 3 6 19" xfId="13147"/>
    <cellStyle name="Normal 3 6 19 2" xfId="13148"/>
    <cellStyle name="Normal 3 6 2" xfId="2158"/>
    <cellStyle name="Normal 3 6 2 2" xfId="2159"/>
    <cellStyle name="Normal 3 6 2 2 2" xfId="13149"/>
    <cellStyle name="Normal 3 6 2 2 2 2" xfId="13150"/>
    <cellStyle name="Normal 3 6 2 2 3" xfId="13151"/>
    <cellStyle name="Normal 3 6 2 2 3 2" xfId="13152"/>
    <cellStyle name="Normal 3 6 2 2 4" xfId="13153"/>
    <cellStyle name="Normal 3 6 2 3" xfId="2160"/>
    <cellStyle name="Normal 3 6 2 3 2" xfId="13154"/>
    <cellStyle name="Normal 3 6 2 4" xfId="2161"/>
    <cellStyle name="Normal 3 6 2 5" xfId="2162"/>
    <cellStyle name="Normal 3 6 2 6" xfId="2163"/>
    <cellStyle name="Normal 3 6 2 7" xfId="2164"/>
    <cellStyle name="Normal 3 6 2 8" xfId="2165"/>
    <cellStyle name="Normal 3 6 20" xfId="13155"/>
    <cellStyle name="Normal 3 6 20 2" xfId="13156"/>
    <cellStyle name="Normal 3 6 21" xfId="13157"/>
    <cellStyle name="Normal 3 6 21 2" xfId="13158"/>
    <cellStyle name="Normal 3 6 22" xfId="13159"/>
    <cellStyle name="Normal 3 6 22 2" xfId="13160"/>
    <cellStyle name="Normal 3 6 23" xfId="13161"/>
    <cellStyle name="Normal 3 6 23 2" xfId="13162"/>
    <cellStyle name="Normal 3 6 24" xfId="13163"/>
    <cellStyle name="Normal 3 6 24 2" xfId="13164"/>
    <cellStyle name="Normal 3 6 25" xfId="13165"/>
    <cellStyle name="Normal 3 6 25 2" xfId="13166"/>
    <cellStyle name="Normal 3 6 26" xfId="13167"/>
    <cellStyle name="Normal 3 6 26 2" xfId="13168"/>
    <cellStyle name="Normal 3 6 27" xfId="13169"/>
    <cellStyle name="Normal 3 6 28" xfId="13170"/>
    <cellStyle name="Normal 3 6 29" xfId="13171"/>
    <cellStyle name="Normal 3 6 3" xfId="2166"/>
    <cellStyle name="Normal 3 6 3 2" xfId="2167"/>
    <cellStyle name="Normal 3 6 3 3" xfId="2168"/>
    <cellStyle name="Normal 3 6 3 4" xfId="2169"/>
    <cellStyle name="Normal 3 6 3 5" xfId="2170"/>
    <cellStyle name="Normal 3 6 3 6" xfId="2171"/>
    <cellStyle name="Normal 3 6 3 7" xfId="2172"/>
    <cellStyle name="Normal 3 6 3 8" xfId="2173"/>
    <cellStyle name="Normal 3 6 4" xfId="13172"/>
    <cellStyle name="Normal 3 6 4 2" xfId="13173"/>
    <cellStyle name="Normal 3 6 5" xfId="13174"/>
    <cellStyle name="Normal 3 6 5 2" xfId="13175"/>
    <cellStyle name="Normal 3 6 6" xfId="13176"/>
    <cellStyle name="Normal 3 6 6 2" xfId="13177"/>
    <cellStyle name="Normal 3 6 7" xfId="13178"/>
    <cellStyle name="Normal 3 6 7 2" xfId="13179"/>
    <cellStyle name="Normal 3 6 8" xfId="13180"/>
    <cellStyle name="Normal 3 6 8 2" xfId="13181"/>
    <cellStyle name="Normal 3 6 9" xfId="13182"/>
    <cellStyle name="Normal 3 6 9 2" xfId="13183"/>
    <cellStyle name="Normal 3 7" xfId="2174"/>
    <cellStyle name="Normal 3 7 2" xfId="2175"/>
    <cellStyle name="Normal 3 7 2 2" xfId="2176"/>
    <cellStyle name="Normal 3 7 2 3" xfId="2177"/>
    <cellStyle name="Normal 3 7 2 4" xfId="2178"/>
    <cellStyle name="Normal 3 7 2 5" xfId="2179"/>
    <cellStyle name="Normal 3 7 2 6" xfId="2180"/>
    <cellStyle name="Normal 3 7 2 7" xfId="2181"/>
    <cellStyle name="Normal 3 7 2 8" xfId="2182"/>
    <cellStyle name="Normal 3 7 3" xfId="2183"/>
    <cellStyle name="Normal 3 7 3 2" xfId="2184"/>
    <cellStyle name="Normal 3 7 3 3" xfId="2185"/>
    <cellStyle name="Normal 3 7 3 4" xfId="2186"/>
    <cellStyle name="Normal 3 7 3 5" xfId="2187"/>
    <cellStyle name="Normal 3 7 3 6" xfId="2188"/>
    <cellStyle name="Normal 3 7 3 7" xfId="2189"/>
    <cellStyle name="Normal 3 7 3 8" xfId="2190"/>
    <cellStyle name="Normal 3 7 4" xfId="13184"/>
    <cellStyle name="Normal 3 8" xfId="2191"/>
    <cellStyle name="Normal 3 8 2" xfId="2192"/>
    <cellStyle name="Normal 3 8 2 2" xfId="2193"/>
    <cellStyle name="Normal 3 8 2 3" xfId="2194"/>
    <cellStyle name="Normal 3 8 2 4" xfId="2195"/>
    <cellStyle name="Normal 3 8 2 5" xfId="2196"/>
    <cellStyle name="Normal 3 8 2 6" xfId="2197"/>
    <cellStyle name="Normal 3 8 2 7" xfId="2198"/>
    <cellStyle name="Normal 3 8 2 8" xfId="2199"/>
    <cellStyle name="Normal 3 8 3" xfId="2200"/>
    <cellStyle name="Normal 3 8 3 2" xfId="2201"/>
    <cellStyle name="Normal 3 8 3 3" xfId="2202"/>
    <cellStyle name="Normal 3 8 3 4" xfId="2203"/>
    <cellStyle name="Normal 3 8 3 5" xfId="2204"/>
    <cellStyle name="Normal 3 8 3 6" xfId="2205"/>
    <cellStyle name="Normal 3 8 3 7" xfId="2206"/>
    <cellStyle name="Normal 3 8 3 8" xfId="2207"/>
    <cellStyle name="Normal 3 8 4" xfId="13185"/>
    <cellStyle name="Normal 3 9" xfId="2208"/>
    <cellStyle name="Normal 3 9 2" xfId="2209"/>
    <cellStyle name="Normal 3 9 2 2" xfId="2210"/>
    <cellStyle name="Normal 3 9 2 3" xfId="2211"/>
    <cellStyle name="Normal 3 9 2 4" xfId="2212"/>
    <cellStyle name="Normal 3 9 2 5" xfId="2213"/>
    <cellStyle name="Normal 3 9 2 6" xfId="2214"/>
    <cellStyle name="Normal 3 9 2 7" xfId="2215"/>
    <cellStyle name="Normal 3 9 2 8" xfId="2216"/>
    <cellStyle name="Normal 3 9 3" xfId="2217"/>
    <cellStyle name="Normal 3 9 3 2" xfId="2218"/>
    <cellStyle name="Normal 3 9 3 3" xfId="2219"/>
    <cellStyle name="Normal 3 9 3 4" xfId="2220"/>
    <cellStyle name="Normal 3 9 3 5" xfId="2221"/>
    <cellStyle name="Normal 3 9 3 6" xfId="2222"/>
    <cellStyle name="Normal 3 9 3 7" xfId="2223"/>
    <cellStyle name="Normal 3 9 3 8" xfId="2224"/>
    <cellStyle name="Normal 3 9 4" xfId="13186"/>
    <cellStyle name="Normal 3_13 A" xfId="13187"/>
    <cellStyle name="Normal 30" xfId="3066"/>
    <cellStyle name="Normal 30 10" xfId="13188"/>
    <cellStyle name="Normal 30 11" xfId="13189"/>
    <cellStyle name="Normal 30 12" xfId="13190"/>
    <cellStyle name="Normal 30 13" xfId="13191"/>
    <cellStyle name="Normal 30 14" xfId="13192"/>
    <cellStyle name="Normal 30 15" xfId="13193"/>
    <cellStyle name="Normal 30 16" xfId="13194"/>
    <cellStyle name="Normal 30 17" xfId="13195"/>
    <cellStyle name="Normal 30 18" xfId="13196"/>
    <cellStyle name="Normal 30 19" xfId="13197"/>
    <cellStyle name="Normal 30 2" xfId="3173"/>
    <cellStyle name="Normal 30 2 2" xfId="13198"/>
    <cellStyle name="Normal 30 2 3" xfId="13199"/>
    <cellStyle name="Normal 30 20" xfId="13200"/>
    <cellStyle name="Normal 30 21" xfId="13201"/>
    <cellStyle name="Normal 30 22" xfId="13202"/>
    <cellStyle name="Normal 30 23" xfId="13203"/>
    <cellStyle name="Normal 30 24" xfId="13204"/>
    <cellStyle name="Normal 30 25" xfId="13205"/>
    <cellStyle name="Normal 30 26" xfId="13206"/>
    <cellStyle name="Normal 30 27" xfId="13207"/>
    <cellStyle name="Normal 30 28" xfId="13208"/>
    <cellStyle name="Normal 30 29" xfId="13209"/>
    <cellStyle name="Normal 30 3" xfId="3275"/>
    <cellStyle name="Normal 30 30" xfId="13210"/>
    <cellStyle name="Normal 30 31" xfId="13211"/>
    <cellStyle name="Normal 30 32" xfId="13212"/>
    <cellStyle name="Normal 30 33" xfId="13213"/>
    <cellStyle name="Normal 30 34" xfId="13214"/>
    <cellStyle name="Normal 30 35" xfId="13215"/>
    <cellStyle name="Normal 30 36" xfId="13216"/>
    <cellStyle name="Normal 30 37" xfId="13217"/>
    <cellStyle name="Normal 30 38" xfId="13218"/>
    <cellStyle name="Normal 30 4" xfId="13219"/>
    <cellStyle name="Normal 30 5" xfId="13220"/>
    <cellStyle name="Normal 30 6" xfId="13221"/>
    <cellStyle name="Normal 30 7" xfId="13222"/>
    <cellStyle name="Normal 30 8" xfId="13223"/>
    <cellStyle name="Normal 30 9" xfId="13224"/>
    <cellStyle name="Normal 31" xfId="3067"/>
    <cellStyle name="Normal 31 10" xfId="13225"/>
    <cellStyle name="Normal 31 11" xfId="13226"/>
    <cellStyle name="Normal 31 12" xfId="13227"/>
    <cellStyle name="Normal 31 13" xfId="13228"/>
    <cellStyle name="Normal 31 14" xfId="13229"/>
    <cellStyle name="Normal 31 15" xfId="13230"/>
    <cellStyle name="Normal 31 16" xfId="13231"/>
    <cellStyle name="Normal 31 17" xfId="13232"/>
    <cellStyle name="Normal 31 18" xfId="13233"/>
    <cellStyle name="Normal 31 19" xfId="13234"/>
    <cellStyle name="Normal 31 2" xfId="3174"/>
    <cellStyle name="Normal 31 2 10" xfId="13235"/>
    <cellStyle name="Normal 31 2 11" xfId="13236"/>
    <cellStyle name="Normal 31 2 12" xfId="13237"/>
    <cellStyle name="Normal 31 2 13" xfId="13238"/>
    <cellStyle name="Normal 31 2 14" xfId="13239"/>
    <cellStyle name="Normal 31 2 15" xfId="13240"/>
    <cellStyle name="Normal 31 2 16" xfId="13241"/>
    <cellStyle name="Normal 31 2 17" xfId="13242"/>
    <cellStyle name="Normal 31 2 18" xfId="13243"/>
    <cellStyle name="Normal 31 2 19" xfId="13244"/>
    <cellStyle name="Normal 31 2 2" xfId="13245"/>
    <cellStyle name="Normal 31 2 20" xfId="13246"/>
    <cellStyle name="Normal 31 2 21" xfId="13247"/>
    <cellStyle name="Normal 31 2 3" xfId="13248"/>
    <cellStyle name="Normal 31 2 4" xfId="13249"/>
    <cellStyle name="Normal 31 2 5" xfId="13250"/>
    <cellStyle name="Normal 31 2 6" xfId="13251"/>
    <cellStyle name="Normal 31 2 7" xfId="13252"/>
    <cellStyle name="Normal 31 2 8" xfId="13253"/>
    <cellStyle name="Normal 31 2 9" xfId="13254"/>
    <cellStyle name="Normal 31 20" xfId="13255"/>
    <cellStyle name="Normal 31 21" xfId="13256"/>
    <cellStyle name="Normal 31 22" xfId="13257"/>
    <cellStyle name="Normal 31 23" xfId="13258"/>
    <cellStyle name="Normal 31 24" xfId="13259"/>
    <cellStyle name="Normal 31 25" xfId="13260"/>
    <cellStyle name="Normal 31 26" xfId="13261"/>
    <cellStyle name="Normal 31 27" xfId="13262"/>
    <cellStyle name="Normal 31 28" xfId="13263"/>
    <cellStyle name="Normal 31 29" xfId="13264"/>
    <cellStyle name="Normal 31 3" xfId="3276"/>
    <cellStyle name="Normal 31 3 2" xfId="13265"/>
    <cellStyle name="Normal 31 30" xfId="13266"/>
    <cellStyle name="Normal 31 31" xfId="13267"/>
    <cellStyle name="Normal 31 32" xfId="13268"/>
    <cellStyle name="Normal 31 33" xfId="13269"/>
    <cellStyle name="Normal 31 34" xfId="13270"/>
    <cellStyle name="Normal 31 35" xfId="13271"/>
    <cellStyle name="Normal 31 36" xfId="13272"/>
    <cellStyle name="Normal 31 37" xfId="13273"/>
    <cellStyle name="Normal 31 38" xfId="13274"/>
    <cellStyle name="Normal 31 4" xfId="13275"/>
    <cellStyle name="Normal 31 5" xfId="13276"/>
    <cellStyle name="Normal 31 6" xfId="13277"/>
    <cellStyle name="Normal 31 7" xfId="13278"/>
    <cellStyle name="Normal 31 8" xfId="13279"/>
    <cellStyle name="Normal 31 9" xfId="13280"/>
    <cellStyle name="Normal 31_Connected Load" xfId="13281"/>
    <cellStyle name="Normal 32" xfId="3068"/>
    <cellStyle name="Normal 32 10" xfId="13282"/>
    <cellStyle name="Normal 32 11" xfId="13283"/>
    <cellStyle name="Normal 32 12" xfId="13284"/>
    <cellStyle name="Normal 32 13" xfId="13285"/>
    <cellStyle name="Normal 32 14" xfId="13286"/>
    <cellStyle name="Normal 32 15" xfId="13287"/>
    <cellStyle name="Normal 32 16" xfId="13288"/>
    <cellStyle name="Normal 32 17" xfId="13289"/>
    <cellStyle name="Normal 32 18" xfId="13290"/>
    <cellStyle name="Normal 32 19" xfId="13291"/>
    <cellStyle name="Normal 32 2" xfId="3175"/>
    <cellStyle name="Normal 32 2 10" xfId="13292"/>
    <cellStyle name="Normal 32 2 11" xfId="13293"/>
    <cellStyle name="Normal 32 2 12" xfId="13294"/>
    <cellStyle name="Normal 32 2 13" xfId="13295"/>
    <cellStyle name="Normal 32 2 14" xfId="13296"/>
    <cellStyle name="Normal 32 2 15" xfId="13297"/>
    <cellStyle name="Normal 32 2 16" xfId="13298"/>
    <cellStyle name="Normal 32 2 17" xfId="13299"/>
    <cellStyle name="Normal 32 2 18" xfId="13300"/>
    <cellStyle name="Normal 32 2 19" xfId="13301"/>
    <cellStyle name="Normal 32 2 2" xfId="13302"/>
    <cellStyle name="Normal 32 2 20" xfId="13303"/>
    <cellStyle name="Normal 32 2 21" xfId="13304"/>
    <cellStyle name="Normal 32 2 3" xfId="13305"/>
    <cellStyle name="Normal 32 2 4" xfId="13306"/>
    <cellStyle name="Normal 32 2 5" xfId="13307"/>
    <cellStyle name="Normal 32 2 6" xfId="13308"/>
    <cellStyle name="Normal 32 2 7" xfId="13309"/>
    <cellStyle name="Normal 32 2 8" xfId="13310"/>
    <cellStyle name="Normal 32 2 9" xfId="13311"/>
    <cellStyle name="Normal 32 20" xfId="13312"/>
    <cellStyle name="Normal 32 21" xfId="13313"/>
    <cellStyle name="Normal 32 22" xfId="13314"/>
    <cellStyle name="Normal 32 23" xfId="13315"/>
    <cellStyle name="Normal 32 24" xfId="13316"/>
    <cellStyle name="Normal 32 25" xfId="13317"/>
    <cellStyle name="Normal 32 26" xfId="13318"/>
    <cellStyle name="Normal 32 27" xfId="13319"/>
    <cellStyle name="Normal 32 28" xfId="13320"/>
    <cellStyle name="Normal 32 29" xfId="13321"/>
    <cellStyle name="Normal 32 3" xfId="3277"/>
    <cellStyle name="Normal 32 30" xfId="13322"/>
    <cellStyle name="Normal 32 31" xfId="13323"/>
    <cellStyle name="Normal 32 32" xfId="13324"/>
    <cellStyle name="Normal 32 33" xfId="13325"/>
    <cellStyle name="Normal 32 34" xfId="13326"/>
    <cellStyle name="Normal 32 35" xfId="13327"/>
    <cellStyle name="Normal 32 36" xfId="13328"/>
    <cellStyle name="Normal 32 37" xfId="13329"/>
    <cellStyle name="Normal 32 4" xfId="13330"/>
    <cellStyle name="Normal 32 5" xfId="13331"/>
    <cellStyle name="Normal 32 6" xfId="13332"/>
    <cellStyle name="Normal 32 7" xfId="13333"/>
    <cellStyle name="Normal 32 8" xfId="13334"/>
    <cellStyle name="Normal 32 9" xfId="13335"/>
    <cellStyle name="Normal 33" xfId="3073"/>
    <cellStyle name="Normal 33 10" xfId="13336"/>
    <cellStyle name="Normal 33 11" xfId="13337"/>
    <cellStyle name="Normal 33 12" xfId="13338"/>
    <cellStyle name="Normal 33 13" xfId="13339"/>
    <cellStyle name="Normal 33 14" xfId="13340"/>
    <cellStyle name="Normal 33 15" xfId="13341"/>
    <cellStyle name="Normal 33 16" xfId="13342"/>
    <cellStyle name="Normal 33 17" xfId="13343"/>
    <cellStyle name="Normal 33 18" xfId="13344"/>
    <cellStyle name="Normal 33 19" xfId="13345"/>
    <cellStyle name="Normal 33 2" xfId="3176"/>
    <cellStyle name="Normal 33 2 2" xfId="13346"/>
    <cellStyle name="Normal 33 20" xfId="13347"/>
    <cellStyle name="Normal 33 21" xfId="13348"/>
    <cellStyle name="Normal 33 22" xfId="13349"/>
    <cellStyle name="Normal 33 23" xfId="13350"/>
    <cellStyle name="Normal 33 24" xfId="13351"/>
    <cellStyle name="Normal 33 25" xfId="13352"/>
    <cellStyle name="Normal 33 26" xfId="13353"/>
    <cellStyle name="Normal 33 27" xfId="13354"/>
    <cellStyle name="Normal 33 28" xfId="13355"/>
    <cellStyle name="Normal 33 29" xfId="13356"/>
    <cellStyle name="Normal 33 3" xfId="3278"/>
    <cellStyle name="Normal 33 30" xfId="13357"/>
    <cellStyle name="Normal 33 31" xfId="13358"/>
    <cellStyle name="Normal 33 32" xfId="13359"/>
    <cellStyle name="Normal 33 33" xfId="13360"/>
    <cellStyle name="Normal 33 34" xfId="13361"/>
    <cellStyle name="Normal 33 35" xfId="13362"/>
    <cellStyle name="Normal 33 36" xfId="13363"/>
    <cellStyle name="Normal 33 4" xfId="13364"/>
    <cellStyle name="Normal 33 5" xfId="13365"/>
    <cellStyle name="Normal 33 6" xfId="13366"/>
    <cellStyle name="Normal 33 7" xfId="13367"/>
    <cellStyle name="Normal 33 8" xfId="13368"/>
    <cellStyle name="Normal 33 9" xfId="13369"/>
    <cellStyle name="Normal 34" xfId="3093"/>
    <cellStyle name="Normal 34 10" xfId="13370"/>
    <cellStyle name="Normal 34 11" xfId="13371"/>
    <cellStyle name="Normal 34 12" xfId="13372"/>
    <cellStyle name="Normal 34 13" xfId="13373"/>
    <cellStyle name="Normal 34 14" xfId="13374"/>
    <cellStyle name="Normal 34 15" xfId="13375"/>
    <cellStyle name="Normal 34 16" xfId="13376"/>
    <cellStyle name="Normal 34 17" xfId="13377"/>
    <cellStyle name="Normal 34 18" xfId="13378"/>
    <cellStyle name="Normal 34 19" xfId="13379"/>
    <cellStyle name="Normal 34 2" xfId="3177"/>
    <cellStyle name="Normal 34 2 2" xfId="13380"/>
    <cellStyle name="Normal 34 20" xfId="13381"/>
    <cellStyle name="Normal 34 21" xfId="13382"/>
    <cellStyle name="Normal 34 22" xfId="13383"/>
    <cellStyle name="Normal 34 23" xfId="13384"/>
    <cellStyle name="Normal 34 24" xfId="13385"/>
    <cellStyle name="Normal 34 25" xfId="13386"/>
    <cellStyle name="Normal 34 26" xfId="13387"/>
    <cellStyle name="Normal 34 27" xfId="13388"/>
    <cellStyle name="Normal 34 28" xfId="13389"/>
    <cellStyle name="Normal 34 29" xfId="13390"/>
    <cellStyle name="Normal 34 3" xfId="3279"/>
    <cellStyle name="Normal 34 30" xfId="13391"/>
    <cellStyle name="Normal 34 31" xfId="13392"/>
    <cellStyle name="Normal 34 32" xfId="13393"/>
    <cellStyle name="Normal 34 33" xfId="13394"/>
    <cellStyle name="Normal 34 34" xfId="13395"/>
    <cellStyle name="Normal 34 35" xfId="13396"/>
    <cellStyle name="Normal 34 36" xfId="13397"/>
    <cellStyle name="Normal 34 4" xfId="13398"/>
    <cellStyle name="Normal 34 5" xfId="13399"/>
    <cellStyle name="Normal 34 6" xfId="13400"/>
    <cellStyle name="Normal 34 7" xfId="13401"/>
    <cellStyle name="Normal 34 8" xfId="13402"/>
    <cellStyle name="Normal 34 9" xfId="13403"/>
    <cellStyle name="Normal 35" xfId="3116"/>
    <cellStyle name="Normal 35 10" xfId="13404"/>
    <cellStyle name="Normal 35 11" xfId="13405"/>
    <cellStyle name="Normal 35 12" xfId="13406"/>
    <cellStyle name="Normal 35 13" xfId="13407"/>
    <cellStyle name="Normal 35 14" xfId="13408"/>
    <cellStyle name="Normal 35 15" xfId="13409"/>
    <cellStyle name="Normal 35 16" xfId="13410"/>
    <cellStyle name="Normal 35 17" xfId="13411"/>
    <cellStyle name="Normal 35 18" xfId="13412"/>
    <cellStyle name="Normal 35 19" xfId="13413"/>
    <cellStyle name="Normal 35 2" xfId="3178"/>
    <cellStyle name="Normal 35 2 2" xfId="13414"/>
    <cellStyle name="Normal 35 20" xfId="13415"/>
    <cellStyle name="Normal 35 21" xfId="13416"/>
    <cellStyle name="Normal 35 22" xfId="13417"/>
    <cellStyle name="Normal 35 23" xfId="13418"/>
    <cellStyle name="Normal 35 24" xfId="13419"/>
    <cellStyle name="Normal 35 25" xfId="13420"/>
    <cellStyle name="Normal 35 26" xfId="13421"/>
    <cellStyle name="Normal 35 27" xfId="13422"/>
    <cellStyle name="Normal 35 28" xfId="13423"/>
    <cellStyle name="Normal 35 29" xfId="13424"/>
    <cellStyle name="Normal 35 3" xfId="13425"/>
    <cellStyle name="Normal 35 30" xfId="13426"/>
    <cellStyle name="Normal 35 31" xfId="13427"/>
    <cellStyle name="Normal 35 32" xfId="13428"/>
    <cellStyle name="Normal 35 33" xfId="13429"/>
    <cellStyle name="Normal 35 34" xfId="13430"/>
    <cellStyle name="Normal 35 35" xfId="13431"/>
    <cellStyle name="Normal 35 36" xfId="13432"/>
    <cellStyle name="Normal 35 4" xfId="13433"/>
    <cellStyle name="Normal 35 5" xfId="13434"/>
    <cellStyle name="Normal 35 6" xfId="13435"/>
    <cellStyle name="Normal 35 7" xfId="13436"/>
    <cellStyle name="Normal 35 8" xfId="13437"/>
    <cellStyle name="Normal 35 9" xfId="13438"/>
    <cellStyle name="Normal 36" xfId="3117"/>
    <cellStyle name="Normal 36 10" xfId="13439"/>
    <cellStyle name="Normal 36 11" xfId="13440"/>
    <cellStyle name="Normal 36 12" xfId="13441"/>
    <cellStyle name="Normal 36 13" xfId="13442"/>
    <cellStyle name="Normal 36 14" xfId="13443"/>
    <cellStyle name="Normal 36 15" xfId="13444"/>
    <cellStyle name="Normal 36 16" xfId="13445"/>
    <cellStyle name="Normal 36 17" xfId="13446"/>
    <cellStyle name="Normal 36 18" xfId="13447"/>
    <cellStyle name="Normal 36 19" xfId="13448"/>
    <cellStyle name="Normal 36 2" xfId="3179"/>
    <cellStyle name="Normal 36 2 2" xfId="13449"/>
    <cellStyle name="Normal 36 20" xfId="13450"/>
    <cellStyle name="Normal 36 21" xfId="13451"/>
    <cellStyle name="Normal 36 22" xfId="13452"/>
    <cellStyle name="Normal 36 23" xfId="13453"/>
    <cellStyle name="Normal 36 24" xfId="13454"/>
    <cellStyle name="Normal 36 25" xfId="13455"/>
    <cellStyle name="Normal 36 26" xfId="13456"/>
    <cellStyle name="Normal 36 27" xfId="13457"/>
    <cellStyle name="Normal 36 28" xfId="13458"/>
    <cellStyle name="Normal 36 29" xfId="13459"/>
    <cellStyle name="Normal 36 3" xfId="13460"/>
    <cellStyle name="Normal 36 30" xfId="13461"/>
    <cellStyle name="Normal 36 31" xfId="13462"/>
    <cellStyle name="Normal 36 32" xfId="13463"/>
    <cellStyle name="Normal 36 33" xfId="13464"/>
    <cellStyle name="Normal 36 34" xfId="13465"/>
    <cellStyle name="Normal 36 35" xfId="13466"/>
    <cellStyle name="Normal 36 36" xfId="13467"/>
    <cellStyle name="Normal 36 4" xfId="13468"/>
    <cellStyle name="Normal 36 5" xfId="13469"/>
    <cellStyle name="Normal 36 6" xfId="13470"/>
    <cellStyle name="Normal 36 7" xfId="13471"/>
    <cellStyle name="Normal 36 8" xfId="13472"/>
    <cellStyle name="Normal 36 9" xfId="13473"/>
    <cellStyle name="Normal 37" xfId="3118"/>
    <cellStyle name="Normal 37 10" xfId="13474"/>
    <cellStyle name="Normal 37 11" xfId="13475"/>
    <cellStyle name="Normal 37 12" xfId="13476"/>
    <cellStyle name="Normal 37 13" xfId="13477"/>
    <cellStyle name="Normal 37 14" xfId="13478"/>
    <cellStyle name="Normal 37 15" xfId="13479"/>
    <cellStyle name="Normal 37 16" xfId="13480"/>
    <cellStyle name="Normal 37 17" xfId="13481"/>
    <cellStyle name="Normal 37 18" xfId="13482"/>
    <cellStyle name="Normal 37 19" xfId="13483"/>
    <cellStyle name="Normal 37 2" xfId="3180"/>
    <cellStyle name="Normal 37 2 2" xfId="13484"/>
    <cellStyle name="Normal 37 20" xfId="13485"/>
    <cellStyle name="Normal 37 21" xfId="13486"/>
    <cellStyle name="Normal 37 22" xfId="13487"/>
    <cellStyle name="Normal 37 23" xfId="13488"/>
    <cellStyle name="Normal 37 24" xfId="13489"/>
    <cellStyle name="Normal 37 25" xfId="13490"/>
    <cellStyle name="Normal 37 26" xfId="13491"/>
    <cellStyle name="Normal 37 27" xfId="13492"/>
    <cellStyle name="Normal 37 28" xfId="13493"/>
    <cellStyle name="Normal 37 29" xfId="13494"/>
    <cellStyle name="Normal 37 3" xfId="13495"/>
    <cellStyle name="Normal 37 30" xfId="13496"/>
    <cellStyle name="Normal 37 31" xfId="13497"/>
    <cellStyle name="Normal 37 32" xfId="13498"/>
    <cellStyle name="Normal 37 33" xfId="13499"/>
    <cellStyle name="Normal 37 34" xfId="13500"/>
    <cellStyle name="Normal 37 35" xfId="13501"/>
    <cellStyle name="Normal 37 36" xfId="13502"/>
    <cellStyle name="Normal 37 4" xfId="13503"/>
    <cellStyle name="Normal 37 5" xfId="13504"/>
    <cellStyle name="Normal 37 6" xfId="13505"/>
    <cellStyle name="Normal 37 7" xfId="13506"/>
    <cellStyle name="Normal 37 8" xfId="13507"/>
    <cellStyle name="Normal 37 9" xfId="13508"/>
    <cellStyle name="Normal 38" xfId="3119"/>
    <cellStyle name="Normal 38 10" xfId="13509"/>
    <cellStyle name="Normal 38 11" xfId="13510"/>
    <cellStyle name="Normal 38 12" xfId="13511"/>
    <cellStyle name="Normal 38 13" xfId="13512"/>
    <cellStyle name="Normal 38 14" xfId="13513"/>
    <cellStyle name="Normal 38 15" xfId="13514"/>
    <cellStyle name="Normal 38 16" xfId="13515"/>
    <cellStyle name="Normal 38 17" xfId="13516"/>
    <cellStyle name="Normal 38 18" xfId="13517"/>
    <cellStyle name="Normal 38 19" xfId="13518"/>
    <cellStyle name="Normal 38 2" xfId="3181"/>
    <cellStyle name="Normal 38 2 2" xfId="13519"/>
    <cellStyle name="Normal 38 20" xfId="13520"/>
    <cellStyle name="Normal 38 21" xfId="13521"/>
    <cellStyle name="Normal 38 22" xfId="13522"/>
    <cellStyle name="Normal 38 23" xfId="13523"/>
    <cellStyle name="Normal 38 24" xfId="13524"/>
    <cellStyle name="Normal 38 25" xfId="13525"/>
    <cellStyle name="Normal 38 26" xfId="13526"/>
    <cellStyle name="Normal 38 27" xfId="13527"/>
    <cellStyle name="Normal 38 28" xfId="13528"/>
    <cellStyle name="Normal 38 29" xfId="13529"/>
    <cellStyle name="Normal 38 3" xfId="13530"/>
    <cellStyle name="Normal 38 30" xfId="13531"/>
    <cellStyle name="Normal 38 31" xfId="13532"/>
    <cellStyle name="Normal 38 32" xfId="13533"/>
    <cellStyle name="Normal 38 33" xfId="13534"/>
    <cellStyle name="Normal 38 34" xfId="13535"/>
    <cellStyle name="Normal 38 35" xfId="13536"/>
    <cellStyle name="Normal 38 36" xfId="13537"/>
    <cellStyle name="Normal 38 4" xfId="13538"/>
    <cellStyle name="Normal 38 5" xfId="13539"/>
    <cellStyle name="Normal 38 6" xfId="13540"/>
    <cellStyle name="Normal 38 7" xfId="13541"/>
    <cellStyle name="Normal 38 8" xfId="13542"/>
    <cellStyle name="Normal 38 9" xfId="13543"/>
    <cellStyle name="Normal 39" xfId="3120"/>
    <cellStyle name="Normal 39 10" xfId="13544"/>
    <cellStyle name="Normal 39 11" xfId="13545"/>
    <cellStyle name="Normal 39 12" xfId="13546"/>
    <cellStyle name="Normal 39 13" xfId="13547"/>
    <cellStyle name="Normal 39 14" xfId="13548"/>
    <cellStyle name="Normal 39 15" xfId="13549"/>
    <cellStyle name="Normal 39 16" xfId="13550"/>
    <cellStyle name="Normal 39 17" xfId="13551"/>
    <cellStyle name="Normal 39 18" xfId="13552"/>
    <cellStyle name="Normal 39 19" xfId="13553"/>
    <cellStyle name="Normal 39 2" xfId="3182"/>
    <cellStyle name="Normal 39 2 2" xfId="13554"/>
    <cellStyle name="Normal 39 20" xfId="13555"/>
    <cellStyle name="Normal 39 21" xfId="13556"/>
    <cellStyle name="Normal 39 22" xfId="13557"/>
    <cellStyle name="Normal 39 23" xfId="13558"/>
    <cellStyle name="Normal 39 24" xfId="13559"/>
    <cellStyle name="Normal 39 25" xfId="13560"/>
    <cellStyle name="Normal 39 26" xfId="13561"/>
    <cellStyle name="Normal 39 27" xfId="13562"/>
    <cellStyle name="Normal 39 28" xfId="13563"/>
    <cellStyle name="Normal 39 29" xfId="13564"/>
    <cellStyle name="Normal 39 3" xfId="13565"/>
    <cellStyle name="Normal 39 30" xfId="13566"/>
    <cellStyle name="Normal 39 31" xfId="13567"/>
    <cellStyle name="Normal 39 32" xfId="13568"/>
    <cellStyle name="Normal 39 33" xfId="13569"/>
    <cellStyle name="Normal 39 34" xfId="13570"/>
    <cellStyle name="Normal 39 35" xfId="13571"/>
    <cellStyle name="Normal 39 36" xfId="13572"/>
    <cellStyle name="Normal 39 4" xfId="13573"/>
    <cellStyle name="Normal 39 5" xfId="13574"/>
    <cellStyle name="Normal 39 6" xfId="13575"/>
    <cellStyle name="Normal 39 7" xfId="13576"/>
    <cellStyle name="Normal 39 8" xfId="13577"/>
    <cellStyle name="Normal 39 9" xfId="13578"/>
    <cellStyle name="Normal 4" xfId="5"/>
    <cellStyle name="Normal 4 10" xfId="2225"/>
    <cellStyle name="Normal 4 10 2" xfId="13579"/>
    <cellStyle name="Normal 4 11" xfId="2226"/>
    <cellStyle name="Normal 4 11 2" xfId="2227"/>
    <cellStyle name="Normal 4 11 3" xfId="2228"/>
    <cellStyle name="Normal 4 11 4" xfId="2229"/>
    <cellStyle name="Normal 4 11 5" xfId="2230"/>
    <cellStyle name="Normal 4 11 6" xfId="2231"/>
    <cellStyle name="Normal 4 11 7" xfId="2232"/>
    <cellStyle name="Normal 4 11 8" xfId="2233"/>
    <cellStyle name="Normal 4 12" xfId="2234"/>
    <cellStyle name="Normal 4 12 2" xfId="2235"/>
    <cellStyle name="Normal 4 12 3" xfId="2236"/>
    <cellStyle name="Normal 4 12 4" xfId="2237"/>
    <cellStyle name="Normal 4 12 5" xfId="2238"/>
    <cellStyle name="Normal 4 12 6" xfId="2239"/>
    <cellStyle name="Normal 4 12 7" xfId="2240"/>
    <cellStyle name="Normal 4 12 8" xfId="2241"/>
    <cellStyle name="Normal 4 13" xfId="2242"/>
    <cellStyle name="Normal 4 14" xfId="2243"/>
    <cellStyle name="Normal 4 15" xfId="2244"/>
    <cellStyle name="Normal 4 16" xfId="2245"/>
    <cellStyle name="Normal 4 17" xfId="2246"/>
    <cellStyle name="Normal 4 18" xfId="2247"/>
    <cellStyle name="Normal 4 19" xfId="2248"/>
    <cellStyle name="Normal 4 2" xfId="2249"/>
    <cellStyle name="Normal 4 2 2" xfId="2250"/>
    <cellStyle name="Normal 4 2 2 2" xfId="2251"/>
    <cellStyle name="Normal 4 2 2 3" xfId="2252"/>
    <cellStyle name="Normal 4 2 2 4" xfId="2253"/>
    <cellStyle name="Normal 4 2 2 5" xfId="2254"/>
    <cellStyle name="Normal 4 2 2 6" xfId="2255"/>
    <cellStyle name="Normal 4 2 2 7" xfId="2256"/>
    <cellStyle name="Normal 4 2 2 8" xfId="2257"/>
    <cellStyle name="Normal 4 2 2 9" xfId="3280"/>
    <cellStyle name="Normal 4 2 3" xfId="2258"/>
    <cellStyle name="Normal 4 2 3 2" xfId="2259"/>
    <cellStyle name="Normal 4 2 3 3" xfId="2260"/>
    <cellStyle name="Normal 4 2 3 4" xfId="2261"/>
    <cellStyle name="Normal 4 2 3 5" xfId="2262"/>
    <cellStyle name="Normal 4 2 3 6" xfId="2263"/>
    <cellStyle name="Normal 4 2 3 7" xfId="2264"/>
    <cellStyle name="Normal 4 2 3 8" xfId="2265"/>
    <cellStyle name="Normal 4 2 4" xfId="2266"/>
    <cellStyle name="Normal 4 2 5" xfId="3281"/>
    <cellStyle name="Normal 4 2 5 2" xfId="13580"/>
    <cellStyle name="Normal 4 2 5 3" xfId="24788"/>
    <cellStyle name="Normal 4 2 5 3 2" xfId="25453"/>
    <cellStyle name="Normal 4 2 5 4" xfId="25257"/>
    <cellStyle name="Normal 4 2 6" xfId="3363"/>
    <cellStyle name="Normal 4 2 7" xfId="24682"/>
    <cellStyle name="Normal 4 2 8" xfId="24729"/>
    <cellStyle name="Normal 4 2 8 2" xfId="25452"/>
    <cellStyle name="Normal 4 2 9" xfId="25256"/>
    <cellStyle name="Normal 4 20" xfId="2267"/>
    <cellStyle name="Normal 4 21" xfId="2268"/>
    <cellStyle name="Normal 4 22" xfId="2269"/>
    <cellStyle name="Normal 4 23" xfId="2270"/>
    <cellStyle name="Normal 4 24" xfId="2271"/>
    <cellStyle name="Normal 4 25" xfId="2272"/>
    <cellStyle name="Normal 4 25 2" xfId="24544"/>
    <cellStyle name="Normal 4 25 2 2" xfId="25020"/>
    <cellStyle name="Normal 4 25 2 2 2" xfId="25455"/>
    <cellStyle name="Normal 4 25 2 3" xfId="25259"/>
    <cellStyle name="Normal 4 25 3" xfId="24730"/>
    <cellStyle name="Normal 4 25 3 2" xfId="25454"/>
    <cellStyle name="Normal 4 25 4" xfId="25258"/>
    <cellStyle name="Normal 4 26" xfId="3282"/>
    <cellStyle name="Normal 4 27" xfId="3411"/>
    <cellStyle name="Normal 4 28" xfId="13581"/>
    <cellStyle name="Normal 4 29" xfId="13582"/>
    <cellStyle name="Normal 4 3" xfId="2273"/>
    <cellStyle name="Normal 4 3 2" xfId="2274"/>
    <cellStyle name="Normal 4 3 2 2" xfId="2275"/>
    <cellStyle name="Normal 4 3 2 3" xfId="2276"/>
    <cellStyle name="Normal 4 3 2 4" xfId="2277"/>
    <cellStyle name="Normal 4 3 2 5" xfId="2278"/>
    <cellStyle name="Normal 4 3 2 6" xfId="2279"/>
    <cellStyle name="Normal 4 3 2 7" xfId="2280"/>
    <cellStyle name="Normal 4 3 2 8" xfId="2281"/>
    <cellStyle name="Normal 4 3 3" xfId="2282"/>
    <cellStyle name="Normal 4 3 3 2" xfId="2283"/>
    <cellStyle name="Normal 4 3 3 3" xfId="2284"/>
    <cellStyle name="Normal 4 3 3 4" xfId="2285"/>
    <cellStyle name="Normal 4 3 3 5" xfId="2286"/>
    <cellStyle name="Normal 4 3 3 6" xfId="2287"/>
    <cellStyle name="Normal 4 3 3 7" xfId="2288"/>
    <cellStyle name="Normal 4 3 3 8" xfId="2289"/>
    <cellStyle name="Normal 4 3 4" xfId="3283"/>
    <cellStyle name="Normal 4 3 5" xfId="13583"/>
    <cellStyle name="Normal 4 3 6" xfId="13584"/>
    <cellStyle name="Normal 4 3 7" xfId="24683"/>
    <cellStyle name="Normal 4 30" xfId="13585"/>
    <cellStyle name="Normal 4 31" xfId="13586"/>
    <cellStyle name="Normal 4 32" xfId="13587"/>
    <cellStyle name="Normal 4 33" xfId="13588"/>
    <cellStyle name="Normal 4 34" xfId="13589"/>
    <cellStyle name="Normal 4 35" xfId="13590"/>
    <cellStyle name="Normal 4 36" xfId="13591"/>
    <cellStyle name="Normal 4 37" xfId="13592"/>
    <cellStyle name="Normal 4 38" xfId="13593"/>
    <cellStyle name="Normal 4 39" xfId="13594"/>
    <cellStyle name="Normal 4 4" xfId="2290"/>
    <cellStyle name="Normal 4 4 2" xfId="2291"/>
    <cellStyle name="Normal 4 4 2 2" xfId="2292"/>
    <cellStyle name="Normal 4 4 2 2 2" xfId="3284"/>
    <cellStyle name="Normal 4 4 2 3" xfId="2293"/>
    <cellStyle name="Normal 4 4 2 4" xfId="2294"/>
    <cellStyle name="Normal 4 4 2 5" xfId="2295"/>
    <cellStyle name="Normal 4 4 2 6" xfId="2296"/>
    <cellStyle name="Normal 4 4 2 7" xfId="2297"/>
    <cellStyle name="Normal 4 4 2 8" xfId="2298"/>
    <cellStyle name="Normal 4 4 2 9" xfId="3285"/>
    <cellStyle name="Normal 4 4 3" xfId="2299"/>
    <cellStyle name="Normal 4 4 3 2" xfId="2300"/>
    <cellStyle name="Normal 4 4 3 3" xfId="2301"/>
    <cellStyle name="Normal 4 4 3 4" xfId="2302"/>
    <cellStyle name="Normal 4 4 3 5" xfId="2303"/>
    <cellStyle name="Normal 4 4 3 6" xfId="2304"/>
    <cellStyle name="Normal 4 4 3 7" xfId="2305"/>
    <cellStyle name="Normal 4 4 3 8" xfId="2306"/>
    <cellStyle name="Normal 4 4 3 9" xfId="3286"/>
    <cellStyle name="Normal 4 4 4" xfId="3287"/>
    <cellStyle name="Normal 4 4 5" xfId="24684"/>
    <cellStyle name="Normal 4 40" xfId="24681"/>
    <cellStyle name="Normal 4 5" xfId="2307"/>
    <cellStyle name="Normal 4 5 2" xfId="2308"/>
    <cellStyle name="Normal 4 5 2 2" xfId="2309"/>
    <cellStyle name="Normal 4 5 2 3" xfId="2310"/>
    <cellStyle name="Normal 4 5 2 4" xfId="2311"/>
    <cellStyle name="Normal 4 5 2 5" xfId="2312"/>
    <cellStyle name="Normal 4 5 2 6" xfId="2313"/>
    <cellStyle name="Normal 4 5 2 7" xfId="2314"/>
    <cellStyle name="Normal 4 5 2 8" xfId="2315"/>
    <cellStyle name="Normal 4 5 3" xfId="2316"/>
    <cellStyle name="Normal 4 5 3 2" xfId="2317"/>
    <cellStyle name="Normal 4 5 3 3" xfId="2318"/>
    <cellStyle name="Normal 4 5 3 4" xfId="2319"/>
    <cellStyle name="Normal 4 5 3 5" xfId="2320"/>
    <cellStyle name="Normal 4 5 3 6" xfId="2321"/>
    <cellStyle name="Normal 4 5 3 7" xfId="2322"/>
    <cellStyle name="Normal 4 5 3 8" xfId="2323"/>
    <cellStyle name="Normal 4 5 4" xfId="3288"/>
    <cellStyle name="Normal 4 5 5" xfId="24545"/>
    <cellStyle name="Normal 4 5 5 2" xfId="25021"/>
    <cellStyle name="Normal 4 5 5 2 2" xfId="25456"/>
    <cellStyle name="Normal 4 5 5 3" xfId="25260"/>
    <cellStyle name="Normal 4 6" xfId="2324"/>
    <cellStyle name="Normal 4 6 2" xfId="2325"/>
    <cellStyle name="Normal 4 6 2 2" xfId="2326"/>
    <cellStyle name="Normal 4 6 2 3" xfId="2327"/>
    <cellStyle name="Normal 4 6 2 4" xfId="2328"/>
    <cellStyle name="Normal 4 6 2 5" xfId="2329"/>
    <cellStyle name="Normal 4 6 2 6" xfId="2330"/>
    <cellStyle name="Normal 4 6 2 7" xfId="2331"/>
    <cellStyle name="Normal 4 6 2 8" xfId="2332"/>
    <cellStyle name="Normal 4 6 3" xfId="2333"/>
    <cellStyle name="Normal 4 6 3 2" xfId="2334"/>
    <cellStyle name="Normal 4 6 3 3" xfId="2335"/>
    <cellStyle name="Normal 4 6 3 4" xfId="2336"/>
    <cellStyle name="Normal 4 6 3 5" xfId="2337"/>
    <cellStyle name="Normal 4 6 3 6" xfId="2338"/>
    <cellStyle name="Normal 4 6 3 7" xfId="2339"/>
    <cellStyle name="Normal 4 6 3 8" xfId="2340"/>
    <cellStyle name="Normal 4 6 4" xfId="3289"/>
    <cellStyle name="Normal 4 7" xfId="2341"/>
    <cellStyle name="Normal 4 7 2" xfId="2342"/>
    <cellStyle name="Normal 4 7 2 2" xfId="2343"/>
    <cellStyle name="Normal 4 7 2 3" xfId="2344"/>
    <cellStyle name="Normal 4 7 2 4" xfId="2345"/>
    <cellStyle name="Normal 4 7 2 5" xfId="2346"/>
    <cellStyle name="Normal 4 7 2 6" xfId="2347"/>
    <cellStyle name="Normal 4 7 2 7" xfId="2348"/>
    <cellStyle name="Normal 4 7 2 8" xfId="2349"/>
    <cellStyle name="Normal 4 7 3" xfId="2350"/>
    <cellStyle name="Normal 4 7 3 2" xfId="2351"/>
    <cellStyle name="Normal 4 7 3 3" xfId="2352"/>
    <cellStyle name="Normal 4 7 3 4" xfId="2353"/>
    <cellStyle name="Normal 4 7 3 5" xfId="2354"/>
    <cellStyle name="Normal 4 7 3 6" xfId="2355"/>
    <cellStyle name="Normal 4 7 3 7" xfId="2356"/>
    <cellStyle name="Normal 4 7 3 8" xfId="2357"/>
    <cellStyle name="Normal 4 8" xfId="2358"/>
    <cellStyle name="Normal 4 8 2" xfId="2359"/>
    <cellStyle name="Normal 4 8 2 2" xfId="2360"/>
    <cellStyle name="Normal 4 8 2 3" xfId="2361"/>
    <cellStyle name="Normal 4 8 2 4" xfId="2362"/>
    <cellStyle name="Normal 4 8 2 5" xfId="2363"/>
    <cellStyle name="Normal 4 8 2 6" xfId="2364"/>
    <cellStyle name="Normal 4 8 2 7" xfId="2365"/>
    <cellStyle name="Normal 4 8 2 8" xfId="2366"/>
    <cellStyle name="Normal 4 8 3" xfId="2367"/>
    <cellStyle name="Normal 4 8 3 2" xfId="2368"/>
    <cellStyle name="Normal 4 8 3 3" xfId="2369"/>
    <cellStyle name="Normal 4 8 3 4" xfId="2370"/>
    <cellStyle name="Normal 4 8 3 5" xfId="2371"/>
    <cellStyle name="Normal 4 8 3 6" xfId="2372"/>
    <cellStyle name="Normal 4 8 3 7" xfId="2373"/>
    <cellStyle name="Normal 4 8 3 8" xfId="2374"/>
    <cellStyle name="Normal 4 9" xfId="2375"/>
    <cellStyle name="Normal 4 9 2" xfId="2376"/>
    <cellStyle name="Normal 4 9 2 2" xfId="2377"/>
    <cellStyle name="Normal 4 9 2 3" xfId="2378"/>
    <cellStyle name="Normal 4 9 2 4" xfId="2379"/>
    <cellStyle name="Normal 4 9 2 5" xfId="2380"/>
    <cellStyle name="Normal 4 9 2 6" xfId="2381"/>
    <cellStyle name="Normal 4 9 2 7" xfId="2382"/>
    <cellStyle name="Normal 4 9 2 8" xfId="2383"/>
    <cellStyle name="Normal 4 9 3" xfId="2384"/>
    <cellStyle name="Normal 4 9 3 2" xfId="2385"/>
    <cellStyle name="Normal 4 9 3 3" xfId="2386"/>
    <cellStyle name="Normal 4 9 3 4" xfId="2387"/>
    <cellStyle name="Normal 4 9 3 5" xfId="2388"/>
    <cellStyle name="Normal 4 9 3 6" xfId="2389"/>
    <cellStyle name="Normal 4 9 3 7" xfId="2390"/>
    <cellStyle name="Normal 4 9 3 8" xfId="2391"/>
    <cellStyle name="Normal 4_13 A" xfId="13595"/>
    <cellStyle name="Normal 40" xfId="3121"/>
    <cellStyle name="Normal 40 10" xfId="13596"/>
    <cellStyle name="Normal 40 11" xfId="13597"/>
    <cellStyle name="Normal 40 12" xfId="13598"/>
    <cellStyle name="Normal 40 13" xfId="13599"/>
    <cellStyle name="Normal 40 14" xfId="13600"/>
    <cellStyle name="Normal 40 15" xfId="13601"/>
    <cellStyle name="Normal 40 16" xfId="13602"/>
    <cellStyle name="Normal 40 17" xfId="13603"/>
    <cellStyle name="Normal 40 18" xfId="13604"/>
    <cellStyle name="Normal 40 19" xfId="13605"/>
    <cellStyle name="Normal 40 2" xfId="3183"/>
    <cellStyle name="Normal 40 2 2" xfId="13606"/>
    <cellStyle name="Normal 40 20" xfId="13607"/>
    <cellStyle name="Normal 40 21" xfId="13608"/>
    <cellStyle name="Normal 40 22" xfId="13609"/>
    <cellStyle name="Normal 40 23" xfId="13610"/>
    <cellStyle name="Normal 40 24" xfId="13611"/>
    <cellStyle name="Normal 40 25" xfId="13612"/>
    <cellStyle name="Normal 40 26" xfId="13613"/>
    <cellStyle name="Normal 40 27" xfId="13614"/>
    <cellStyle name="Normal 40 28" xfId="13615"/>
    <cellStyle name="Normal 40 29" xfId="13616"/>
    <cellStyle name="Normal 40 3" xfId="13617"/>
    <cellStyle name="Normal 40 30" xfId="13618"/>
    <cellStyle name="Normal 40 31" xfId="13619"/>
    <cellStyle name="Normal 40 32" xfId="13620"/>
    <cellStyle name="Normal 40 33" xfId="13621"/>
    <cellStyle name="Normal 40 34" xfId="13622"/>
    <cellStyle name="Normal 40 35" xfId="13623"/>
    <cellStyle name="Normal 40 36" xfId="13624"/>
    <cellStyle name="Normal 40 4" xfId="13625"/>
    <cellStyle name="Normal 40 5" xfId="13626"/>
    <cellStyle name="Normal 40 6" xfId="13627"/>
    <cellStyle name="Normal 40 7" xfId="13628"/>
    <cellStyle name="Normal 40 8" xfId="13629"/>
    <cellStyle name="Normal 40 9" xfId="13630"/>
    <cellStyle name="Normal 41" xfId="3122"/>
    <cellStyle name="Normal 41 10" xfId="13631"/>
    <cellStyle name="Normal 41 11" xfId="13632"/>
    <cellStyle name="Normal 41 12" xfId="13633"/>
    <cellStyle name="Normal 41 13" xfId="13634"/>
    <cellStyle name="Normal 41 14" xfId="13635"/>
    <cellStyle name="Normal 41 15" xfId="13636"/>
    <cellStyle name="Normal 41 16" xfId="13637"/>
    <cellStyle name="Normal 41 17" xfId="13638"/>
    <cellStyle name="Normal 41 18" xfId="13639"/>
    <cellStyle name="Normal 41 19" xfId="13640"/>
    <cellStyle name="Normal 41 2" xfId="13641"/>
    <cellStyle name="Normal 41 2 2" xfId="13642"/>
    <cellStyle name="Normal 41 20" xfId="13643"/>
    <cellStyle name="Normal 41 21" xfId="13644"/>
    <cellStyle name="Normal 41 22" xfId="13645"/>
    <cellStyle name="Normal 41 23" xfId="13646"/>
    <cellStyle name="Normal 41 24" xfId="13647"/>
    <cellStyle name="Normal 41 25" xfId="13648"/>
    <cellStyle name="Normal 41 26" xfId="13649"/>
    <cellStyle name="Normal 41 27" xfId="13650"/>
    <cellStyle name="Normal 41 28" xfId="13651"/>
    <cellStyle name="Normal 41 29" xfId="13652"/>
    <cellStyle name="Normal 41 3" xfId="13653"/>
    <cellStyle name="Normal 41 30" xfId="13654"/>
    <cellStyle name="Normal 41 31" xfId="13655"/>
    <cellStyle name="Normal 41 32" xfId="13656"/>
    <cellStyle name="Normal 41 33" xfId="13657"/>
    <cellStyle name="Normal 41 34" xfId="13658"/>
    <cellStyle name="Normal 41 35" xfId="13659"/>
    <cellStyle name="Normal 41 36" xfId="13660"/>
    <cellStyle name="Normal 41 37" xfId="24678"/>
    <cellStyle name="Normal 41 4" xfId="13661"/>
    <cellStyle name="Normal 41 5" xfId="13662"/>
    <cellStyle name="Normal 41 6" xfId="13663"/>
    <cellStyle name="Normal 41 7" xfId="13664"/>
    <cellStyle name="Normal 41 8" xfId="13665"/>
    <cellStyle name="Normal 41 9" xfId="13666"/>
    <cellStyle name="Normal 42" xfId="3123"/>
    <cellStyle name="Normal 42 10" xfId="13667"/>
    <cellStyle name="Normal 42 11" xfId="13668"/>
    <cellStyle name="Normal 42 12" xfId="13669"/>
    <cellStyle name="Normal 42 13" xfId="13670"/>
    <cellStyle name="Normal 42 14" xfId="13671"/>
    <cellStyle name="Normal 42 15" xfId="13672"/>
    <cellStyle name="Normal 42 16" xfId="13673"/>
    <cellStyle name="Normal 42 17" xfId="13674"/>
    <cellStyle name="Normal 42 18" xfId="13675"/>
    <cellStyle name="Normal 42 19" xfId="13676"/>
    <cellStyle name="Normal 42 2" xfId="13677"/>
    <cellStyle name="Normal 42 2 2" xfId="13678"/>
    <cellStyle name="Normal 42 20" xfId="13679"/>
    <cellStyle name="Normal 42 21" xfId="13680"/>
    <cellStyle name="Normal 42 22" xfId="13681"/>
    <cellStyle name="Normal 42 23" xfId="13682"/>
    <cellStyle name="Normal 42 24" xfId="13683"/>
    <cellStyle name="Normal 42 25" xfId="13684"/>
    <cellStyle name="Normal 42 26" xfId="13685"/>
    <cellStyle name="Normal 42 27" xfId="13686"/>
    <cellStyle name="Normal 42 28" xfId="13687"/>
    <cellStyle name="Normal 42 29" xfId="13688"/>
    <cellStyle name="Normal 42 3" xfId="13689"/>
    <cellStyle name="Normal 42 30" xfId="13690"/>
    <cellStyle name="Normal 42 31" xfId="13691"/>
    <cellStyle name="Normal 42 32" xfId="13692"/>
    <cellStyle name="Normal 42 33" xfId="13693"/>
    <cellStyle name="Normal 42 34" xfId="13694"/>
    <cellStyle name="Normal 42 35" xfId="13695"/>
    <cellStyle name="Normal 42 36" xfId="13696"/>
    <cellStyle name="Normal 42 37" xfId="24679"/>
    <cellStyle name="Normal 42 4" xfId="13697"/>
    <cellStyle name="Normal 42 5" xfId="13698"/>
    <cellStyle name="Normal 42 6" xfId="13699"/>
    <cellStyle name="Normal 42 7" xfId="13700"/>
    <cellStyle name="Normal 42 8" xfId="13701"/>
    <cellStyle name="Normal 42 9" xfId="13702"/>
    <cellStyle name="Normal 43" xfId="3124"/>
    <cellStyle name="Normal 43 10" xfId="13703"/>
    <cellStyle name="Normal 43 11" xfId="13704"/>
    <cellStyle name="Normal 43 12" xfId="13705"/>
    <cellStyle name="Normal 43 13" xfId="13706"/>
    <cellStyle name="Normal 43 14" xfId="13707"/>
    <cellStyle name="Normal 43 15" xfId="13708"/>
    <cellStyle name="Normal 43 16" xfId="13709"/>
    <cellStyle name="Normal 43 17" xfId="13710"/>
    <cellStyle name="Normal 43 18" xfId="13711"/>
    <cellStyle name="Normal 43 19" xfId="13712"/>
    <cellStyle name="Normal 43 2" xfId="13713"/>
    <cellStyle name="Normal 43 2 2" xfId="13714"/>
    <cellStyle name="Normal 43 20" xfId="13715"/>
    <cellStyle name="Normal 43 21" xfId="13716"/>
    <cellStyle name="Normal 43 22" xfId="13717"/>
    <cellStyle name="Normal 43 23" xfId="13718"/>
    <cellStyle name="Normal 43 24" xfId="13719"/>
    <cellStyle name="Normal 43 25" xfId="13720"/>
    <cellStyle name="Normal 43 26" xfId="13721"/>
    <cellStyle name="Normal 43 27" xfId="13722"/>
    <cellStyle name="Normal 43 28" xfId="13723"/>
    <cellStyle name="Normal 43 29" xfId="13724"/>
    <cellStyle name="Normal 43 3" xfId="13725"/>
    <cellStyle name="Normal 43 30" xfId="13726"/>
    <cellStyle name="Normal 43 31" xfId="13727"/>
    <cellStyle name="Normal 43 32" xfId="13728"/>
    <cellStyle name="Normal 43 33" xfId="13729"/>
    <cellStyle name="Normal 43 34" xfId="13730"/>
    <cellStyle name="Normal 43 35" xfId="13731"/>
    <cellStyle name="Normal 43 36" xfId="13732"/>
    <cellStyle name="Normal 43 37" xfId="24680"/>
    <cellStyle name="Normal 43 4" xfId="13733"/>
    <cellStyle name="Normal 43 5" xfId="13734"/>
    <cellStyle name="Normal 43 6" xfId="13735"/>
    <cellStyle name="Normal 43 7" xfId="13736"/>
    <cellStyle name="Normal 43 8" xfId="13737"/>
    <cellStyle name="Normal 43 9" xfId="13738"/>
    <cellStyle name="Normal 44" xfId="3125"/>
    <cellStyle name="Normal 44 10" xfId="13739"/>
    <cellStyle name="Normal 44 11" xfId="13740"/>
    <cellStyle name="Normal 44 12" xfId="13741"/>
    <cellStyle name="Normal 44 13" xfId="13742"/>
    <cellStyle name="Normal 44 14" xfId="13743"/>
    <cellStyle name="Normal 44 15" xfId="13744"/>
    <cellStyle name="Normal 44 16" xfId="13745"/>
    <cellStyle name="Normal 44 17" xfId="13746"/>
    <cellStyle name="Normal 44 18" xfId="13747"/>
    <cellStyle name="Normal 44 19" xfId="13748"/>
    <cellStyle name="Normal 44 2" xfId="13749"/>
    <cellStyle name="Normal 44 2 2" xfId="13750"/>
    <cellStyle name="Normal 44 20" xfId="13751"/>
    <cellStyle name="Normal 44 21" xfId="13752"/>
    <cellStyle name="Normal 44 22" xfId="13753"/>
    <cellStyle name="Normal 44 23" xfId="13754"/>
    <cellStyle name="Normal 44 24" xfId="13755"/>
    <cellStyle name="Normal 44 25" xfId="13756"/>
    <cellStyle name="Normal 44 26" xfId="13757"/>
    <cellStyle name="Normal 44 27" xfId="13758"/>
    <cellStyle name="Normal 44 28" xfId="13759"/>
    <cellStyle name="Normal 44 29" xfId="13760"/>
    <cellStyle name="Normal 44 3" xfId="13761"/>
    <cellStyle name="Normal 44 30" xfId="13762"/>
    <cellStyle name="Normal 44 31" xfId="13763"/>
    <cellStyle name="Normal 44 32" xfId="13764"/>
    <cellStyle name="Normal 44 33" xfId="13765"/>
    <cellStyle name="Normal 44 34" xfId="13766"/>
    <cellStyle name="Normal 44 35" xfId="13767"/>
    <cellStyle name="Normal 44 36" xfId="24635"/>
    <cellStyle name="Normal 44 4" xfId="13768"/>
    <cellStyle name="Normal 44 5" xfId="13769"/>
    <cellStyle name="Normal 44 6" xfId="13770"/>
    <cellStyle name="Normal 44 7" xfId="13771"/>
    <cellStyle name="Normal 44 8" xfId="13772"/>
    <cellStyle name="Normal 44 9" xfId="13773"/>
    <cellStyle name="Normal 45" xfId="3126"/>
    <cellStyle name="Normal 45 10" xfId="13774"/>
    <cellStyle name="Normal 45 11" xfId="13775"/>
    <cellStyle name="Normal 45 12" xfId="13776"/>
    <cellStyle name="Normal 45 13" xfId="13777"/>
    <cellStyle name="Normal 45 14" xfId="13778"/>
    <cellStyle name="Normal 45 15" xfId="13779"/>
    <cellStyle name="Normal 45 16" xfId="13780"/>
    <cellStyle name="Normal 45 17" xfId="13781"/>
    <cellStyle name="Normal 45 18" xfId="13782"/>
    <cellStyle name="Normal 45 19" xfId="13783"/>
    <cellStyle name="Normal 45 2" xfId="13784"/>
    <cellStyle name="Normal 45 2 2" xfId="13785"/>
    <cellStyle name="Normal 45 20" xfId="13786"/>
    <cellStyle name="Normal 45 21" xfId="13787"/>
    <cellStyle name="Normal 45 22" xfId="13788"/>
    <cellStyle name="Normal 45 23" xfId="13789"/>
    <cellStyle name="Normal 45 24" xfId="13790"/>
    <cellStyle name="Normal 45 25" xfId="13791"/>
    <cellStyle name="Normal 45 26" xfId="13792"/>
    <cellStyle name="Normal 45 27" xfId="13793"/>
    <cellStyle name="Normal 45 28" xfId="13794"/>
    <cellStyle name="Normal 45 29" xfId="13795"/>
    <cellStyle name="Normal 45 3" xfId="13796"/>
    <cellStyle name="Normal 45 30" xfId="13797"/>
    <cellStyle name="Normal 45 31" xfId="13798"/>
    <cellStyle name="Normal 45 32" xfId="13799"/>
    <cellStyle name="Normal 45 33" xfId="13800"/>
    <cellStyle name="Normal 45 34" xfId="13801"/>
    <cellStyle name="Normal 45 35" xfId="13802"/>
    <cellStyle name="Normal 45 36" xfId="24686"/>
    <cellStyle name="Normal 45 4" xfId="13803"/>
    <cellStyle name="Normal 45 5" xfId="13804"/>
    <cellStyle name="Normal 45 6" xfId="13805"/>
    <cellStyle name="Normal 45 7" xfId="13806"/>
    <cellStyle name="Normal 45 8" xfId="13807"/>
    <cellStyle name="Normal 45 9" xfId="13808"/>
    <cellStyle name="Normal 46" xfId="3127"/>
    <cellStyle name="Normal 46 10" xfId="13809"/>
    <cellStyle name="Normal 46 11" xfId="13810"/>
    <cellStyle name="Normal 46 12" xfId="13811"/>
    <cellStyle name="Normal 46 13" xfId="13812"/>
    <cellStyle name="Normal 46 14" xfId="13813"/>
    <cellStyle name="Normal 46 15" xfId="13814"/>
    <cellStyle name="Normal 46 16" xfId="13815"/>
    <cellStyle name="Normal 46 17" xfId="13816"/>
    <cellStyle name="Normal 46 18" xfId="13817"/>
    <cellStyle name="Normal 46 19" xfId="13818"/>
    <cellStyle name="Normal 46 2" xfId="13819"/>
    <cellStyle name="Normal 46 2 2" xfId="13820"/>
    <cellStyle name="Normal 46 20" xfId="13821"/>
    <cellStyle name="Normal 46 21" xfId="13822"/>
    <cellStyle name="Normal 46 22" xfId="13823"/>
    <cellStyle name="Normal 46 23" xfId="13824"/>
    <cellStyle name="Normal 46 24" xfId="13825"/>
    <cellStyle name="Normal 46 25" xfId="13826"/>
    <cellStyle name="Normal 46 26" xfId="13827"/>
    <cellStyle name="Normal 46 27" xfId="13828"/>
    <cellStyle name="Normal 46 28" xfId="13829"/>
    <cellStyle name="Normal 46 29" xfId="13830"/>
    <cellStyle name="Normal 46 3" xfId="13831"/>
    <cellStyle name="Normal 46 30" xfId="13832"/>
    <cellStyle name="Normal 46 31" xfId="13833"/>
    <cellStyle name="Normal 46 32" xfId="13834"/>
    <cellStyle name="Normal 46 33" xfId="13835"/>
    <cellStyle name="Normal 46 34" xfId="13836"/>
    <cellStyle name="Normal 46 35" xfId="13837"/>
    <cellStyle name="Normal 46 36" xfId="24688"/>
    <cellStyle name="Normal 46 4" xfId="13838"/>
    <cellStyle name="Normal 46 5" xfId="13839"/>
    <cellStyle name="Normal 46 6" xfId="13840"/>
    <cellStyle name="Normal 46 7" xfId="13841"/>
    <cellStyle name="Normal 46 8" xfId="13842"/>
    <cellStyle name="Normal 46 9" xfId="13843"/>
    <cellStyle name="Normal 47" xfId="3128"/>
    <cellStyle name="Normal 47 10" xfId="13844"/>
    <cellStyle name="Normal 47 11" xfId="13845"/>
    <cellStyle name="Normal 47 12" xfId="13846"/>
    <cellStyle name="Normal 47 13" xfId="13847"/>
    <cellStyle name="Normal 47 14" xfId="13848"/>
    <cellStyle name="Normal 47 15" xfId="13849"/>
    <cellStyle name="Normal 47 16" xfId="13850"/>
    <cellStyle name="Normal 47 17" xfId="13851"/>
    <cellStyle name="Normal 47 18" xfId="13852"/>
    <cellStyle name="Normal 47 19" xfId="13853"/>
    <cellStyle name="Normal 47 2" xfId="13854"/>
    <cellStyle name="Normal 47 2 2" xfId="13855"/>
    <cellStyle name="Normal 47 20" xfId="13856"/>
    <cellStyle name="Normal 47 21" xfId="13857"/>
    <cellStyle name="Normal 47 22" xfId="13858"/>
    <cellStyle name="Normal 47 23" xfId="13859"/>
    <cellStyle name="Normal 47 24" xfId="13860"/>
    <cellStyle name="Normal 47 25" xfId="13861"/>
    <cellStyle name="Normal 47 26" xfId="13862"/>
    <cellStyle name="Normal 47 27" xfId="13863"/>
    <cellStyle name="Normal 47 28" xfId="13864"/>
    <cellStyle name="Normal 47 29" xfId="13865"/>
    <cellStyle name="Normal 47 3" xfId="13866"/>
    <cellStyle name="Normal 47 30" xfId="13867"/>
    <cellStyle name="Normal 47 31" xfId="13868"/>
    <cellStyle name="Normal 47 32" xfId="13869"/>
    <cellStyle name="Normal 47 33" xfId="13870"/>
    <cellStyle name="Normal 47 34" xfId="13871"/>
    <cellStyle name="Normal 47 35" xfId="13872"/>
    <cellStyle name="Normal 47 36" xfId="3372"/>
    <cellStyle name="Normal 47 37" xfId="24690"/>
    <cellStyle name="Normal 47 4" xfId="13873"/>
    <cellStyle name="Normal 47 5" xfId="13874"/>
    <cellStyle name="Normal 47 6" xfId="13875"/>
    <cellStyle name="Normal 47 7" xfId="13876"/>
    <cellStyle name="Normal 47 8" xfId="13877"/>
    <cellStyle name="Normal 47 9" xfId="13878"/>
    <cellStyle name="Normal 48" xfId="3129"/>
    <cellStyle name="Normal 48 10" xfId="13879"/>
    <cellStyle name="Normal 48 11" xfId="13880"/>
    <cellStyle name="Normal 48 12" xfId="13881"/>
    <cellStyle name="Normal 48 13" xfId="13882"/>
    <cellStyle name="Normal 48 14" xfId="13883"/>
    <cellStyle name="Normal 48 15" xfId="13884"/>
    <cellStyle name="Normal 48 16" xfId="13885"/>
    <cellStyle name="Normal 48 17" xfId="13886"/>
    <cellStyle name="Normal 48 18" xfId="13887"/>
    <cellStyle name="Normal 48 19" xfId="13888"/>
    <cellStyle name="Normal 48 2" xfId="3130"/>
    <cellStyle name="Normal 48 2 2" xfId="24756"/>
    <cellStyle name="Normal 48 20" xfId="13889"/>
    <cellStyle name="Normal 48 21" xfId="13890"/>
    <cellStyle name="Normal 48 22" xfId="13891"/>
    <cellStyle name="Normal 48 23" xfId="13892"/>
    <cellStyle name="Normal 48 24" xfId="13893"/>
    <cellStyle name="Normal 48 25" xfId="13894"/>
    <cellStyle name="Normal 48 26" xfId="13895"/>
    <cellStyle name="Normal 48 27" xfId="13896"/>
    <cellStyle name="Normal 48 28" xfId="13897"/>
    <cellStyle name="Normal 48 29" xfId="13898"/>
    <cellStyle name="Normal 48 3" xfId="13899"/>
    <cellStyle name="Normal 48 30" xfId="13900"/>
    <cellStyle name="Normal 48 31" xfId="13901"/>
    <cellStyle name="Normal 48 32" xfId="13902"/>
    <cellStyle name="Normal 48 33" xfId="13903"/>
    <cellStyle name="Normal 48 34" xfId="13904"/>
    <cellStyle name="Normal 48 35" xfId="13905"/>
    <cellStyle name="Normal 48 36" xfId="24692"/>
    <cellStyle name="Normal 48 4" xfId="13906"/>
    <cellStyle name="Normal 48 5" xfId="13907"/>
    <cellStyle name="Normal 48 6" xfId="13908"/>
    <cellStyle name="Normal 48 7" xfId="13909"/>
    <cellStyle name="Normal 48 8" xfId="13910"/>
    <cellStyle name="Normal 48 9" xfId="13911"/>
    <cellStyle name="Normal 49" xfId="3131"/>
    <cellStyle name="Normal 49 10" xfId="13912"/>
    <cellStyle name="Normal 49 11" xfId="13913"/>
    <cellStyle name="Normal 49 12" xfId="13914"/>
    <cellStyle name="Normal 49 13" xfId="13915"/>
    <cellStyle name="Normal 49 14" xfId="13916"/>
    <cellStyle name="Normal 49 15" xfId="13917"/>
    <cellStyle name="Normal 49 16" xfId="13918"/>
    <cellStyle name="Normal 49 17" xfId="13919"/>
    <cellStyle name="Normal 49 18" xfId="13920"/>
    <cellStyle name="Normal 49 19" xfId="13921"/>
    <cellStyle name="Normal 49 2" xfId="13922"/>
    <cellStyle name="Normal 49 20" xfId="13923"/>
    <cellStyle name="Normal 49 21" xfId="13924"/>
    <cellStyle name="Normal 49 22" xfId="13925"/>
    <cellStyle name="Normal 49 23" xfId="13926"/>
    <cellStyle name="Normal 49 24" xfId="13927"/>
    <cellStyle name="Normal 49 25" xfId="13928"/>
    <cellStyle name="Normal 49 26" xfId="13929"/>
    <cellStyle name="Normal 49 27" xfId="13930"/>
    <cellStyle name="Normal 49 28" xfId="13931"/>
    <cellStyle name="Normal 49 29" xfId="13932"/>
    <cellStyle name="Normal 49 3" xfId="13933"/>
    <cellStyle name="Normal 49 30" xfId="13934"/>
    <cellStyle name="Normal 49 31" xfId="13935"/>
    <cellStyle name="Normal 49 32" xfId="13936"/>
    <cellStyle name="Normal 49 33" xfId="13937"/>
    <cellStyle name="Normal 49 34" xfId="13938"/>
    <cellStyle name="Normal 49 35" xfId="13939"/>
    <cellStyle name="Normal 49 36" xfId="24694"/>
    <cellStyle name="Normal 49 4" xfId="13940"/>
    <cellStyle name="Normal 49 5" xfId="13941"/>
    <cellStyle name="Normal 49 6" xfId="13942"/>
    <cellStyle name="Normal 49 7" xfId="13943"/>
    <cellStyle name="Normal 49 8" xfId="13944"/>
    <cellStyle name="Normal 49 9" xfId="13945"/>
    <cellStyle name="Normal 5" xfId="7"/>
    <cellStyle name="Normal 5 10" xfId="2392"/>
    <cellStyle name="Normal 5 11" xfId="2393"/>
    <cellStyle name="Normal 5 11 2" xfId="2394"/>
    <cellStyle name="Normal 5 11 3" xfId="2395"/>
    <cellStyle name="Normal 5 11 4" xfId="2396"/>
    <cellStyle name="Normal 5 11 5" xfId="2397"/>
    <cellStyle name="Normal 5 11 6" xfId="2398"/>
    <cellStyle name="Normal 5 11 7" xfId="2399"/>
    <cellStyle name="Normal 5 11 8" xfId="2400"/>
    <cellStyle name="Normal 5 12" xfId="2401"/>
    <cellStyle name="Normal 5 12 2" xfId="2402"/>
    <cellStyle name="Normal 5 12 3" xfId="2403"/>
    <cellStyle name="Normal 5 12 4" xfId="2404"/>
    <cellStyle name="Normal 5 12 5" xfId="2405"/>
    <cellStyle name="Normal 5 12 6" xfId="2406"/>
    <cellStyle name="Normal 5 12 7" xfId="2407"/>
    <cellStyle name="Normal 5 12 8" xfId="2408"/>
    <cellStyle name="Normal 5 13" xfId="2409"/>
    <cellStyle name="Normal 5 14" xfId="2410"/>
    <cellStyle name="Normal 5 15" xfId="2411"/>
    <cellStyle name="Normal 5 16" xfId="2412"/>
    <cellStyle name="Normal 5 17" xfId="2413"/>
    <cellStyle name="Normal 5 18" xfId="2414"/>
    <cellStyle name="Normal 5 19" xfId="2415"/>
    <cellStyle name="Normal 5 2" xfId="32"/>
    <cellStyle name="Normal 5 2 10" xfId="13946"/>
    <cellStyle name="Normal 5 2 11" xfId="13947"/>
    <cellStyle name="Normal 5 2 12" xfId="13948"/>
    <cellStyle name="Normal 5 2 13" xfId="13949"/>
    <cellStyle name="Normal 5 2 14" xfId="13950"/>
    <cellStyle name="Normal 5 2 15" xfId="13951"/>
    <cellStyle name="Normal 5 2 16" xfId="13952"/>
    <cellStyle name="Normal 5 2 17" xfId="13953"/>
    <cellStyle name="Normal 5 2 18" xfId="13954"/>
    <cellStyle name="Normal 5 2 19" xfId="13955"/>
    <cellStyle name="Normal 5 2 2" xfId="2416"/>
    <cellStyle name="Normal 5 2 2 10" xfId="24697"/>
    <cellStyle name="Normal 5 2 2 2" xfId="2417"/>
    <cellStyle name="Normal 5 2 2 2 2" xfId="3390"/>
    <cellStyle name="Normal 5 2 2 3" xfId="2418"/>
    <cellStyle name="Normal 5 2 2 4" xfId="2419"/>
    <cellStyle name="Normal 5 2 2 5" xfId="2420"/>
    <cellStyle name="Normal 5 2 2 6" xfId="2421"/>
    <cellStyle name="Normal 5 2 2 7" xfId="2422"/>
    <cellStyle name="Normal 5 2 2 8" xfId="2423"/>
    <cellStyle name="Normal 5 2 2 9" xfId="3290"/>
    <cellStyle name="Normal 5 2 20" xfId="13956"/>
    <cellStyle name="Normal 5 2 21" xfId="13957"/>
    <cellStyle name="Normal 5 2 22" xfId="13958"/>
    <cellStyle name="Normal 5 2 23" xfId="13959"/>
    <cellStyle name="Normal 5 2 24" xfId="13960"/>
    <cellStyle name="Normal 5 2 25" xfId="13961"/>
    <cellStyle name="Normal 5 2 26" xfId="13962"/>
    <cellStyle name="Normal 5 2 27" xfId="13963"/>
    <cellStyle name="Normal 5 2 28" xfId="13964"/>
    <cellStyle name="Normal 5 2 29" xfId="13965"/>
    <cellStyle name="Normal 5 2 3" xfId="2424"/>
    <cellStyle name="Normal 5 2 3 2" xfId="2425"/>
    <cellStyle name="Normal 5 2 3 3" xfId="2426"/>
    <cellStyle name="Normal 5 2 3 4" xfId="2427"/>
    <cellStyle name="Normal 5 2 3 5" xfId="2428"/>
    <cellStyle name="Normal 5 2 3 6" xfId="2429"/>
    <cellStyle name="Normal 5 2 3 7" xfId="2430"/>
    <cellStyle name="Normal 5 2 3 8" xfId="2431"/>
    <cellStyle name="Normal 5 2 30" xfId="13966"/>
    <cellStyle name="Normal 5 2 31" xfId="13967"/>
    <cellStyle name="Normal 5 2 32" xfId="13968"/>
    <cellStyle name="Normal 5 2 33" xfId="13969"/>
    <cellStyle name="Normal 5 2 34" xfId="13970"/>
    <cellStyle name="Normal 5 2 35" xfId="13971"/>
    <cellStyle name="Normal 5 2 36" xfId="24696"/>
    <cellStyle name="Normal 5 2 4" xfId="3291"/>
    <cellStyle name="Normal 5 2 5" xfId="13972"/>
    <cellStyle name="Normal 5 2 6" xfId="13973"/>
    <cellStyle name="Normal 5 2 7" xfId="13974"/>
    <cellStyle name="Normal 5 2 8" xfId="13975"/>
    <cellStyle name="Normal 5 2 9" xfId="13976"/>
    <cellStyle name="Normal 5 20" xfId="2432"/>
    <cellStyle name="Normal 5 21" xfId="2433"/>
    <cellStyle name="Normal 5 22" xfId="2434"/>
    <cellStyle name="Normal 5 23" xfId="2435"/>
    <cellStyle name="Normal 5 24" xfId="2436"/>
    <cellStyle name="Normal 5 25" xfId="3292"/>
    <cellStyle name="Normal 5 26" xfId="3364"/>
    <cellStyle name="Normal 5 27" xfId="13977"/>
    <cellStyle name="Normal 5 28" xfId="13978"/>
    <cellStyle name="Normal 5 29" xfId="13979"/>
    <cellStyle name="Normal 5 3" xfId="2437"/>
    <cellStyle name="Normal 5 3 10" xfId="13980"/>
    <cellStyle name="Normal 5 3 11" xfId="13981"/>
    <cellStyle name="Normal 5 3 12" xfId="13982"/>
    <cellStyle name="Normal 5 3 13" xfId="13983"/>
    <cellStyle name="Normal 5 3 14" xfId="13984"/>
    <cellStyle name="Normal 5 3 15" xfId="13985"/>
    <cellStyle name="Normal 5 3 16" xfId="13986"/>
    <cellStyle name="Normal 5 3 17" xfId="13987"/>
    <cellStyle name="Normal 5 3 18" xfId="13988"/>
    <cellStyle name="Normal 5 3 19" xfId="13989"/>
    <cellStyle name="Normal 5 3 2" xfId="2438"/>
    <cellStyle name="Normal 5 3 2 2" xfId="2439"/>
    <cellStyle name="Normal 5 3 2 3" xfId="2440"/>
    <cellStyle name="Normal 5 3 2 4" xfId="2441"/>
    <cellStyle name="Normal 5 3 2 5" xfId="2442"/>
    <cellStyle name="Normal 5 3 2 6" xfId="2443"/>
    <cellStyle name="Normal 5 3 2 7" xfId="2444"/>
    <cellStyle name="Normal 5 3 2 8" xfId="2445"/>
    <cellStyle name="Normal 5 3 20" xfId="13990"/>
    <cellStyle name="Normal 5 3 21" xfId="13991"/>
    <cellStyle name="Normal 5 3 22" xfId="13992"/>
    <cellStyle name="Normal 5 3 23" xfId="13993"/>
    <cellStyle name="Normal 5 3 24" xfId="13994"/>
    <cellStyle name="Normal 5 3 25" xfId="13995"/>
    <cellStyle name="Normal 5 3 26" xfId="13996"/>
    <cellStyle name="Normal 5 3 27" xfId="13997"/>
    <cellStyle name="Normal 5 3 28" xfId="13998"/>
    <cellStyle name="Normal 5 3 29" xfId="13999"/>
    <cellStyle name="Normal 5 3 3" xfId="2446"/>
    <cellStyle name="Normal 5 3 3 2" xfId="2447"/>
    <cellStyle name="Normal 5 3 3 3" xfId="2448"/>
    <cellStyle name="Normal 5 3 3 4" xfId="2449"/>
    <cellStyle name="Normal 5 3 3 5" xfId="2450"/>
    <cellStyle name="Normal 5 3 3 6" xfId="2451"/>
    <cellStyle name="Normal 5 3 3 7" xfId="2452"/>
    <cellStyle name="Normal 5 3 3 8" xfId="2453"/>
    <cellStyle name="Normal 5 3 30" xfId="14000"/>
    <cellStyle name="Normal 5 3 31" xfId="14001"/>
    <cellStyle name="Normal 5 3 32" xfId="14002"/>
    <cellStyle name="Normal 5 3 33" xfId="14003"/>
    <cellStyle name="Normal 5 3 34" xfId="14004"/>
    <cellStyle name="Normal 5 3 35" xfId="14005"/>
    <cellStyle name="Normal 5 3 36" xfId="14006"/>
    <cellStyle name="Normal 5 3 37" xfId="24587"/>
    <cellStyle name="Normal 5 3 4" xfId="3293"/>
    <cellStyle name="Normal 5 3 5" xfId="14007"/>
    <cellStyle name="Normal 5 3 6" xfId="14008"/>
    <cellStyle name="Normal 5 3 7" xfId="14009"/>
    <cellStyle name="Normal 5 3 8" xfId="14010"/>
    <cellStyle name="Normal 5 3 9" xfId="14011"/>
    <cellStyle name="Normal 5 30" xfId="14012"/>
    <cellStyle name="Normal 5 31" xfId="14013"/>
    <cellStyle name="Normal 5 32" xfId="14014"/>
    <cellStyle name="Normal 5 33" xfId="14015"/>
    <cellStyle name="Normal 5 34" xfId="14016"/>
    <cellStyle name="Normal 5 35" xfId="14017"/>
    <cellStyle name="Normal 5 36" xfId="14018"/>
    <cellStyle name="Normal 5 37" xfId="14019"/>
    <cellStyle name="Normal 5 38" xfId="14020"/>
    <cellStyle name="Normal 5 39" xfId="14021"/>
    <cellStyle name="Normal 5 4" xfId="2454"/>
    <cellStyle name="Normal 5 4 10" xfId="14022"/>
    <cellStyle name="Normal 5 4 11" xfId="14023"/>
    <cellStyle name="Normal 5 4 12" xfId="14024"/>
    <cellStyle name="Normal 5 4 13" xfId="14025"/>
    <cellStyle name="Normal 5 4 14" xfId="14026"/>
    <cellStyle name="Normal 5 4 15" xfId="14027"/>
    <cellStyle name="Normal 5 4 16" xfId="14028"/>
    <cellStyle name="Normal 5 4 17" xfId="14029"/>
    <cellStyle name="Normal 5 4 18" xfId="14030"/>
    <cellStyle name="Normal 5 4 19" xfId="14031"/>
    <cellStyle name="Normal 5 4 2" xfId="2455"/>
    <cellStyle name="Normal 5 4 2 2" xfId="2456"/>
    <cellStyle name="Normal 5 4 2 3" xfId="2457"/>
    <cellStyle name="Normal 5 4 2 4" xfId="2458"/>
    <cellStyle name="Normal 5 4 2 5" xfId="2459"/>
    <cellStyle name="Normal 5 4 2 6" xfId="2460"/>
    <cellStyle name="Normal 5 4 2 7" xfId="2461"/>
    <cellStyle name="Normal 5 4 2 8" xfId="2462"/>
    <cellStyle name="Normal 5 4 20" xfId="14032"/>
    <cellStyle name="Normal 5 4 21" xfId="14033"/>
    <cellStyle name="Normal 5 4 22" xfId="14034"/>
    <cellStyle name="Normal 5 4 23" xfId="14035"/>
    <cellStyle name="Normal 5 4 24" xfId="14036"/>
    <cellStyle name="Normal 5 4 25" xfId="14037"/>
    <cellStyle name="Normal 5 4 26" xfId="14038"/>
    <cellStyle name="Normal 5 4 27" xfId="14039"/>
    <cellStyle name="Normal 5 4 28" xfId="14040"/>
    <cellStyle name="Normal 5 4 29" xfId="14041"/>
    <cellStyle name="Normal 5 4 3" xfId="2463"/>
    <cellStyle name="Normal 5 4 3 2" xfId="2464"/>
    <cellStyle name="Normal 5 4 3 3" xfId="2465"/>
    <cellStyle name="Normal 5 4 3 4" xfId="2466"/>
    <cellStyle name="Normal 5 4 3 5" xfId="2467"/>
    <cellStyle name="Normal 5 4 3 6" xfId="2468"/>
    <cellStyle name="Normal 5 4 3 7" xfId="2469"/>
    <cellStyle name="Normal 5 4 3 8" xfId="2470"/>
    <cellStyle name="Normal 5 4 30" xfId="14042"/>
    <cellStyle name="Normal 5 4 31" xfId="14043"/>
    <cellStyle name="Normal 5 4 32" xfId="14044"/>
    <cellStyle name="Normal 5 4 33" xfId="14045"/>
    <cellStyle name="Normal 5 4 34" xfId="14046"/>
    <cellStyle name="Normal 5 4 35" xfId="14047"/>
    <cellStyle name="Normal 5 4 4" xfId="3294"/>
    <cellStyle name="Normal 5 4 5" xfId="14048"/>
    <cellStyle name="Normal 5 4 6" xfId="14049"/>
    <cellStyle name="Normal 5 4 7" xfId="14050"/>
    <cellStyle name="Normal 5 4 8" xfId="14051"/>
    <cellStyle name="Normal 5 4 9" xfId="14052"/>
    <cellStyle name="Normal 5 40" xfId="14053"/>
    <cellStyle name="Normal 5 41" xfId="14054"/>
    <cellStyle name="Normal 5 42" xfId="14055"/>
    <cellStyle name="Normal 5 43" xfId="14056"/>
    <cellStyle name="Normal 5 44" xfId="14057"/>
    <cellStyle name="Normal 5 45" xfId="24695"/>
    <cellStyle name="Normal 5 5" xfId="2471"/>
    <cellStyle name="Normal 5 5 10" xfId="14058"/>
    <cellStyle name="Normal 5 5 11" xfId="14059"/>
    <cellStyle name="Normal 5 5 12" xfId="14060"/>
    <cellStyle name="Normal 5 5 13" xfId="14061"/>
    <cellStyle name="Normal 5 5 14" xfId="14062"/>
    <cellStyle name="Normal 5 5 15" xfId="14063"/>
    <cellStyle name="Normal 5 5 16" xfId="14064"/>
    <cellStyle name="Normal 5 5 17" xfId="14065"/>
    <cellStyle name="Normal 5 5 18" xfId="14066"/>
    <cellStyle name="Normal 5 5 19" xfId="14067"/>
    <cellStyle name="Normal 5 5 2" xfId="2472"/>
    <cellStyle name="Normal 5 5 2 2" xfId="2473"/>
    <cellStyle name="Normal 5 5 2 3" xfId="2474"/>
    <cellStyle name="Normal 5 5 2 4" xfId="2475"/>
    <cellStyle name="Normal 5 5 2 5" xfId="2476"/>
    <cellStyle name="Normal 5 5 2 6" xfId="2477"/>
    <cellStyle name="Normal 5 5 2 7" xfId="2478"/>
    <cellStyle name="Normal 5 5 2 8" xfId="2479"/>
    <cellStyle name="Normal 5 5 20" xfId="14068"/>
    <cellStyle name="Normal 5 5 21" xfId="14069"/>
    <cellStyle name="Normal 5 5 22" xfId="14070"/>
    <cellStyle name="Normal 5 5 23" xfId="14071"/>
    <cellStyle name="Normal 5 5 24" xfId="14072"/>
    <cellStyle name="Normal 5 5 25" xfId="14073"/>
    <cellStyle name="Normal 5 5 26" xfId="14074"/>
    <cellStyle name="Normal 5 5 27" xfId="14075"/>
    <cellStyle name="Normal 5 5 28" xfId="14076"/>
    <cellStyle name="Normal 5 5 29" xfId="14077"/>
    <cellStyle name="Normal 5 5 3" xfId="2480"/>
    <cellStyle name="Normal 5 5 3 2" xfId="2481"/>
    <cellStyle name="Normal 5 5 3 3" xfId="2482"/>
    <cellStyle name="Normal 5 5 3 4" xfId="2483"/>
    <cellStyle name="Normal 5 5 3 5" xfId="2484"/>
    <cellStyle name="Normal 5 5 3 6" xfId="2485"/>
    <cellStyle name="Normal 5 5 3 7" xfId="2486"/>
    <cellStyle name="Normal 5 5 3 8" xfId="2487"/>
    <cellStyle name="Normal 5 5 30" xfId="14078"/>
    <cellStyle name="Normal 5 5 31" xfId="14079"/>
    <cellStyle name="Normal 5 5 32" xfId="14080"/>
    <cellStyle name="Normal 5 5 33" xfId="14081"/>
    <cellStyle name="Normal 5 5 34" xfId="14082"/>
    <cellStyle name="Normal 5 5 35" xfId="14083"/>
    <cellStyle name="Normal 5 5 4" xfId="14084"/>
    <cellStyle name="Normal 5 5 5" xfId="14085"/>
    <cellStyle name="Normal 5 5 6" xfId="14086"/>
    <cellStyle name="Normal 5 5 7" xfId="14087"/>
    <cellStyle name="Normal 5 5 8" xfId="14088"/>
    <cellStyle name="Normal 5 5 9" xfId="14089"/>
    <cellStyle name="Normal 5 6" xfId="2488"/>
    <cellStyle name="Normal 5 6 10" xfId="14090"/>
    <cellStyle name="Normal 5 6 11" xfId="14091"/>
    <cellStyle name="Normal 5 6 12" xfId="14092"/>
    <cellStyle name="Normal 5 6 13" xfId="14093"/>
    <cellStyle name="Normal 5 6 14" xfId="14094"/>
    <cellStyle name="Normal 5 6 15" xfId="14095"/>
    <cellStyle name="Normal 5 6 16" xfId="14096"/>
    <cellStyle name="Normal 5 6 17" xfId="14097"/>
    <cellStyle name="Normal 5 6 18" xfId="14098"/>
    <cellStyle name="Normal 5 6 19" xfId="14099"/>
    <cellStyle name="Normal 5 6 2" xfId="2489"/>
    <cellStyle name="Normal 5 6 2 2" xfId="2490"/>
    <cellStyle name="Normal 5 6 2 3" xfId="2491"/>
    <cellStyle name="Normal 5 6 2 4" xfId="2492"/>
    <cellStyle name="Normal 5 6 2 5" xfId="2493"/>
    <cellStyle name="Normal 5 6 2 6" xfId="2494"/>
    <cellStyle name="Normal 5 6 2 7" xfId="2495"/>
    <cellStyle name="Normal 5 6 2 8" xfId="2496"/>
    <cellStyle name="Normal 5 6 20" xfId="14100"/>
    <cellStyle name="Normal 5 6 21" xfId="14101"/>
    <cellStyle name="Normal 5 6 22" xfId="14102"/>
    <cellStyle name="Normal 5 6 23" xfId="14103"/>
    <cellStyle name="Normal 5 6 24" xfId="14104"/>
    <cellStyle name="Normal 5 6 25" xfId="14105"/>
    <cellStyle name="Normal 5 6 26" xfId="14106"/>
    <cellStyle name="Normal 5 6 27" xfId="14107"/>
    <cellStyle name="Normal 5 6 28" xfId="14108"/>
    <cellStyle name="Normal 5 6 29" xfId="14109"/>
    <cellStyle name="Normal 5 6 3" xfId="2497"/>
    <cellStyle name="Normal 5 6 3 2" xfId="2498"/>
    <cellStyle name="Normal 5 6 3 3" xfId="2499"/>
    <cellStyle name="Normal 5 6 3 4" xfId="2500"/>
    <cellStyle name="Normal 5 6 3 5" xfId="2501"/>
    <cellStyle name="Normal 5 6 3 6" xfId="2502"/>
    <cellStyle name="Normal 5 6 3 7" xfId="2503"/>
    <cellStyle name="Normal 5 6 3 8" xfId="2504"/>
    <cellStyle name="Normal 5 6 30" xfId="14110"/>
    <cellStyle name="Normal 5 6 31" xfId="14111"/>
    <cellStyle name="Normal 5 6 32" xfId="14112"/>
    <cellStyle name="Normal 5 6 33" xfId="14113"/>
    <cellStyle name="Normal 5 6 34" xfId="14114"/>
    <cellStyle name="Normal 5 6 35" xfId="14115"/>
    <cellStyle name="Normal 5 6 4" xfId="14116"/>
    <cellStyle name="Normal 5 6 5" xfId="14117"/>
    <cellStyle name="Normal 5 6 6" xfId="14118"/>
    <cellStyle name="Normal 5 6 7" xfId="14119"/>
    <cellStyle name="Normal 5 6 8" xfId="14120"/>
    <cellStyle name="Normal 5 6 9" xfId="14121"/>
    <cellStyle name="Normal 5 7" xfId="2505"/>
    <cellStyle name="Normal 5 7 10" xfId="14122"/>
    <cellStyle name="Normal 5 7 11" xfId="14123"/>
    <cellStyle name="Normal 5 7 12" xfId="14124"/>
    <cellStyle name="Normal 5 7 13" xfId="14125"/>
    <cellStyle name="Normal 5 7 14" xfId="14126"/>
    <cellStyle name="Normal 5 7 15" xfId="14127"/>
    <cellStyle name="Normal 5 7 16" xfId="14128"/>
    <cellStyle name="Normal 5 7 17" xfId="14129"/>
    <cellStyle name="Normal 5 7 18" xfId="14130"/>
    <cellStyle name="Normal 5 7 19" xfId="14131"/>
    <cellStyle name="Normal 5 7 2" xfId="2506"/>
    <cellStyle name="Normal 5 7 2 2" xfId="2507"/>
    <cellStyle name="Normal 5 7 2 3" xfId="2508"/>
    <cellStyle name="Normal 5 7 2 4" xfId="2509"/>
    <cellStyle name="Normal 5 7 2 5" xfId="2510"/>
    <cellStyle name="Normal 5 7 2 6" xfId="2511"/>
    <cellStyle name="Normal 5 7 2 7" xfId="2512"/>
    <cellStyle name="Normal 5 7 2 8" xfId="2513"/>
    <cellStyle name="Normal 5 7 20" xfId="14132"/>
    <cellStyle name="Normal 5 7 21" xfId="14133"/>
    <cellStyle name="Normal 5 7 22" xfId="14134"/>
    <cellStyle name="Normal 5 7 23" xfId="14135"/>
    <cellStyle name="Normal 5 7 24" xfId="14136"/>
    <cellStyle name="Normal 5 7 25" xfId="14137"/>
    <cellStyle name="Normal 5 7 26" xfId="14138"/>
    <cellStyle name="Normal 5 7 27" xfId="14139"/>
    <cellStyle name="Normal 5 7 28" xfId="14140"/>
    <cellStyle name="Normal 5 7 29" xfId="14141"/>
    <cellStyle name="Normal 5 7 3" xfId="2514"/>
    <cellStyle name="Normal 5 7 3 2" xfId="2515"/>
    <cellStyle name="Normal 5 7 3 3" xfId="2516"/>
    <cellStyle name="Normal 5 7 3 4" xfId="2517"/>
    <cellStyle name="Normal 5 7 3 5" xfId="2518"/>
    <cellStyle name="Normal 5 7 3 6" xfId="2519"/>
    <cellStyle name="Normal 5 7 3 7" xfId="2520"/>
    <cellStyle name="Normal 5 7 3 8" xfId="2521"/>
    <cellStyle name="Normal 5 7 30" xfId="14142"/>
    <cellStyle name="Normal 5 7 31" xfId="14143"/>
    <cellStyle name="Normal 5 7 32" xfId="14144"/>
    <cellStyle name="Normal 5 7 33" xfId="14145"/>
    <cellStyle name="Normal 5 7 34" xfId="14146"/>
    <cellStyle name="Normal 5 7 35" xfId="14147"/>
    <cellStyle name="Normal 5 7 4" xfId="14148"/>
    <cellStyle name="Normal 5 7 5" xfId="14149"/>
    <cellStyle name="Normal 5 7 6" xfId="14150"/>
    <cellStyle name="Normal 5 7 7" xfId="14151"/>
    <cellStyle name="Normal 5 7 8" xfId="14152"/>
    <cellStyle name="Normal 5 7 9" xfId="14153"/>
    <cellStyle name="Normal 5 8" xfId="2522"/>
    <cellStyle name="Normal 5 8 10" xfId="14154"/>
    <cellStyle name="Normal 5 8 11" xfId="14155"/>
    <cellStyle name="Normal 5 8 12" xfId="14156"/>
    <cellStyle name="Normal 5 8 13" xfId="14157"/>
    <cellStyle name="Normal 5 8 14" xfId="14158"/>
    <cellStyle name="Normal 5 8 15" xfId="14159"/>
    <cellStyle name="Normal 5 8 16" xfId="14160"/>
    <cellStyle name="Normal 5 8 17" xfId="14161"/>
    <cellStyle name="Normal 5 8 18" xfId="14162"/>
    <cellStyle name="Normal 5 8 19" xfId="14163"/>
    <cellStyle name="Normal 5 8 2" xfId="2523"/>
    <cellStyle name="Normal 5 8 2 2" xfId="2524"/>
    <cellStyle name="Normal 5 8 2 3" xfId="2525"/>
    <cellStyle name="Normal 5 8 2 4" xfId="2526"/>
    <cellStyle name="Normal 5 8 2 5" xfId="2527"/>
    <cellStyle name="Normal 5 8 2 6" xfId="2528"/>
    <cellStyle name="Normal 5 8 2 7" xfId="2529"/>
    <cellStyle name="Normal 5 8 2 8" xfId="2530"/>
    <cellStyle name="Normal 5 8 20" xfId="14164"/>
    <cellStyle name="Normal 5 8 21" xfId="14165"/>
    <cellStyle name="Normal 5 8 22" xfId="14166"/>
    <cellStyle name="Normal 5 8 23" xfId="14167"/>
    <cellStyle name="Normal 5 8 24" xfId="14168"/>
    <cellStyle name="Normal 5 8 25" xfId="14169"/>
    <cellStyle name="Normal 5 8 26" xfId="14170"/>
    <cellStyle name="Normal 5 8 27" xfId="14171"/>
    <cellStyle name="Normal 5 8 28" xfId="14172"/>
    <cellStyle name="Normal 5 8 29" xfId="14173"/>
    <cellStyle name="Normal 5 8 3" xfId="2531"/>
    <cellStyle name="Normal 5 8 3 2" xfId="2532"/>
    <cellStyle name="Normal 5 8 3 3" xfId="2533"/>
    <cellStyle name="Normal 5 8 3 4" xfId="2534"/>
    <cellStyle name="Normal 5 8 3 5" xfId="2535"/>
    <cellStyle name="Normal 5 8 3 6" xfId="2536"/>
    <cellStyle name="Normal 5 8 3 7" xfId="2537"/>
    <cellStyle name="Normal 5 8 3 8" xfId="2538"/>
    <cellStyle name="Normal 5 8 30" xfId="14174"/>
    <cellStyle name="Normal 5 8 31" xfId="14175"/>
    <cellStyle name="Normal 5 8 32" xfId="14176"/>
    <cellStyle name="Normal 5 8 33" xfId="14177"/>
    <cellStyle name="Normal 5 8 34" xfId="14178"/>
    <cellStyle name="Normal 5 8 35" xfId="14179"/>
    <cellStyle name="Normal 5 8 4" xfId="14180"/>
    <cellStyle name="Normal 5 8 5" xfId="14181"/>
    <cellStyle name="Normal 5 8 6" xfId="14182"/>
    <cellStyle name="Normal 5 8 7" xfId="14183"/>
    <cellStyle name="Normal 5 8 8" xfId="14184"/>
    <cellStyle name="Normal 5 8 9" xfId="14185"/>
    <cellStyle name="Normal 5 9" xfId="2539"/>
    <cellStyle name="Normal 5 9 2" xfId="2540"/>
    <cellStyle name="Normal 5 9 2 2" xfId="2541"/>
    <cellStyle name="Normal 5 9 2 3" xfId="2542"/>
    <cellStyle name="Normal 5 9 2 4" xfId="2543"/>
    <cellStyle name="Normal 5 9 2 5" xfId="2544"/>
    <cellStyle name="Normal 5 9 2 6" xfId="2545"/>
    <cellStyle name="Normal 5 9 2 7" xfId="2546"/>
    <cellStyle name="Normal 5 9 2 8" xfId="2547"/>
    <cellStyle name="Normal 5 9 3" xfId="2548"/>
    <cellStyle name="Normal 5 9 3 2" xfId="2549"/>
    <cellStyle name="Normal 5 9 3 3" xfId="2550"/>
    <cellStyle name="Normal 5 9 3 4" xfId="2551"/>
    <cellStyle name="Normal 5 9 3 5" xfId="2552"/>
    <cellStyle name="Normal 5 9 3 6" xfId="2553"/>
    <cellStyle name="Normal 5 9 3 7" xfId="2554"/>
    <cellStyle name="Normal 5 9 3 8" xfId="2555"/>
    <cellStyle name="Normal 5_13 A" xfId="14186"/>
    <cellStyle name="Normal 50" xfId="3132"/>
    <cellStyle name="Normal 50 10" xfId="14187"/>
    <cellStyle name="Normal 50 11" xfId="14188"/>
    <cellStyle name="Normal 50 12" xfId="14189"/>
    <cellStyle name="Normal 50 13" xfId="14190"/>
    <cellStyle name="Normal 50 14" xfId="14191"/>
    <cellStyle name="Normal 50 15" xfId="14192"/>
    <cellStyle name="Normal 50 16" xfId="14193"/>
    <cellStyle name="Normal 50 17" xfId="14194"/>
    <cellStyle name="Normal 50 18" xfId="14195"/>
    <cellStyle name="Normal 50 19" xfId="14196"/>
    <cellStyle name="Normal 50 2" xfId="14197"/>
    <cellStyle name="Normal 50 20" xfId="14198"/>
    <cellStyle name="Normal 50 21" xfId="14199"/>
    <cellStyle name="Normal 50 22" xfId="14200"/>
    <cellStyle name="Normal 50 23" xfId="14201"/>
    <cellStyle name="Normal 50 24" xfId="14202"/>
    <cellStyle name="Normal 50 25" xfId="14203"/>
    <cellStyle name="Normal 50 26" xfId="14204"/>
    <cellStyle name="Normal 50 27" xfId="14205"/>
    <cellStyle name="Normal 50 28" xfId="14206"/>
    <cellStyle name="Normal 50 29" xfId="14207"/>
    <cellStyle name="Normal 50 3" xfId="14208"/>
    <cellStyle name="Normal 50 30" xfId="14209"/>
    <cellStyle name="Normal 50 31" xfId="14210"/>
    <cellStyle name="Normal 50 32" xfId="14211"/>
    <cellStyle name="Normal 50 33" xfId="14212"/>
    <cellStyle name="Normal 50 34" xfId="14213"/>
    <cellStyle name="Normal 50 35" xfId="14214"/>
    <cellStyle name="Normal 50 36" xfId="24685"/>
    <cellStyle name="Normal 50 4" xfId="14215"/>
    <cellStyle name="Normal 50 5" xfId="14216"/>
    <cellStyle name="Normal 50 6" xfId="14217"/>
    <cellStyle name="Normal 50 7" xfId="14218"/>
    <cellStyle name="Normal 50 8" xfId="14219"/>
    <cellStyle name="Normal 50 9" xfId="14220"/>
    <cellStyle name="Normal 51" xfId="3133"/>
    <cellStyle name="Normal 51 10" xfId="14221"/>
    <cellStyle name="Normal 51 11" xfId="14222"/>
    <cellStyle name="Normal 51 12" xfId="14223"/>
    <cellStyle name="Normal 51 13" xfId="14224"/>
    <cellStyle name="Normal 51 14" xfId="14225"/>
    <cellStyle name="Normal 51 15" xfId="14226"/>
    <cellStyle name="Normal 51 16" xfId="14227"/>
    <cellStyle name="Normal 51 17" xfId="14228"/>
    <cellStyle name="Normal 51 18" xfId="14229"/>
    <cellStyle name="Normal 51 19" xfId="14230"/>
    <cellStyle name="Normal 51 2" xfId="14231"/>
    <cellStyle name="Normal 51 20" xfId="14232"/>
    <cellStyle name="Normal 51 21" xfId="14233"/>
    <cellStyle name="Normal 51 22" xfId="14234"/>
    <cellStyle name="Normal 51 23" xfId="14235"/>
    <cellStyle name="Normal 51 24" xfId="14236"/>
    <cellStyle name="Normal 51 25" xfId="14237"/>
    <cellStyle name="Normal 51 26" xfId="14238"/>
    <cellStyle name="Normal 51 27" xfId="14239"/>
    <cellStyle name="Normal 51 28" xfId="14240"/>
    <cellStyle name="Normal 51 29" xfId="14241"/>
    <cellStyle name="Normal 51 3" xfId="14242"/>
    <cellStyle name="Normal 51 30" xfId="14243"/>
    <cellStyle name="Normal 51 31" xfId="14244"/>
    <cellStyle name="Normal 51 32" xfId="14245"/>
    <cellStyle name="Normal 51 33" xfId="14246"/>
    <cellStyle name="Normal 51 34" xfId="14247"/>
    <cellStyle name="Normal 51 35" xfId="14248"/>
    <cellStyle name="Normal 51 36" xfId="24687"/>
    <cellStyle name="Normal 51 37" xfId="24757"/>
    <cellStyle name="Normal 51 4" xfId="14249"/>
    <cellStyle name="Normal 51 5" xfId="14250"/>
    <cellStyle name="Normal 51 6" xfId="14251"/>
    <cellStyle name="Normal 51 7" xfId="14252"/>
    <cellStyle name="Normal 51 8" xfId="14253"/>
    <cellStyle name="Normal 51 9" xfId="14254"/>
    <cellStyle name="Normal 52" xfId="3134"/>
    <cellStyle name="Normal 52 10" xfId="14255"/>
    <cellStyle name="Normal 52 11" xfId="14256"/>
    <cellStyle name="Normal 52 12" xfId="14257"/>
    <cellStyle name="Normal 52 13" xfId="14258"/>
    <cellStyle name="Normal 52 14" xfId="14259"/>
    <cellStyle name="Normal 52 15" xfId="14260"/>
    <cellStyle name="Normal 52 16" xfId="14261"/>
    <cellStyle name="Normal 52 17" xfId="14262"/>
    <cellStyle name="Normal 52 18" xfId="14263"/>
    <cellStyle name="Normal 52 19" xfId="14264"/>
    <cellStyle name="Normal 52 2" xfId="14265"/>
    <cellStyle name="Normal 52 20" xfId="14266"/>
    <cellStyle name="Normal 52 21" xfId="14267"/>
    <cellStyle name="Normal 52 22" xfId="14268"/>
    <cellStyle name="Normal 52 23" xfId="14269"/>
    <cellStyle name="Normal 52 24" xfId="14270"/>
    <cellStyle name="Normal 52 25" xfId="14271"/>
    <cellStyle name="Normal 52 26" xfId="14272"/>
    <cellStyle name="Normal 52 27" xfId="14273"/>
    <cellStyle name="Normal 52 28" xfId="14274"/>
    <cellStyle name="Normal 52 29" xfId="14275"/>
    <cellStyle name="Normal 52 3" xfId="14276"/>
    <cellStyle name="Normal 52 30" xfId="14277"/>
    <cellStyle name="Normal 52 31" xfId="14278"/>
    <cellStyle name="Normal 52 32" xfId="14279"/>
    <cellStyle name="Normal 52 33" xfId="14280"/>
    <cellStyle name="Normal 52 34" xfId="14281"/>
    <cellStyle name="Normal 52 35" xfId="14282"/>
    <cellStyle name="Normal 52 36" xfId="24689"/>
    <cellStyle name="Normal 52 37" xfId="24758"/>
    <cellStyle name="Normal 52 4" xfId="14283"/>
    <cellStyle name="Normal 52 5" xfId="14284"/>
    <cellStyle name="Normal 52 6" xfId="14285"/>
    <cellStyle name="Normal 52 7" xfId="14286"/>
    <cellStyle name="Normal 52 8" xfId="14287"/>
    <cellStyle name="Normal 52 9" xfId="14288"/>
    <cellStyle name="Normal 53" xfId="3135"/>
    <cellStyle name="Normal 53 10" xfId="14289"/>
    <cellStyle name="Normal 53 11" xfId="14290"/>
    <cellStyle name="Normal 53 12" xfId="14291"/>
    <cellStyle name="Normal 53 13" xfId="14292"/>
    <cellStyle name="Normal 53 14" xfId="14293"/>
    <cellStyle name="Normal 53 15" xfId="14294"/>
    <cellStyle name="Normal 53 16" xfId="14295"/>
    <cellStyle name="Normal 53 17" xfId="14296"/>
    <cellStyle name="Normal 53 18" xfId="14297"/>
    <cellStyle name="Normal 53 19" xfId="14298"/>
    <cellStyle name="Normal 53 2" xfId="14299"/>
    <cellStyle name="Normal 53 20" xfId="14300"/>
    <cellStyle name="Normal 53 21" xfId="14301"/>
    <cellStyle name="Normal 53 22" xfId="14302"/>
    <cellStyle name="Normal 53 23" xfId="14303"/>
    <cellStyle name="Normal 53 24" xfId="14304"/>
    <cellStyle name="Normal 53 25" xfId="14305"/>
    <cellStyle name="Normal 53 26" xfId="14306"/>
    <cellStyle name="Normal 53 27" xfId="14307"/>
    <cellStyle name="Normal 53 28" xfId="14308"/>
    <cellStyle name="Normal 53 29" xfId="14309"/>
    <cellStyle name="Normal 53 3" xfId="14310"/>
    <cellStyle name="Normal 53 30" xfId="14311"/>
    <cellStyle name="Normal 53 31" xfId="14312"/>
    <cellStyle name="Normal 53 32" xfId="14313"/>
    <cellStyle name="Normal 53 33" xfId="14314"/>
    <cellStyle name="Normal 53 34" xfId="14315"/>
    <cellStyle name="Normal 53 35" xfId="14316"/>
    <cellStyle name="Normal 53 36" xfId="24691"/>
    <cellStyle name="Normal 53 37" xfId="24759"/>
    <cellStyle name="Normal 53 4" xfId="14317"/>
    <cellStyle name="Normal 53 5" xfId="14318"/>
    <cellStyle name="Normal 53 6" xfId="14319"/>
    <cellStyle name="Normal 53 7" xfId="14320"/>
    <cellStyle name="Normal 53 8" xfId="14321"/>
    <cellStyle name="Normal 53 9" xfId="14322"/>
    <cellStyle name="Normal 54" xfId="3136"/>
    <cellStyle name="Normal 54 10" xfId="14323"/>
    <cellStyle name="Normal 54 11" xfId="14324"/>
    <cellStyle name="Normal 54 12" xfId="14325"/>
    <cellStyle name="Normal 54 13" xfId="14326"/>
    <cellStyle name="Normal 54 14" xfId="14327"/>
    <cellStyle name="Normal 54 15" xfId="14328"/>
    <cellStyle name="Normal 54 16" xfId="14329"/>
    <cellStyle name="Normal 54 17" xfId="14330"/>
    <cellStyle name="Normal 54 18" xfId="14331"/>
    <cellStyle name="Normal 54 19" xfId="14332"/>
    <cellStyle name="Normal 54 2" xfId="14333"/>
    <cellStyle name="Normal 54 20" xfId="14334"/>
    <cellStyle name="Normal 54 21" xfId="14335"/>
    <cellStyle name="Normal 54 22" xfId="14336"/>
    <cellStyle name="Normal 54 23" xfId="14337"/>
    <cellStyle name="Normal 54 24" xfId="14338"/>
    <cellStyle name="Normal 54 25" xfId="14339"/>
    <cellStyle name="Normal 54 26" xfId="14340"/>
    <cellStyle name="Normal 54 27" xfId="14341"/>
    <cellStyle name="Normal 54 28" xfId="14342"/>
    <cellStyle name="Normal 54 29" xfId="14343"/>
    <cellStyle name="Normal 54 3" xfId="14344"/>
    <cellStyle name="Normal 54 30" xfId="14345"/>
    <cellStyle name="Normal 54 31" xfId="14346"/>
    <cellStyle name="Normal 54 32" xfId="14347"/>
    <cellStyle name="Normal 54 33" xfId="14348"/>
    <cellStyle name="Normal 54 34" xfId="14349"/>
    <cellStyle name="Normal 54 35" xfId="14350"/>
    <cellStyle name="Normal 54 36" xfId="24693"/>
    <cellStyle name="Normal 54 37" xfId="24760"/>
    <cellStyle name="Normal 54 4" xfId="14351"/>
    <cellStyle name="Normal 54 5" xfId="14352"/>
    <cellStyle name="Normal 54 6" xfId="14353"/>
    <cellStyle name="Normal 54 7" xfId="14354"/>
    <cellStyle name="Normal 54 8" xfId="14355"/>
    <cellStyle name="Normal 54 9" xfId="14356"/>
    <cellStyle name="Normal 55" xfId="3137"/>
    <cellStyle name="Normal 55 10" xfId="14357"/>
    <cellStyle name="Normal 55 11" xfId="14358"/>
    <cellStyle name="Normal 55 12" xfId="14359"/>
    <cellStyle name="Normal 55 13" xfId="14360"/>
    <cellStyle name="Normal 55 14" xfId="14361"/>
    <cellStyle name="Normal 55 15" xfId="14362"/>
    <cellStyle name="Normal 55 16" xfId="14363"/>
    <cellStyle name="Normal 55 17" xfId="14364"/>
    <cellStyle name="Normal 55 18" xfId="14365"/>
    <cellStyle name="Normal 55 19" xfId="14366"/>
    <cellStyle name="Normal 55 2" xfId="14367"/>
    <cellStyle name="Normal 55 20" xfId="14368"/>
    <cellStyle name="Normal 55 21" xfId="14369"/>
    <cellStyle name="Normal 55 22" xfId="14370"/>
    <cellStyle name="Normal 55 23" xfId="14371"/>
    <cellStyle name="Normal 55 24" xfId="14372"/>
    <cellStyle name="Normal 55 25" xfId="14373"/>
    <cellStyle name="Normal 55 26" xfId="14374"/>
    <cellStyle name="Normal 55 27" xfId="14375"/>
    <cellStyle name="Normal 55 28" xfId="14376"/>
    <cellStyle name="Normal 55 29" xfId="14377"/>
    <cellStyle name="Normal 55 3" xfId="14378"/>
    <cellStyle name="Normal 55 30" xfId="14379"/>
    <cellStyle name="Normal 55 31" xfId="14380"/>
    <cellStyle name="Normal 55 32" xfId="14381"/>
    <cellStyle name="Normal 55 33" xfId="14382"/>
    <cellStyle name="Normal 55 34" xfId="14383"/>
    <cellStyle name="Normal 55 35" xfId="14384"/>
    <cellStyle name="Normal 55 36" xfId="24698"/>
    <cellStyle name="Normal 55 37" xfId="24761"/>
    <cellStyle name="Normal 55 4" xfId="14385"/>
    <cellStyle name="Normal 55 5" xfId="14386"/>
    <cellStyle name="Normal 55 6" xfId="14387"/>
    <cellStyle name="Normal 55 7" xfId="14388"/>
    <cellStyle name="Normal 55 8" xfId="14389"/>
    <cellStyle name="Normal 55 9" xfId="14390"/>
    <cellStyle name="Normal 56" xfId="3138"/>
    <cellStyle name="Normal 56 10" xfId="14391"/>
    <cellStyle name="Normal 56 11" xfId="14392"/>
    <cellStyle name="Normal 56 12" xfId="14393"/>
    <cellStyle name="Normal 56 13" xfId="14394"/>
    <cellStyle name="Normal 56 14" xfId="14395"/>
    <cellStyle name="Normal 56 15" xfId="14396"/>
    <cellStyle name="Normal 56 16" xfId="14397"/>
    <cellStyle name="Normal 56 17" xfId="14398"/>
    <cellStyle name="Normal 56 18" xfId="14399"/>
    <cellStyle name="Normal 56 19" xfId="14400"/>
    <cellStyle name="Normal 56 2" xfId="14401"/>
    <cellStyle name="Normal 56 20" xfId="14402"/>
    <cellStyle name="Normal 56 21" xfId="14403"/>
    <cellStyle name="Normal 56 22" xfId="14404"/>
    <cellStyle name="Normal 56 23" xfId="14405"/>
    <cellStyle name="Normal 56 24" xfId="14406"/>
    <cellStyle name="Normal 56 25" xfId="14407"/>
    <cellStyle name="Normal 56 26" xfId="14408"/>
    <cellStyle name="Normal 56 27" xfId="14409"/>
    <cellStyle name="Normal 56 28" xfId="14410"/>
    <cellStyle name="Normal 56 29" xfId="14411"/>
    <cellStyle name="Normal 56 3" xfId="14412"/>
    <cellStyle name="Normal 56 30" xfId="14413"/>
    <cellStyle name="Normal 56 31" xfId="14414"/>
    <cellStyle name="Normal 56 32" xfId="14415"/>
    <cellStyle name="Normal 56 33" xfId="14416"/>
    <cellStyle name="Normal 56 34" xfId="14417"/>
    <cellStyle name="Normal 56 35" xfId="14418"/>
    <cellStyle name="Normal 56 36" xfId="24762"/>
    <cellStyle name="Normal 56 4" xfId="14419"/>
    <cellStyle name="Normal 56 5" xfId="14420"/>
    <cellStyle name="Normal 56 6" xfId="14421"/>
    <cellStyle name="Normal 56 7" xfId="14422"/>
    <cellStyle name="Normal 56 8" xfId="14423"/>
    <cellStyle name="Normal 56 9" xfId="14424"/>
    <cellStyle name="Normal 57" xfId="3143"/>
    <cellStyle name="Normal 57 10" xfId="14425"/>
    <cellStyle name="Normal 57 11" xfId="14426"/>
    <cellStyle name="Normal 57 12" xfId="14427"/>
    <cellStyle name="Normal 57 13" xfId="14428"/>
    <cellStyle name="Normal 57 14" xfId="14429"/>
    <cellStyle name="Normal 57 15" xfId="14430"/>
    <cellStyle name="Normal 57 16" xfId="14431"/>
    <cellStyle name="Normal 57 17" xfId="14432"/>
    <cellStyle name="Normal 57 18" xfId="14433"/>
    <cellStyle name="Normal 57 19" xfId="14434"/>
    <cellStyle name="Normal 57 2" xfId="3149"/>
    <cellStyle name="Normal 57 20" xfId="14435"/>
    <cellStyle name="Normal 57 21" xfId="14436"/>
    <cellStyle name="Normal 57 22" xfId="14437"/>
    <cellStyle name="Normal 57 23" xfId="14438"/>
    <cellStyle name="Normal 57 24" xfId="14439"/>
    <cellStyle name="Normal 57 25" xfId="14440"/>
    <cellStyle name="Normal 57 26" xfId="14441"/>
    <cellStyle name="Normal 57 27" xfId="14442"/>
    <cellStyle name="Normal 57 28" xfId="14443"/>
    <cellStyle name="Normal 57 29" xfId="14444"/>
    <cellStyle name="Normal 57 3" xfId="3295"/>
    <cellStyle name="Normal 57 30" xfId="14445"/>
    <cellStyle name="Normal 57 31" xfId="14446"/>
    <cellStyle name="Normal 57 32" xfId="14447"/>
    <cellStyle name="Normal 57 33" xfId="14448"/>
    <cellStyle name="Normal 57 34" xfId="14449"/>
    <cellStyle name="Normal 57 35" xfId="14450"/>
    <cellStyle name="Normal 57 4" xfId="14451"/>
    <cellStyle name="Normal 57 5" xfId="14452"/>
    <cellStyle name="Normal 57 6" xfId="14453"/>
    <cellStyle name="Normal 57 7" xfId="14454"/>
    <cellStyle name="Normal 57 8" xfId="14455"/>
    <cellStyle name="Normal 57 9" xfId="14456"/>
    <cellStyle name="Normal 58" xfId="3184"/>
    <cellStyle name="Normal 58 10" xfId="14457"/>
    <cellStyle name="Normal 58 11" xfId="14458"/>
    <cellStyle name="Normal 58 12" xfId="14459"/>
    <cellStyle name="Normal 58 13" xfId="14460"/>
    <cellStyle name="Normal 58 14" xfId="14461"/>
    <cellStyle name="Normal 58 15" xfId="14462"/>
    <cellStyle name="Normal 58 16" xfId="14463"/>
    <cellStyle name="Normal 58 17" xfId="14464"/>
    <cellStyle name="Normal 58 18" xfId="14465"/>
    <cellStyle name="Normal 58 19" xfId="14466"/>
    <cellStyle name="Normal 58 2" xfId="14467"/>
    <cellStyle name="Normal 58 20" xfId="14468"/>
    <cellStyle name="Normal 58 21" xfId="14469"/>
    <cellStyle name="Normal 58 22" xfId="14470"/>
    <cellStyle name="Normal 58 23" xfId="14471"/>
    <cellStyle name="Normal 58 24" xfId="14472"/>
    <cellStyle name="Normal 58 25" xfId="14473"/>
    <cellStyle name="Normal 58 26" xfId="14474"/>
    <cellStyle name="Normal 58 27" xfId="14475"/>
    <cellStyle name="Normal 58 28" xfId="14476"/>
    <cellStyle name="Normal 58 29" xfId="14477"/>
    <cellStyle name="Normal 58 3" xfId="14478"/>
    <cellStyle name="Normal 58 30" xfId="14479"/>
    <cellStyle name="Normal 58 31" xfId="14480"/>
    <cellStyle name="Normal 58 32" xfId="14481"/>
    <cellStyle name="Normal 58 33" xfId="14482"/>
    <cellStyle name="Normal 58 34" xfId="14483"/>
    <cellStyle name="Normal 58 35" xfId="14484"/>
    <cellStyle name="Normal 58 4" xfId="14485"/>
    <cellStyle name="Normal 58 5" xfId="14486"/>
    <cellStyle name="Normal 58 6" xfId="14487"/>
    <cellStyle name="Normal 58 7" xfId="14488"/>
    <cellStyle name="Normal 58 8" xfId="14489"/>
    <cellStyle name="Normal 58 9" xfId="14490"/>
    <cellStyle name="Normal 59" xfId="3185"/>
    <cellStyle name="Normal 59 10" xfId="14491"/>
    <cellStyle name="Normal 59 11" xfId="14492"/>
    <cellStyle name="Normal 59 12" xfId="14493"/>
    <cellStyle name="Normal 59 13" xfId="14494"/>
    <cellStyle name="Normal 59 14" xfId="14495"/>
    <cellStyle name="Normal 59 15" xfId="14496"/>
    <cellStyle name="Normal 59 16" xfId="14497"/>
    <cellStyle name="Normal 59 17" xfId="14498"/>
    <cellStyle name="Normal 59 18" xfId="14499"/>
    <cellStyle name="Normal 59 19" xfId="14500"/>
    <cellStyle name="Normal 59 2" xfId="14501"/>
    <cellStyle name="Normal 59 20" xfId="14502"/>
    <cellStyle name="Normal 59 21" xfId="14503"/>
    <cellStyle name="Normal 59 22" xfId="14504"/>
    <cellStyle name="Normal 59 23" xfId="14505"/>
    <cellStyle name="Normal 59 24" xfId="14506"/>
    <cellStyle name="Normal 59 25" xfId="14507"/>
    <cellStyle name="Normal 59 26" xfId="14508"/>
    <cellStyle name="Normal 59 27" xfId="14509"/>
    <cellStyle name="Normal 59 28" xfId="14510"/>
    <cellStyle name="Normal 59 29" xfId="14511"/>
    <cellStyle name="Normal 59 3" xfId="14512"/>
    <cellStyle name="Normal 59 30" xfId="14513"/>
    <cellStyle name="Normal 59 31" xfId="14514"/>
    <cellStyle name="Normal 59 32" xfId="14515"/>
    <cellStyle name="Normal 59 33" xfId="14516"/>
    <cellStyle name="Normal 59 34" xfId="14517"/>
    <cellStyle name="Normal 59 35" xfId="14518"/>
    <cellStyle name="Normal 59 4" xfId="14519"/>
    <cellStyle name="Normal 59 5" xfId="14520"/>
    <cellStyle name="Normal 59 6" xfId="14521"/>
    <cellStyle name="Normal 59 7" xfId="14522"/>
    <cellStyle name="Normal 59 8" xfId="14523"/>
    <cellStyle name="Normal 59 9" xfId="14524"/>
    <cellStyle name="Normal 6" xfId="8"/>
    <cellStyle name="Normal 6 10" xfId="2556"/>
    <cellStyle name="Normal 6 10 2" xfId="2557"/>
    <cellStyle name="Normal 6 10 3" xfId="2558"/>
    <cellStyle name="Normal 6 10 4" xfId="2559"/>
    <cellStyle name="Normal 6 10 5" xfId="2560"/>
    <cellStyle name="Normal 6 10 6" xfId="2561"/>
    <cellStyle name="Normal 6 10 7" xfId="2562"/>
    <cellStyle name="Normal 6 10 8" xfId="2563"/>
    <cellStyle name="Normal 6 11" xfId="2564"/>
    <cellStyle name="Normal 6 11 2" xfId="2565"/>
    <cellStyle name="Normal 6 11 3" xfId="2566"/>
    <cellStyle name="Normal 6 11 4" xfId="2567"/>
    <cellStyle name="Normal 6 11 5" xfId="2568"/>
    <cellStyle name="Normal 6 11 6" xfId="2569"/>
    <cellStyle name="Normal 6 11 7" xfId="2570"/>
    <cellStyle name="Normal 6 11 8" xfId="2571"/>
    <cellStyle name="Normal 6 12" xfId="2572"/>
    <cellStyle name="Normal 6 13" xfId="2573"/>
    <cellStyle name="Normal 6 14" xfId="2574"/>
    <cellStyle name="Normal 6 15" xfId="2575"/>
    <cellStyle name="Normal 6 16" xfId="2576"/>
    <cellStyle name="Normal 6 17" xfId="2577"/>
    <cellStyle name="Normal 6 18" xfId="2578"/>
    <cellStyle name="Normal 6 19" xfId="2579"/>
    <cellStyle name="Normal 6 2" xfId="2580"/>
    <cellStyle name="Normal 6 2 10" xfId="14525"/>
    <cellStyle name="Normal 6 2 11" xfId="14526"/>
    <cellStyle name="Normal 6 2 12" xfId="14527"/>
    <cellStyle name="Normal 6 2 13" xfId="14528"/>
    <cellStyle name="Normal 6 2 14" xfId="14529"/>
    <cellStyle name="Normal 6 2 15" xfId="14530"/>
    <cellStyle name="Normal 6 2 16" xfId="14531"/>
    <cellStyle name="Normal 6 2 17" xfId="14532"/>
    <cellStyle name="Normal 6 2 18" xfId="14533"/>
    <cellStyle name="Normal 6 2 19" xfId="14534"/>
    <cellStyle name="Normal 6 2 2" xfId="2581"/>
    <cellStyle name="Normal 6 2 2 10" xfId="14535"/>
    <cellStyle name="Normal 6 2 2 11" xfId="14536"/>
    <cellStyle name="Normal 6 2 2 12" xfId="14537"/>
    <cellStyle name="Normal 6 2 2 13" xfId="14538"/>
    <cellStyle name="Normal 6 2 2 14" xfId="14539"/>
    <cellStyle name="Normal 6 2 2 15" xfId="14540"/>
    <cellStyle name="Normal 6 2 2 16" xfId="14541"/>
    <cellStyle name="Normal 6 2 2 17" xfId="14542"/>
    <cellStyle name="Normal 6 2 2 18" xfId="14543"/>
    <cellStyle name="Normal 6 2 2 19" xfId="14544"/>
    <cellStyle name="Normal 6 2 2 2" xfId="2582"/>
    <cellStyle name="Normal 6 2 2 20" xfId="14545"/>
    <cellStyle name="Normal 6 2 2 21" xfId="14546"/>
    <cellStyle name="Normal 6 2 2 22" xfId="14547"/>
    <cellStyle name="Normal 6 2 2 23" xfId="14548"/>
    <cellStyle name="Normal 6 2 2 24" xfId="14549"/>
    <cellStyle name="Normal 6 2 2 25" xfId="14550"/>
    <cellStyle name="Normal 6 2 2 26" xfId="14551"/>
    <cellStyle name="Normal 6 2 2 27" xfId="14552"/>
    <cellStyle name="Normal 6 2 2 28" xfId="14553"/>
    <cellStyle name="Normal 6 2 2 29" xfId="14554"/>
    <cellStyle name="Normal 6 2 2 3" xfId="2583"/>
    <cellStyle name="Normal 6 2 2 30" xfId="14555"/>
    <cellStyle name="Normal 6 2 2 31" xfId="14556"/>
    <cellStyle name="Normal 6 2 2 32" xfId="14557"/>
    <cellStyle name="Normal 6 2 2 33" xfId="14558"/>
    <cellStyle name="Normal 6 2 2 34" xfId="14559"/>
    <cellStyle name="Normal 6 2 2 35" xfId="14560"/>
    <cellStyle name="Normal 6 2 2 36" xfId="14561"/>
    <cellStyle name="Normal 6 2 2 4" xfId="2584"/>
    <cellStyle name="Normal 6 2 2 5" xfId="2585"/>
    <cellStyle name="Normal 6 2 2 6" xfId="2586"/>
    <cellStyle name="Normal 6 2 2 7" xfId="2587"/>
    <cellStyle name="Normal 6 2 2 8" xfId="2588"/>
    <cellStyle name="Normal 6 2 2 9" xfId="3296"/>
    <cellStyle name="Normal 6 2 20" xfId="14562"/>
    <cellStyle name="Normal 6 2 21" xfId="14563"/>
    <cellStyle name="Normal 6 2 22" xfId="14564"/>
    <cellStyle name="Normal 6 2 23" xfId="14565"/>
    <cellStyle name="Normal 6 2 24" xfId="14566"/>
    <cellStyle name="Normal 6 2 25" xfId="14567"/>
    <cellStyle name="Normal 6 2 26" xfId="14568"/>
    <cellStyle name="Normal 6 2 27" xfId="14569"/>
    <cellStyle name="Normal 6 2 28" xfId="14570"/>
    <cellStyle name="Normal 6 2 29" xfId="14571"/>
    <cellStyle name="Normal 6 2 3" xfId="2589"/>
    <cellStyle name="Normal 6 2 3 10" xfId="14572"/>
    <cellStyle name="Normal 6 2 3 11" xfId="14573"/>
    <cellStyle name="Normal 6 2 3 12" xfId="14574"/>
    <cellStyle name="Normal 6 2 3 13" xfId="14575"/>
    <cellStyle name="Normal 6 2 3 14" xfId="14576"/>
    <cellStyle name="Normal 6 2 3 15" xfId="14577"/>
    <cellStyle name="Normal 6 2 3 16" xfId="14578"/>
    <cellStyle name="Normal 6 2 3 17" xfId="14579"/>
    <cellStyle name="Normal 6 2 3 18" xfId="14580"/>
    <cellStyle name="Normal 6 2 3 19" xfId="14581"/>
    <cellStyle name="Normal 6 2 3 2" xfId="2590"/>
    <cellStyle name="Normal 6 2 3 20" xfId="14582"/>
    <cellStyle name="Normal 6 2 3 21" xfId="14583"/>
    <cellStyle name="Normal 6 2 3 22" xfId="14584"/>
    <cellStyle name="Normal 6 2 3 23" xfId="14585"/>
    <cellStyle name="Normal 6 2 3 24" xfId="14586"/>
    <cellStyle name="Normal 6 2 3 25" xfId="14587"/>
    <cellStyle name="Normal 6 2 3 26" xfId="14588"/>
    <cellStyle name="Normal 6 2 3 27" xfId="14589"/>
    <cellStyle name="Normal 6 2 3 28" xfId="14590"/>
    <cellStyle name="Normal 6 2 3 29" xfId="14591"/>
    <cellStyle name="Normal 6 2 3 3" xfId="2591"/>
    <cellStyle name="Normal 6 2 3 30" xfId="14592"/>
    <cellStyle name="Normal 6 2 3 31" xfId="14593"/>
    <cellStyle name="Normal 6 2 3 32" xfId="14594"/>
    <cellStyle name="Normal 6 2 3 33" xfId="14595"/>
    <cellStyle name="Normal 6 2 3 34" xfId="14596"/>
    <cellStyle name="Normal 6 2 3 35" xfId="14597"/>
    <cellStyle name="Normal 6 2 3 4" xfId="2592"/>
    <cellStyle name="Normal 6 2 3 5" xfId="2593"/>
    <cellStyle name="Normal 6 2 3 6" xfId="2594"/>
    <cellStyle name="Normal 6 2 3 7" xfId="2595"/>
    <cellStyle name="Normal 6 2 3 8" xfId="2596"/>
    <cellStyle name="Normal 6 2 3 9" xfId="14598"/>
    <cellStyle name="Normal 6 2 30" xfId="14599"/>
    <cellStyle name="Normal 6 2 31" xfId="14600"/>
    <cellStyle name="Normal 6 2 32" xfId="14601"/>
    <cellStyle name="Normal 6 2 33" xfId="14602"/>
    <cellStyle name="Normal 6 2 34" xfId="14603"/>
    <cellStyle name="Normal 6 2 35" xfId="14604"/>
    <cellStyle name="Normal 6 2 36" xfId="14605"/>
    <cellStyle name="Normal 6 2 37" xfId="14606"/>
    <cellStyle name="Normal 6 2 38" xfId="14607"/>
    <cellStyle name="Normal 6 2 39" xfId="14608"/>
    <cellStyle name="Normal 6 2 4" xfId="3297"/>
    <cellStyle name="Normal 6 2 40" xfId="24611"/>
    <cellStyle name="Normal 6 2 40 2" xfId="25060"/>
    <cellStyle name="Normal 6 2 40 2 2" xfId="25457"/>
    <cellStyle name="Normal 6 2 40 3" xfId="25262"/>
    <cellStyle name="Normal 6 2 41" xfId="24700"/>
    <cellStyle name="Normal 6 2 5" xfId="3365"/>
    <cellStyle name="Normal 6 2 5 2" xfId="24546"/>
    <cellStyle name="Normal 6 2 5 2 2" xfId="25022"/>
    <cellStyle name="Normal 6 2 5 2 2 2" xfId="25459"/>
    <cellStyle name="Normal 6 2 5 2 3" xfId="25264"/>
    <cellStyle name="Normal 6 2 5 3" xfId="24815"/>
    <cellStyle name="Normal 6 2 5 3 2" xfId="25458"/>
    <cellStyle name="Normal 6 2 5 4" xfId="25263"/>
    <cellStyle name="Normal 6 2 6" xfId="14609"/>
    <cellStyle name="Normal 6 2 7" xfId="14610"/>
    <cellStyle name="Normal 6 2 8" xfId="14611"/>
    <cellStyle name="Normal 6 2 9" xfId="14612"/>
    <cellStyle name="Normal 6 2_CTY-DHQ" xfId="14613"/>
    <cellStyle name="Normal 6 20" xfId="2597"/>
    <cellStyle name="Normal 6 21" xfId="2598"/>
    <cellStyle name="Normal 6 22" xfId="2599"/>
    <cellStyle name="Normal 6 23" xfId="2600"/>
    <cellStyle name="Normal 6 24" xfId="3298"/>
    <cellStyle name="Normal 6 25" xfId="3366"/>
    <cellStyle name="Normal 6 25 2" xfId="24547"/>
    <cellStyle name="Normal 6 25 2 2" xfId="25023"/>
    <cellStyle name="Normal 6 25 2 2 2" xfId="25461"/>
    <cellStyle name="Normal 6 25 2 3" xfId="25266"/>
    <cellStyle name="Normal 6 25 3" xfId="24816"/>
    <cellStyle name="Normal 6 25 3 2" xfId="25460"/>
    <cellStyle name="Normal 6 25 4" xfId="25265"/>
    <cellStyle name="Normal 6 26" xfId="14614"/>
    <cellStyle name="Normal 6 27" xfId="14615"/>
    <cellStyle name="Normal 6 28" xfId="14616"/>
    <cellStyle name="Normal 6 29" xfId="14617"/>
    <cellStyle name="Normal 6 3" xfId="2601"/>
    <cellStyle name="Normal 6 3 10" xfId="14618"/>
    <cellStyle name="Normal 6 3 11" xfId="14619"/>
    <cellStyle name="Normal 6 3 12" xfId="14620"/>
    <cellStyle name="Normal 6 3 13" xfId="14621"/>
    <cellStyle name="Normal 6 3 14" xfId="14622"/>
    <cellStyle name="Normal 6 3 15" xfId="14623"/>
    <cellStyle name="Normal 6 3 16" xfId="14624"/>
    <cellStyle name="Normal 6 3 17" xfId="14625"/>
    <cellStyle name="Normal 6 3 18" xfId="14626"/>
    <cellStyle name="Normal 6 3 19" xfId="14627"/>
    <cellStyle name="Normal 6 3 2" xfId="2602"/>
    <cellStyle name="Normal 6 3 2 2" xfId="2603"/>
    <cellStyle name="Normal 6 3 2 3" xfId="2604"/>
    <cellStyle name="Normal 6 3 2 4" xfId="2605"/>
    <cellStyle name="Normal 6 3 2 5" xfId="2606"/>
    <cellStyle name="Normal 6 3 2 6" xfId="2607"/>
    <cellStyle name="Normal 6 3 2 7" xfId="2608"/>
    <cellStyle name="Normal 6 3 2 8" xfId="2609"/>
    <cellStyle name="Normal 6 3 20" xfId="14628"/>
    <cellStyle name="Normal 6 3 21" xfId="14629"/>
    <cellStyle name="Normal 6 3 22" xfId="14630"/>
    <cellStyle name="Normal 6 3 23" xfId="14631"/>
    <cellStyle name="Normal 6 3 24" xfId="14632"/>
    <cellStyle name="Normal 6 3 25" xfId="14633"/>
    <cellStyle name="Normal 6 3 26" xfId="14634"/>
    <cellStyle name="Normal 6 3 27" xfId="14635"/>
    <cellStyle name="Normal 6 3 28" xfId="14636"/>
    <cellStyle name="Normal 6 3 29" xfId="14637"/>
    <cellStyle name="Normal 6 3 3" xfId="2610"/>
    <cellStyle name="Normal 6 3 3 2" xfId="2611"/>
    <cellStyle name="Normal 6 3 3 3" xfId="2612"/>
    <cellStyle name="Normal 6 3 3 4" xfId="2613"/>
    <cellStyle name="Normal 6 3 3 5" xfId="2614"/>
    <cellStyle name="Normal 6 3 3 6" xfId="2615"/>
    <cellStyle name="Normal 6 3 3 7" xfId="2616"/>
    <cellStyle name="Normal 6 3 3 8" xfId="2617"/>
    <cellStyle name="Normal 6 3 30" xfId="14638"/>
    <cellStyle name="Normal 6 3 31" xfId="14639"/>
    <cellStyle name="Normal 6 3 32" xfId="14640"/>
    <cellStyle name="Normal 6 3 33" xfId="14641"/>
    <cellStyle name="Normal 6 3 34" xfId="14642"/>
    <cellStyle name="Normal 6 3 35" xfId="14643"/>
    <cellStyle name="Normal 6 3 4" xfId="3299"/>
    <cellStyle name="Normal 6 3 5" xfId="14644"/>
    <cellStyle name="Normal 6 3 6" xfId="14645"/>
    <cellStyle name="Normal 6 3 7" xfId="14646"/>
    <cellStyle name="Normal 6 3 8" xfId="14647"/>
    <cellStyle name="Normal 6 3 9" xfId="14648"/>
    <cellStyle name="Normal 6 30" xfId="14649"/>
    <cellStyle name="Normal 6 31" xfId="14650"/>
    <cellStyle name="Normal 6 32" xfId="14651"/>
    <cellStyle name="Normal 6 33" xfId="14652"/>
    <cellStyle name="Normal 6 34" xfId="14653"/>
    <cellStyle name="Normal 6 35" xfId="14654"/>
    <cellStyle name="Normal 6 36" xfId="14655"/>
    <cellStyle name="Normal 6 37" xfId="14656"/>
    <cellStyle name="Normal 6 38" xfId="14657"/>
    <cellStyle name="Normal 6 39" xfId="14658"/>
    <cellStyle name="Normal 6 4" xfId="2618"/>
    <cellStyle name="Normal 6 4 10" xfId="14659"/>
    <cellStyle name="Normal 6 4 11" xfId="14660"/>
    <cellStyle name="Normal 6 4 12" xfId="14661"/>
    <cellStyle name="Normal 6 4 13" xfId="14662"/>
    <cellStyle name="Normal 6 4 14" xfId="14663"/>
    <cellStyle name="Normal 6 4 15" xfId="14664"/>
    <cellStyle name="Normal 6 4 16" xfId="14665"/>
    <cellStyle name="Normal 6 4 17" xfId="14666"/>
    <cellStyle name="Normal 6 4 18" xfId="14667"/>
    <cellStyle name="Normal 6 4 19" xfId="14668"/>
    <cellStyle name="Normal 6 4 2" xfId="2619"/>
    <cellStyle name="Normal 6 4 2 2" xfId="2620"/>
    <cellStyle name="Normal 6 4 2 3" xfId="2621"/>
    <cellStyle name="Normal 6 4 2 4" xfId="2622"/>
    <cellStyle name="Normal 6 4 2 5" xfId="2623"/>
    <cellStyle name="Normal 6 4 2 6" xfId="2624"/>
    <cellStyle name="Normal 6 4 2 7" xfId="2625"/>
    <cellStyle name="Normal 6 4 2 8" xfId="2626"/>
    <cellStyle name="Normal 6 4 20" xfId="14669"/>
    <cellStyle name="Normal 6 4 21" xfId="14670"/>
    <cellStyle name="Normal 6 4 22" xfId="14671"/>
    <cellStyle name="Normal 6 4 23" xfId="14672"/>
    <cellStyle name="Normal 6 4 24" xfId="14673"/>
    <cellStyle name="Normal 6 4 25" xfId="14674"/>
    <cellStyle name="Normal 6 4 26" xfId="14675"/>
    <cellStyle name="Normal 6 4 27" xfId="14676"/>
    <cellStyle name="Normal 6 4 28" xfId="14677"/>
    <cellStyle name="Normal 6 4 29" xfId="14678"/>
    <cellStyle name="Normal 6 4 3" xfId="2627"/>
    <cellStyle name="Normal 6 4 3 2" xfId="2628"/>
    <cellStyle name="Normal 6 4 3 3" xfId="2629"/>
    <cellStyle name="Normal 6 4 3 4" xfId="2630"/>
    <cellStyle name="Normal 6 4 3 5" xfId="2631"/>
    <cellStyle name="Normal 6 4 3 6" xfId="2632"/>
    <cellStyle name="Normal 6 4 3 7" xfId="2633"/>
    <cellStyle name="Normal 6 4 3 8" xfId="2634"/>
    <cellStyle name="Normal 6 4 30" xfId="14679"/>
    <cellStyle name="Normal 6 4 31" xfId="14680"/>
    <cellStyle name="Normal 6 4 32" xfId="14681"/>
    <cellStyle name="Normal 6 4 33" xfId="14682"/>
    <cellStyle name="Normal 6 4 34" xfId="14683"/>
    <cellStyle name="Normal 6 4 35" xfId="14684"/>
    <cellStyle name="Normal 6 4 4" xfId="14685"/>
    <cellStyle name="Normal 6 4 5" xfId="14686"/>
    <cellStyle name="Normal 6 4 6" xfId="14687"/>
    <cellStyle name="Normal 6 4 7" xfId="14688"/>
    <cellStyle name="Normal 6 4 8" xfId="14689"/>
    <cellStyle name="Normal 6 4 9" xfId="14690"/>
    <cellStyle name="Normal 6 40" xfId="14691"/>
    <cellStyle name="Normal 6 41" xfId="14692"/>
    <cellStyle name="Normal 6 42" xfId="14693"/>
    <cellStyle name="Normal 6 43" xfId="14694"/>
    <cellStyle name="Normal 6 44" xfId="14695"/>
    <cellStyle name="Normal 6 45" xfId="14696"/>
    <cellStyle name="Normal 6 46" xfId="14697"/>
    <cellStyle name="Normal 6 47" xfId="14698"/>
    <cellStyle name="Normal 6 48" xfId="14699"/>
    <cellStyle name="Normal 6 49" xfId="14700"/>
    <cellStyle name="Normal 6 5" xfId="2635"/>
    <cellStyle name="Normal 6 5 10" xfId="14701"/>
    <cellStyle name="Normal 6 5 11" xfId="14702"/>
    <cellStyle name="Normal 6 5 12" xfId="14703"/>
    <cellStyle name="Normal 6 5 13" xfId="14704"/>
    <cellStyle name="Normal 6 5 14" xfId="14705"/>
    <cellStyle name="Normal 6 5 15" xfId="14706"/>
    <cellStyle name="Normal 6 5 16" xfId="14707"/>
    <cellStyle name="Normal 6 5 17" xfId="14708"/>
    <cellStyle name="Normal 6 5 18" xfId="14709"/>
    <cellStyle name="Normal 6 5 19" xfId="14710"/>
    <cellStyle name="Normal 6 5 2" xfId="2636"/>
    <cellStyle name="Normal 6 5 2 2" xfId="2637"/>
    <cellStyle name="Normal 6 5 2 3" xfId="2638"/>
    <cellStyle name="Normal 6 5 2 4" xfId="2639"/>
    <cellStyle name="Normal 6 5 2 5" xfId="2640"/>
    <cellStyle name="Normal 6 5 2 6" xfId="2641"/>
    <cellStyle name="Normal 6 5 2 7" xfId="2642"/>
    <cellStyle name="Normal 6 5 2 8" xfId="2643"/>
    <cellStyle name="Normal 6 5 20" xfId="14711"/>
    <cellStyle name="Normal 6 5 21" xfId="14712"/>
    <cellStyle name="Normal 6 5 22" xfId="14713"/>
    <cellStyle name="Normal 6 5 23" xfId="14714"/>
    <cellStyle name="Normal 6 5 24" xfId="14715"/>
    <cellStyle name="Normal 6 5 25" xfId="14716"/>
    <cellStyle name="Normal 6 5 26" xfId="14717"/>
    <cellStyle name="Normal 6 5 27" xfId="14718"/>
    <cellStyle name="Normal 6 5 28" xfId="14719"/>
    <cellStyle name="Normal 6 5 29" xfId="14720"/>
    <cellStyle name="Normal 6 5 3" xfId="2644"/>
    <cellStyle name="Normal 6 5 3 2" xfId="2645"/>
    <cellStyle name="Normal 6 5 3 3" xfId="2646"/>
    <cellStyle name="Normal 6 5 3 4" xfId="2647"/>
    <cellStyle name="Normal 6 5 3 5" xfId="2648"/>
    <cellStyle name="Normal 6 5 3 6" xfId="2649"/>
    <cellStyle name="Normal 6 5 3 7" xfId="2650"/>
    <cellStyle name="Normal 6 5 3 8" xfId="2651"/>
    <cellStyle name="Normal 6 5 30" xfId="14721"/>
    <cellStyle name="Normal 6 5 31" xfId="14722"/>
    <cellStyle name="Normal 6 5 32" xfId="14723"/>
    <cellStyle name="Normal 6 5 33" xfId="14724"/>
    <cellStyle name="Normal 6 5 34" xfId="14725"/>
    <cellStyle name="Normal 6 5 35" xfId="14726"/>
    <cellStyle name="Normal 6 5 4" xfId="14727"/>
    <cellStyle name="Normal 6 5 5" xfId="14728"/>
    <cellStyle name="Normal 6 5 6" xfId="14729"/>
    <cellStyle name="Normal 6 5 7" xfId="14730"/>
    <cellStyle name="Normal 6 5 8" xfId="14731"/>
    <cellStyle name="Normal 6 5 9" xfId="14732"/>
    <cellStyle name="Normal 6 50" xfId="14733"/>
    <cellStyle name="Normal 6 51" xfId="14734"/>
    <cellStyle name="Normal 6 52" xfId="14735"/>
    <cellStyle name="Normal 6 53" xfId="14736"/>
    <cellStyle name="Normal 6 54" xfId="14737"/>
    <cellStyle name="Normal 6 55" xfId="14738"/>
    <cellStyle name="Normal 6 56" xfId="14739"/>
    <cellStyle name="Normal 6 57" xfId="14740"/>
    <cellStyle name="Normal 6 58" xfId="24610"/>
    <cellStyle name="Normal 6 58 2" xfId="25059"/>
    <cellStyle name="Normal 6 58 2 2" xfId="25462"/>
    <cellStyle name="Normal 6 58 3" xfId="25267"/>
    <cellStyle name="Normal 6 59" xfId="24699"/>
    <cellStyle name="Normal 6 6" xfId="2652"/>
    <cellStyle name="Normal 6 6 10" xfId="14741"/>
    <cellStyle name="Normal 6 6 11" xfId="14742"/>
    <cellStyle name="Normal 6 6 12" xfId="14743"/>
    <cellStyle name="Normal 6 6 13" xfId="14744"/>
    <cellStyle name="Normal 6 6 14" xfId="14745"/>
    <cellStyle name="Normal 6 6 15" xfId="14746"/>
    <cellStyle name="Normal 6 6 16" xfId="14747"/>
    <cellStyle name="Normal 6 6 17" xfId="14748"/>
    <cellStyle name="Normal 6 6 18" xfId="14749"/>
    <cellStyle name="Normal 6 6 19" xfId="14750"/>
    <cellStyle name="Normal 6 6 2" xfId="2653"/>
    <cellStyle name="Normal 6 6 2 2" xfId="2654"/>
    <cellStyle name="Normal 6 6 2 3" xfId="2655"/>
    <cellStyle name="Normal 6 6 2 4" xfId="2656"/>
    <cellStyle name="Normal 6 6 2 5" xfId="2657"/>
    <cellStyle name="Normal 6 6 2 6" xfId="2658"/>
    <cellStyle name="Normal 6 6 2 7" xfId="2659"/>
    <cellStyle name="Normal 6 6 2 8" xfId="2660"/>
    <cellStyle name="Normal 6 6 20" xfId="14751"/>
    <cellStyle name="Normal 6 6 21" xfId="14752"/>
    <cellStyle name="Normal 6 6 22" xfId="14753"/>
    <cellStyle name="Normal 6 6 23" xfId="14754"/>
    <cellStyle name="Normal 6 6 24" xfId="14755"/>
    <cellStyle name="Normal 6 6 25" xfId="14756"/>
    <cellStyle name="Normal 6 6 26" xfId="14757"/>
    <cellStyle name="Normal 6 6 27" xfId="14758"/>
    <cellStyle name="Normal 6 6 28" xfId="14759"/>
    <cellStyle name="Normal 6 6 29" xfId="14760"/>
    <cellStyle name="Normal 6 6 3" xfId="2661"/>
    <cellStyle name="Normal 6 6 3 2" xfId="2662"/>
    <cellStyle name="Normal 6 6 3 3" xfId="2663"/>
    <cellStyle name="Normal 6 6 3 4" xfId="2664"/>
    <cellStyle name="Normal 6 6 3 5" xfId="2665"/>
    <cellStyle name="Normal 6 6 3 6" xfId="2666"/>
    <cellStyle name="Normal 6 6 3 7" xfId="2667"/>
    <cellStyle name="Normal 6 6 3 8" xfId="2668"/>
    <cellStyle name="Normal 6 6 30" xfId="14761"/>
    <cellStyle name="Normal 6 6 31" xfId="14762"/>
    <cellStyle name="Normal 6 6 32" xfId="14763"/>
    <cellStyle name="Normal 6 6 33" xfId="14764"/>
    <cellStyle name="Normal 6 6 34" xfId="14765"/>
    <cellStyle name="Normal 6 6 35" xfId="14766"/>
    <cellStyle name="Normal 6 6 4" xfId="14767"/>
    <cellStyle name="Normal 6 6 5" xfId="14768"/>
    <cellStyle name="Normal 6 6 6" xfId="14769"/>
    <cellStyle name="Normal 6 6 7" xfId="14770"/>
    <cellStyle name="Normal 6 6 8" xfId="14771"/>
    <cellStyle name="Normal 6 6 9" xfId="14772"/>
    <cellStyle name="Normal 6 7" xfId="2669"/>
    <cellStyle name="Normal 6 7 10" xfId="14773"/>
    <cellStyle name="Normal 6 7 11" xfId="14774"/>
    <cellStyle name="Normal 6 7 12" xfId="14775"/>
    <cellStyle name="Normal 6 7 13" xfId="14776"/>
    <cellStyle name="Normal 6 7 14" xfId="14777"/>
    <cellStyle name="Normal 6 7 15" xfId="14778"/>
    <cellStyle name="Normal 6 7 16" xfId="14779"/>
    <cellStyle name="Normal 6 7 17" xfId="14780"/>
    <cellStyle name="Normal 6 7 18" xfId="14781"/>
    <cellStyle name="Normal 6 7 19" xfId="14782"/>
    <cellStyle name="Normal 6 7 2" xfId="2670"/>
    <cellStyle name="Normal 6 7 2 2" xfId="2671"/>
    <cellStyle name="Normal 6 7 2 3" xfId="2672"/>
    <cellStyle name="Normal 6 7 2 4" xfId="2673"/>
    <cellStyle name="Normal 6 7 2 5" xfId="2674"/>
    <cellStyle name="Normal 6 7 2 6" xfId="2675"/>
    <cellStyle name="Normal 6 7 2 7" xfId="2676"/>
    <cellStyle name="Normal 6 7 2 8" xfId="2677"/>
    <cellStyle name="Normal 6 7 20" xfId="14783"/>
    <cellStyle name="Normal 6 7 21" xfId="14784"/>
    <cellStyle name="Normal 6 7 22" xfId="14785"/>
    <cellStyle name="Normal 6 7 23" xfId="14786"/>
    <cellStyle name="Normal 6 7 24" xfId="14787"/>
    <cellStyle name="Normal 6 7 25" xfId="14788"/>
    <cellStyle name="Normal 6 7 26" xfId="14789"/>
    <cellStyle name="Normal 6 7 27" xfId="14790"/>
    <cellStyle name="Normal 6 7 28" xfId="14791"/>
    <cellStyle name="Normal 6 7 29" xfId="14792"/>
    <cellStyle name="Normal 6 7 3" xfId="2678"/>
    <cellStyle name="Normal 6 7 3 2" xfId="2679"/>
    <cellStyle name="Normal 6 7 3 3" xfId="2680"/>
    <cellStyle name="Normal 6 7 3 4" xfId="2681"/>
    <cellStyle name="Normal 6 7 3 5" xfId="2682"/>
    <cellStyle name="Normal 6 7 3 6" xfId="2683"/>
    <cellStyle name="Normal 6 7 3 7" xfId="2684"/>
    <cellStyle name="Normal 6 7 3 8" xfId="2685"/>
    <cellStyle name="Normal 6 7 30" xfId="14793"/>
    <cellStyle name="Normal 6 7 31" xfId="14794"/>
    <cellStyle name="Normal 6 7 32" xfId="14795"/>
    <cellStyle name="Normal 6 7 33" xfId="14796"/>
    <cellStyle name="Normal 6 7 34" xfId="14797"/>
    <cellStyle name="Normal 6 7 35" xfId="14798"/>
    <cellStyle name="Normal 6 7 4" xfId="14799"/>
    <cellStyle name="Normal 6 7 5" xfId="14800"/>
    <cellStyle name="Normal 6 7 6" xfId="14801"/>
    <cellStyle name="Normal 6 7 7" xfId="14802"/>
    <cellStyle name="Normal 6 7 8" xfId="14803"/>
    <cellStyle name="Normal 6 7 9" xfId="14804"/>
    <cellStyle name="Normal 6 8" xfId="2686"/>
    <cellStyle name="Normal 6 8 10" xfId="14805"/>
    <cellStyle name="Normal 6 8 11" xfId="14806"/>
    <cellStyle name="Normal 6 8 12" xfId="14807"/>
    <cellStyle name="Normal 6 8 13" xfId="14808"/>
    <cellStyle name="Normal 6 8 14" xfId="14809"/>
    <cellStyle name="Normal 6 8 15" xfId="14810"/>
    <cellStyle name="Normal 6 8 16" xfId="14811"/>
    <cellStyle name="Normal 6 8 17" xfId="14812"/>
    <cellStyle name="Normal 6 8 18" xfId="14813"/>
    <cellStyle name="Normal 6 8 19" xfId="14814"/>
    <cellStyle name="Normal 6 8 2" xfId="2687"/>
    <cellStyle name="Normal 6 8 2 2" xfId="2688"/>
    <cellStyle name="Normal 6 8 2 3" xfId="2689"/>
    <cellStyle name="Normal 6 8 2 4" xfId="2690"/>
    <cellStyle name="Normal 6 8 2 5" xfId="2691"/>
    <cellStyle name="Normal 6 8 2 6" xfId="2692"/>
    <cellStyle name="Normal 6 8 2 7" xfId="2693"/>
    <cellStyle name="Normal 6 8 2 8" xfId="2694"/>
    <cellStyle name="Normal 6 8 20" xfId="14815"/>
    <cellStyle name="Normal 6 8 21" xfId="14816"/>
    <cellStyle name="Normal 6 8 22" xfId="14817"/>
    <cellStyle name="Normal 6 8 23" xfId="14818"/>
    <cellStyle name="Normal 6 8 24" xfId="14819"/>
    <cellStyle name="Normal 6 8 25" xfId="14820"/>
    <cellStyle name="Normal 6 8 26" xfId="14821"/>
    <cellStyle name="Normal 6 8 27" xfId="14822"/>
    <cellStyle name="Normal 6 8 28" xfId="14823"/>
    <cellStyle name="Normal 6 8 29" xfId="14824"/>
    <cellStyle name="Normal 6 8 3" xfId="2695"/>
    <cellStyle name="Normal 6 8 3 2" xfId="2696"/>
    <cellStyle name="Normal 6 8 3 3" xfId="2697"/>
    <cellStyle name="Normal 6 8 3 4" xfId="2698"/>
    <cellStyle name="Normal 6 8 3 5" xfId="2699"/>
    <cellStyle name="Normal 6 8 3 6" xfId="2700"/>
    <cellStyle name="Normal 6 8 3 7" xfId="2701"/>
    <cellStyle name="Normal 6 8 3 8" xfId="2702"/>
    <cellStyle name="Normal 6 8 30" xfId="14825"/>
    <cellStyle name="Normal 6 8 31" xfId="14826"/>
    <cellStyle name="Normal 6 8 32" xfId="14827"/>
    <cellStyle name="Normal 6 8 33" xfId="14828"/>
    <cellStyle name="Normal 6 8 34" xfId="14829"/>
    <cellStyle name="Normal 6 8 35" xfId="14830"/>
    <cellStyle name="Normal 6 8 4" xfId="14831"/>
    <cellStyle name="Normal 6 8 5" xfId="14832"/>
    <cellStyle name="Normal 6 8 6" xfId="14833"/>
    <cellStyle name="Normal 6 8 7" xfId="14834"/>
    <cellStyle name="Normal 6 8 8" xfId="14835"/>
    <cellStyle name="Normal 6 8 9" xfId="14836"/>
    <cellStyle name="Normal 6 9" xfId="2703"/>
    <cellStyle name="Normal 6_13 A" xfId="14837"/>
    <cellStyle name="Normal 60" xfId="3150"/>
    <cellStyle name="Normal 60 10" xfId="14838"/>
    <cellStyle name="Normal 60 11" xfId="14839"/>
    <cellStyle name="Normal 60 12" xfId="14840"/>
    <cellStyle name="Normal 60 13" xfId="14841"/>
    <cellStyle name="Normal 60 14" xfId="14842"/>
    <cellStyle name="Normal 60 15" xfId="14843"/>
    <cellStyle name="Normal 60 16" xfId="14844"/>
    <cellStyle name="Normal 60 17" xfId="14845"/>
    <cellStyle name="Normal 60 18" xfId="14846"/>
    <cellStyle name="Normal 60 19" xfId="14847"/>
    <cellStyle name="Normal 60 2" xfId="14848"/>
    <cellStyle name="Normal 60 20" xfId="14849"/>
    <cellStyle name="Normal 60 21" xfId="14850"/>
    <cellStyle name="Normal 60 22" xfId="14851"/>
    <cellStyle name="Normal 60 23" xfId="14852"/>
    <cellStyle name="Normal 60 24" xfId="14853"/>
    <cellStyle name="Normal 60 25" xfId="14854"/>
    <cellStyle name="Normal 60 26" xfId="14855"/>
    <cellStyle name="Normal 60 27" xfId="14856"/>
    <cellStyle name="Normal 60 28" xfId="14857"/>
    <cellStyle name="Normal 60 29" xfId="14858"/>
    <cellStyle name="Normal 60 3" xfId="14859"/>
    <cellStyle name="Normal 60 30" xfId="14860"/>
    <cellStyle name="Normal 60 31" xfId="14861"/>
    <cellStyle name="Normal 60 32" xfId="14862"/>
    <cellStyle name="Normal 60 33" xfId="14863"/>
    <cellStyle name="Normal 60 34" xfId="14864"/>
    <cellStyle name="Normal 60 35" xfId="14865"/>
    <cellStyle name="Normal 60 4" xfId="14866"/>
    <cellStyle name="Normal 60 5" xfId="14867"/>
    <cellStyle name="Normal 60 6" xfId="14868"/>
    <cellStyle name="Normal 60 7" xfId="14869"/>
    <cellStyle name="Normal 60 8" xfId="14870"/>
    <cellStyle name="Normal 60 9" xfId="14871"/>
    <cellStyle name="Normal 61" xfId="3186"/>
    <cellStyle name="Normal 61 10" xfId="14872"/>
    <cellStyle name="Normal 61 11" xfId="14873"/>
    <cellStyle name="Normal 61 12" xfId="14874"/>
    <cellStyle name="Normal 61 13" xfId="14875"/>
    <cellStyle name="Normal 61 14" xfId="14876"/>
    <cellStyle name="Normal 61 15" xfId="14877"/>
    <cellStyle name="Normal 61 16" xfId="14878"/>
    <cellStyle name="Normal 61 17" xfId="14879"/>
    <cellStyle name="Normal 61 18" xfId="14880"/>
    <cellStyle name="Normal 61 19" xfId="14881"/>
    <cellStyle name="Normal 61 2" xfId="3300"/>
    <cellStyle name="Normal 61 2 2" xfId="24548"/>
    <cellStyle name="Normal 61 2 2 2" xfId="25024"/>
    <cellStyle name="Normal 61 2 2 2 2" xfId="25464"/>
    <cellStyle name="Normal 61 2 2 3" xfId="25269"/>
    <cellStyle name="Normal 61 2 3" xfId="24789"/>
    <cellStyle name="Normal 61 2 3 2" xfId="25463"/>
    <cellStyle name="Normal 61 2 4" xfId="25268"/>
    <cellStyle name="Normal 61 20" xfId="14882"/>
    <cellStyle name="Normal 61 21" xfId="14883"/>
    <cellStyle name="Normal 61 22" xfId="14884"/>
    <cellStyle name="Normal 61 23" xfId="14885"/>
    <cellStyle name="Normal 61 24" xfId="14886"/>
    <cellStyle name="Normal 61 25" xfId="14887"/>
    <cellStyle name="Normal 61 26" xfId="14888"/>
    <cellStyle name="Normal 61 27" xfId="14889"/>
    <cellStyle name="Normal 61 28" xfId="14890"/>
    <cellStyle name="Normal 61 29" xfId="14891"/>
    <cellStyle name="Normal 61 3" xfId="14892"/>
    <cellStyle name="Normal 61 30" xfId="14893"/>
    <cellStyle name="Normal 61 31" xfId="14894"/>
    <cellStyle name="Normal 61 32" xfId="14895"/>
    <cellStyle name="Normal 61 33" xfId="14896"/>
    <cellStyle name="Normal 61 34" xfId="14897"/>
    <cellStyle name="Normal 61 35" xfId="14898"/>
    <cellStyle name="Normal 61 36" xfId="24771"/>
    <cellStyle name="Normal 61 4" xfId="14899"/>
    <cellStyle name="Normal 61 5" xfId="14900"/>
    <cellStyle name="Normal 61 6" xfId="14901"/>
    <cellStyle name="Normal 61 7" xfId="14902"/>
    <cellStyle name="Normal 61 8" xfId="14903"/>
    <cellStyle name="Normal 61 9" xfId="14904"/>
    <cellStyle name="Normal 62" xfId="3187"/>
    <cellStyle name="Normal 62 10" xfId="14905"/>
    <cellStyle name="Normal 62 11" xfId="14906"/>
    <cellStyle name="Normal 62 12" xfId="14907"/>
    <cellStyle name="Normal 62 13" xfId="14908"/>
    <cellStyle name="Normal 62 14" xfId="14909"/>
    <cellStyle name="Normal 62 15" xfId="14910"/>
    <cellStyle name="Normal 62 16" xfId="14911"/>
    <cellStyle name="Normal 62 17" xfId="14912"/>
    <cellStyle name="Normal 62 18" xfId="14913"/>
    <cellStyle name="Normal 62 19" xfId="14914"/>
    <cellStyle name="Normal 62 2" xfId="14915"/>
    <cellStyle name="Normal 62 20" xfId="14916"/>
    <cellStyle name="Normal 62 21" xfId="14917"/>
    <cellStyle name="Normal 62 22" xfId="14918"/>
    <cellStyle name="Normal 62 23" xfId="14919"/>
    <cellStyle name="Normal 62 24" xfId="14920"/>
    <cellStyle name="Normal 62 25" xfId="14921"/>
    <cellStyle name="Normal 62 26" xfId="14922"/>
    <cellStyle name="Normal 62 27" xfId="14923"/>
    <cellStyle name="Normal 62 28" xfId="14924"/>
    <cellStyle name="Normal 62 29" xfId="14925"/>
    <cellStyle name="Normal 62 3" xfId="14926"/>
    <cellStyle name="Normal 62 30" xfId="14927"/>
    <cellStyle name="Normal 62 31" xfId="14928"/>
    <cellStyle name="Normal 62 32" xfId="14929"/>
    <cellStyle name="Normal 62 33" xfId="14930"/>
    <cellStyle name="Normal 62 34" xfId="14931"/>
    <cellStyle name="Normal 62 35" xfId="14932"/>
    <cellStyle name="Normal 62 36" xfId="24772"/>
    <cellStyle name="Normal 62 4" xfId="14933"/>
    <cellStyle name="Normal 62 5" xfId="14934"/>
    <cellStyle name="Normal 62 6" xfId="14935"/>
    <cellStyle name="Normal 62 7" xfId="14936"/>
    <cellStyle name="Normal 62 8" xfId="14937"/>
    <cellStyle name="Normal 62 9" xfId="14938"/>
    <cellStyle name="Normal 63" xfId="3190"/>
    <cellStyle name="Normal 63 10" xfId="14939"/>
    <cellStyle name="Normal 63 11" xfId="14940"/>
    <cellStyle name="Normal 63 12" xfId="14941"/>
    <cellStyle name="Normal 63 13" xfId="14942"/>
    <cellStyle name="Normal 63 14" xfId="14943"/>
    <cellStyle name="Normal 63 15" xfId="14944"/>
    <cellStyle name="Normal 63 16" xfId="14945"/>
    <cellStyle name="Normal 63 17" xfId="14946"/>
    <cellStyle name="Normal 63 18" xfId="14947"/>
    <cellStyle name="Normal 63 19" xfId="14948"/>
    <cellStyle name="Normal 63 2" xfId="14949"/>
    <cellStyle name="Normal 63 20" xfId="14950"/>
    <cellStyle name="Normal 63 21" xfId="14951"/>
    <cellStyle name="Normal 63 22" xfId="14952"/>
    <cellStyle name="Normal 63 23" xfId="14953"/>
    <cellStyle name="Normal 63 24" xfId="14954"/>
    <cellStyle name="Normal 63 25" xfId="14955"/>
    <cellStyle name="Normal 63 26" xfId="14956"/>
    <cellStyle name="Normal 63 27" xfId="14957"/>
    <cellStyle name="Normal 63 28" xfId="14958"/>
    <cellStyle name="Normal 63 29" xfId="14959"/>
    <cellStyle name="Normal 63 3" xfId="14960"/>
    <cellStyle name="Normal 63 30" xfId="14961"/>
    <cellStyle name="Normal 63 31" xfId="14962"/>
    <cellStyle name="Normal 63 32" xfId="14963"/>
    <cellStyle name="Normal 63 33" xfId="14964"/>
    <cellStyle name="Normal 63 34" xfId="14965"/>
    <cellStyle name="Normal 63 35" xfId="14966"/>
    <cellStyle name="Normal 63 36" xfId="24775"/>
    <cellStyle name="Normal 63 4" xfId="14967"/>
    <cellStyle name="Normal 63 5" xfId="14968"/>
    <cellStyle name="Normal 63 6" xfId="14969"/>
    <cellStyle name="Normal 63 7" xfId="14970"/>
    <cellStyle name="Normal 63 8" xfId="14971"/>
    <cellStyle name="Normal 63 9" xfId="14972"/>
    <cellStyle name="Normal 64" xfId="3191"/>
    <cellStyle name="Normal 64 10" xfId="14973"/>
    <cellStyle name="Normal 64 11" xfId="14974"/>
    <cellStyle name="Normal 64 12" xfId="14975"/>
    <cellStyle name="Normal 64 13" xfId="14976"/>
    <cellStyle name="Normal 64 14" xfId="14977"/>
    <cellStyle name="Normal 64 15" xfId="14978"/>
    <cellStyle name="Normal 64 16" xfId="14979"/>
    <cellStyle name="Normal 64 17" xfId="14980"/>
    <cellStyle name="Normal 64 18" xfId="14981"/>
    <cellStyle name="Normal 64 19" xfId="14982"/>
    <cellStyle name="Normal 64 2" xfId="3391"/>
    <cellStyle name="Normal 64 2 2" xfId="24831"/>
    <cellStyle name="Normal 64 20" xfId="14983"/>
    <cellStyle name="Normal 64 21" xfId="14984"/>
    <cellStyle name="Normal 64 22" xfId="14985"/>
    <cellStyle name="Normal 64 23" xfId="14986"/>
    <cellStyle name="Normal 64 24" xfId="14987"/>
    <cellStyle name="Normal 64 25" xfId="14988"/>
    <cellStyle name="Normal 64 26" xfId="14989"/>
    <cellStyle name="Normal 64 27" xfId="14990"/>
    <cellStyle name="Normal 64 28" xfId="14991"/>
    <cellStyle name="Normal 64 29" xfId="14992"/>
    <cellStyle name="Normal 64 3" xfId="14993"/>
    <cellStyle name="Normal 64 30" xfId="14994"/>
    <cellStyle name="Normal 64 31" xfId="14995"/>
    <cellStyle name="Normal 64 32" xfId="14996"/>
    <cellStyle name="Normal 64 33" xfId="14997"/>
    <cellStyle name="Normal 64 34" xfId="14998"/>
    <cellStyle name="Normal 64 35" xfId="14999"/>
    <cellStyle name="Normal 64 36" xfId="24776"/>
    <cellStyle name="Normal 64 4" xfId="15000"/>
    <cellStyle name="Normal 64 5" xfId="15001"/>
    <cellStyle name="Normal 64 6" xfId="15002"/>
    <cellStyle name="Normal 64 7" xfId="15003"/>
    <cellStyle name="Normal 64 8" xfId="15004"/>
    <cellStyle name="Normal 64 9" xfId="15005"/>
    <cellStyle name="Normal 65" xfId="3192"/>
    <cellStyle name="Normal 65 10" xfId="15006"/>
    <cellStyle name="Normal 65 11" xfId="15007"/>
    <cellStyle name="Normal 65 12" xfId="15008"/>
    <cellStyle name="Normal 65 13" xfId="15009"/>
    <cellStyle name="Normal 65 14" xfId="15010"/>
    <cellStyle name="Normal 65 15" xfId="15011"/>
    <cellStyle name="Normal 65 16" xfId="15012"/>
    <cellStyle name="Normal 65 17" xfId="15013"/>
    <cellStyle name="Normal 65 18" xfId="15014"/>
    <cellStyle name="Normal 65 19" xfId="15015"/>
    <cellStyle name="Normal 65 2" xfId="3401"/>
    <cellStyle name="Normal 65 20" xfId="15016"/>
    <cellStyle name="Normal 65 21" xfId="15017"/>
    <cellStyle name="Normal 65 22" xfId="15018"/>
    <cellStyle name="Normal 65 23" xfId="15019"/>
    <cellStyle name="Normal 65 24" xfId="15020"/>
    <cellStyle name="Normal 65 25" xfId="15021"/>
    <cellStyle name="Normal 65 26" xfId="15022"/>
    <cellStyle name="Normal 65 27" xfId="15023"/>
    <cellStyle name="Normal 65 28" xfId="15024"/>
    <cellStyle name="Normal 65 29" xfId="15025"/>
    <cellStyle name="Normal 65 3" xfId="3403"/>
    <cellStyle name="Normal 65 3 2" xfId="24839"/>
    <cellStyle name="Normal 65 30" xfId="15026"/>
    <cellStyle name="Normal 65 31" xfId="15027"/>
    <cellStyle name="Normal 65 32" xfId="15028"/>
    <cellStyle name="Normal 65 33" xfId="15029"/>
    <cellStyle name="Normal 65 34" xfId="15030"/>
    <cellStyle name="Normal 65 35" xfId="15031"/>
    <cellStyle name="Normal 65 36" xfId="24489"/>
    <cellStyle name="Normal 65 36 2" xfId="24500"/>
    <cellStyle name="Normal 65 4" xfId="15032"/>
    <cellStyle name="Normal 65 5" xfId="15033"/>
    <cellStyle name="Normal 65 6" xfId="15034"/>
    <cellStyle name="Normal 65 7" xfId="15035"/>
    <cellStyle name="Normal 65 8" xfId="15036"/>
    <cellStyle name="Normal 65 9" xfId="15037"/>
    <cellStyle name="Normal 66" xfId="3318"/>
    <cellStyle name="Normal 66 10" xfId="15038"/>
    <cellStyle name="Normal 66 11" xfId="15039"/>
    <cellStyle name="Normal 66 12" xfId="15040"/>
    <cellStyle name="Normal 66 13" xfId="15041"/>
    <cellStyle name="Normal 66 14" xfId="15042"/>
    <cellStyle name="Normal 66 15" xfId="15043"/>
    <cellStyle name="Normal 66 16" xfId="15044"/>
    <cellStyle name="Normal 66 17" xfId="15045"/>
    <cellStyle name="Normal 66 18" xfId="15046"/>
    <cellStyle name="Normal 66 19" xfId="15047"/>
    <cellStyle name="Normal 66 2" xfId="15048"/>
    <cellStyle name="Normal 66 20" xfId="15049"/>
    <cellStyle name="Normal 66 21" xfId="15050"/>
    <cellStyle name="Normal 66 22" xfId="15051"/>
    <cellStyle name="Normal 66 23" xfId="15052"/>
    <cellStyle name="Normal 66 24" xfId="15053"/>
    <cellStyle name="Normal 66 25" xfId="15054"/>
    <cellStyle name="Normal 66 26" xfId="15055"/>
    <cellStyle name="Normal 66 27" xfId="15056"/>
    <cellStyle name="Normal 66 28" xfId="15057"/>
    <cellStyle name="Normal 66 29" xfId="15058"/>
    <cellStyle name="Normal 66 3" xfId="15059"/>
    <cellStyle name="Normal 66 30" xfId="15060"/>
    <cellStyle name="Normal 66 31" xfId="15061"/>
    <cellStyle name="Normal 66 32" xfId="15062"/>
    <cellStyle name="Normal 66 33" xfId="15063"/>
    <cellStyle name="Normal 66 34" xfId="15064"/>
    <cellStyle name="Normal 66 35" xfId="15065"/>
    <cellStyle name="Normal 66 36" xfId="24795"/>
    <cellStyle name="Normal 66 4" xfId="15066"/>
    <cellStyle name="Normal 66 5" xfId="15067"/>
    <cellStyle name="Normal 66 6" xfId="15068"/>
    <cellStyle name="Normal 66 7" xfId="15069"/>
    <cellStyle name="Normal 66 8" xfId="15070"/>
    <cellStyle name="Normal 66 9" xfId="15071"/>
    <cellStyle name="Normal 67" xfId="3320"/>
    <cellStyle name="Normal 67 10" xfId="15072"/>
    <cellStyle name="Normal 67 11" xfId="15073"/>
    <cellStyle name="Normal 67 12" xfId="15074"/>
    <cellStyle name="Normal 67 13" xfId="15075"/>
    <cellStyle name="Normal 67 14" xfId="15076"/>
    <cellStyle name="Normal 67 15" xfId="15077"/>
    <cellStyle name="Normal 67 16" xfId="15078"/>
    <cellStyle name="Normal 67 17" xfId="15079"/>
    <cellStyle name="Normal 67 18" xfId="15080"/>
    <cellStyle name="Normal 67 19" xfId="15081"/>
    <cellStyle name="Normal 67 2" xfId="15082"/>
    <cellStyle name="Normal 67 20" xfId="15083"/>
    <cellStyle name="Normal 67 21" xfId="15084"/>
    <cellStyle name="Normal 67 22" xfId="15085"/>
    <cellStyle name="Normal 67 23" xfId="15086"/>
    <cellStyle name="Normal 67 24" xfId="15087"/>
    <cellStyle name="Normal 67 25" xfId="15088"/>
    <cellStyle name="Normal 67 26" xfId="15089"/>
    <cellStyle name="Normal 67 27" xfId="15090"/>
    <cellStyle name="Normal 67 28" xfId="15091"/>
    <cellStyle name="Normal 67 29" xfId="15092"/>
    <cellStyle name="Normal 67 3" xfId="15093"/>
    <cellStyle name="Normal 67 30" xfId="15094"/>
    <cellStyle name="Normal 67 31" xfId="15095"/>
    <cellStyle name="Normal 67 32" xfId="15096"/>
    <cellStyle name="Normal 67 33" xfId="15097"/>
    <cellStyle name="Normal 67 34" xfId="15098"/>
    <cellStyle name="Normal 67 35" xfId="15099"/>
    <cellStyle name="Normal 67 4" xfId="15100"/>
    <cellStyle name="Normal 67 5" xfId="15101"/>
    <cellStyle name="Normal 67 6" xfId="15102"/>
    <cellStyle name="Normal 67 7" xfId="15103"/>
    <cellStyle name="Normal 67 8" xfId="15104"/>
    <cellStyle name="Normal 67 9" xfId="15105"/>
    <cellStyle name="Normal 68" xfId="3321"/>
    <cellStyle name="Normal 68 10" xfId="15106"/>
    <cellStyle name="Normal 68 11" xfId="15107"/>
    <cellStyle name="Normal 68 12" xfId="15108"/>
    <cellStyle name="Normal 68 13" xfId="15109"/>
    <cellStyle name="Normal 68 14" xfId="15110"/>
    <cellStyle name="Normal 68 15" xfId="15111"/>
    <cellStyle name="Normal 68 16" xfId="15112"/>
    <cellStyle name="Normal 68 17" xfId="15113"/>
    <cellStyle name="Normal 68 18" xfId="15114"/>
    <cellStyle name="Normal 68 19" xfId="15115"/>
    <cellStyle name="Normal 68 2" xfId="15116"/>
    <cellStyle name="Normal 68 20" xfId="15117"/>
    <cellStyle name="Normal 68 21" xfId="15118"/>
    <cellStyle name="Normal 68 22" xfId="15119"/>
    <cellStyle name="Normal 68 23" xfId="15120"/>
    <cellStyle name="Normal 68 24" xfId="15121"/>
    <cellStyle name="Normal 68 25" xfId="15122"/>
    <cellStyle name="Normal 68 26" xfId="15123"/>
    <cellStyle name="Normal 68 27" xfId="15124"/>
    <cellStyle name="Normal 68 28" xfId="15125"/>
    <cellStyle name="Normal 68 29" xfId="15126"/>
    <cellStyle name="Normal 68 3" xfId="15127"/>
    <cellStyle name="Normal 68 30" xfId="15128"/>
    <cellStyle name="Normal 68 31" xfId="15129"/>
    <cellStyle name="Normal 68 32" xfId="15130"/>
    <cellStyle name="Normal 68 33" xfId="15131"/>
    <cellStyle name="Normal 68 34" xfId="15132"/>
    <cellStyle name="Normal 68 35" xfId="15133"/>
    <cellStyle name="Normal 68 36" xfId="24797"/>
    <cellStyle name="Normal 68 4" xfId="15134"/>
    <cellStyle name="Normal 68 5" xfId="15135"/>
    <cellStyle name="Normal 68 6" xfId="15136"/>
    <cellStyle name="Normal 68 7" xfId="15137"/>
    <cellStyle name="Normal 68 8" xfId="15138"/>
    <cellStyle name="Normal 68 9" xfId="15139"/>
    <cellStyle name="Normal 69" xfId="3323"/>
    <cellStyle name="Normal 69 10" xfId="15140"/>
    <cellStyle name="Normal 69 11" xfId="15141"/>
    <cellStyle name="Normal 69 12" xfId="15142"/>
    <cellStyle name="Normal 69 13" xfId="15143"/>
    <cellStyle name="Normal 69 14" xfId="15144"/>
    <cellStyle name="Normal 69 15" xfId="15145"/>
    <cellStyle name="Normal 69 16" xfId="15146"/>
    <cellStyle name="Normal 69 17" xfId="15147"/>
    <cellStyle name="Normal 69 18" xfId="15148"/>
    <cellStyle name="Normal 69 19" xfId="15149"/>
    <cellStyle name="Normal 69 2" xfId="15150"/>
    <cellStyle name="Normal 69 20" xfId="15151"/>
    <cellStyle name="Normal 69 21" xfId="15152"/>
    <cellStyle name="Normal 69 22" xfId="15153"/>
    <cellStyle name="Normal 69 23" xfId="15154"/>
    <cellStyle name="Normal 69 24" xfId="15155"/>
    <cellStyle name="Normal 69 25" xfId="15156"/>
    <cellStyle name="Normal 69 26" xfId="15157"/>
    <cellStyle name="Normal 69 27" xfId="15158"/>
    <cellStyle name="Normal 69 28" xfId="15159"/>
    <cellStyle name="Normal 69 29" xfId="15160"/>
    <cellStyle name="Normal 69 3" xfId="15161"/>
    <cellStyle name="Normal 69 30" xfId="15162"/>
    <cellStyle name="Normal 69 31" xfId="15163"/>
    <cellStyle name="Normal 69 32" xfId="15164"/>
    <cellStyle name="Normal 69 33" xfId="15165"/>
    <cellStyle name="Normal 69 34" xfId="15166"/>
    <cellStyle name="Normal 69 35" xfId="15167"/>
    <cellStyle name="Normal 69 36" xfId="24799"/>
    <cellStyle name="Normal 69 4" xfId="15168"/>
    <cellStyle name="Normal 69 5" xfId="15169"/>
    <cellStyle name="Normal 69 6" xfId="15170"/>
    <cellStyle name="Normal 69 7" xfId="15171"/>
    <cellStyle name="Normal 69 8" xfId="15172"/>
    <cellStyle name="Normal 69 9" xfId="15173"/>
    <cellStyle name="Normal 7" xfId="9"/>
    <cellStyle name="Normal 7 10" xfId="2704"/>
    <cellStyle name="Normal 7 10 2" xfId="2705"/>
    <cellStyle name="Normal 7 10 3" xfId="2706"/>
    <cellStyle name="Normal 7 10 4" xfId="2707"/>
    <cellStyle name="Normal 7 10 5" xfId="2708"/>
    <cellStyle name="Normal 7 10 6" xfId="2709"/>
    <cellStyle name="Normal 7 10 7" xfId="2710"/>
    <cellStyle name="Normal 7 10 8" xfId="2711"/>
    <cellStyle name="Normal 7 11" xfId="2712"/>
    <cellStyle name="Normal 7 12" xfId="2713"/>
    <cellStyle name="Normal 7 13" xfId="2714"/>
    <cellStyle name="Normal 7 14" xfId="2715"/>
    <cellStyle name="Normal 7 15" xfId="2716"/>
    <cellStyle name="Normal 7 16" xfId="2717"/>
    <cellStyle name="Normal 7 17" xfId="2718"/>
    <cellStyle name="Normal 7 18" xfId="2719"/>
    <cellStyle name="Normal 7 19" xfId="2720"/>
    <cellStyle name="Normal 7 2" xfId="2721"/>
    <cellStyle name="Normal 7 2 10" xfId="15174"/>
    <cellStyle name="Normal 7 2 11" xfId="15175"/>
    <cellStyle name="Normal 7 2 12" xfId="15176"/>
    <cellStyle name="Normal 7 2 13" xfId="15177"/>
    <cellStyle name="Normal 7 2 14" xfId="15178"/>
    <cellStyle name="Normal 7 2 15" xfId="15179"/>
    <cellStyle name="Normal 7 2 16" xfId="15180"/>
    <cellStyle name="Normal 7 2 17" xfId="15181"/>
    <cellStyle name="Normal 7 2 18" xfId="15182"/>
    <cellStyle name="Normal 7 2 19" xfId="15183"/>
    <cellStyle name="Normal 7 2 2" xfId="2722"/>
    <cellStyle name="Normal 7 2 2 2" xfId="2723"/>
    <cellStyle name="Normal 7 2 2 3" xfId="2724"/>
    <cellStyle name="Normal 7 2 2 4" xfId="2725"/>
    <cellStyle name="Normal 7 2 2 5" xfId="2726"/>
    <cellStyle name="Normal 7 2 2 6" xfId="2727"/>
    <cellStyle name="Normal 7 2 2 7" xfId="2728"/>
    <cellStyle name="Normal 7 2 2 8" xfId="2729"/>
    <cellStyle name="Normal 7 2 2 9" xfId="3301"/>
    <cellStyle name="Normal 7 2 20" xfId="15184"/>
    <cellStyle name="Normal 7 2 21" xfId="15185"/>
    <cellStyle name="Normal 7 2 22" xfId="15186"/>
    <cellStyle name="Normal 7 2 23" xfId="15187"/>
    <cellStyle name="Normal 7 2 24" xfId="15188"/>
    <cellStyle name="Normal 7 2 25" xfId="15189"/>
    <cellStyle name="Normal 7 2 26" xfId="15190"/>
    <cellStyle name="Normal 7 2 27" xfId="15191"/>
    <cellStyle name="Normal 7 2 28" xfId="15192"/>
    <cellStyle name="Normal 7 2 29" xfId="15193"/>
    <cellStyle name="Normal 7 2 3" xfId="2730"/>
    <cellStyle name="Normal 7 2 3 2" xfId="2731"/>
    <cellStyle name="Normal 7 2 3 3" xfId="2732"/>
    <cellStyle name="Normal 7 2 3 4" xfId="2733"/>
    <cellStyle name="Normal 7 2 3 5" xfId="2734"/>
    <cellStyle name="Normal 7 2 3 6" xfId="2735"/>
    <cellStyle name="Normal 7 2 3 7" xfId="2736"/>
    <cellStyle name="Normal 7 2 3 8" xfId="2737"/>
    <cellStyle name="Normal 7 2 30" xfId="15194"/>
    <cellStyle name="Normal 7 2 31" xfId="15195"/>
    <cellStyle name="Normal 7 2 32" xfId="15196"/>
    <cellStyle name="Normal 7 2 33" xfId="15197"/>
    <cellStyle name="Normal 7 2 34" xfId="15198"/>
    <cellStyle name="Normal 7 2 35" xfId="15199"/>
    <cellStyle name="Normal 7 2 4" xfId="3302"/>
    <cellStyle name="Normal 7 2 5" xfId="3367"/>
    <cellStyle name="Normal 7 2 6" xfId="15200"/>
    <cellStyle name="Normal 7 2 7" xfId="15201"/>
    <cellStyle name="Normal 7 2 8" xfId="15202"/>
    <cellStyle name="Normal 7 2 9" xfId="15203"/>
    <cellStyle name="Normal 7 20" xfId="2738"/>
    <cellStyle name="Normal 7 21" xfId="2739"/>
    <cellStyle name="Normal 7 22" xfId="2740"/>
    <cellStyle name="Normal 7 23" xfId="3303"/>
    <cellStyle name="Normal 7 24" xfId="3368"/>
    <cellStyle name="Normal 7 25" xfId="15204"/>
    <cellStyle name="Normal 7 26" xfId="15205"/>
    <cellStyle name="Normal 7 27" xfId="15206"/>
    <cellStyle name="Normal 7 28" xfId="15207"/>
    <cellStyle name="Normal 7 29" xfId="15208"/>
    <cellStyle name="Normal 7 3" xfId="2741"/>
    <cellStyle name="Normal 7 3 2" xfId="2742"/>
    <cellStyle name="Normal 7 3 2 2" xfId="2743"/>
    <cellStyle name="Normal 7 3 2 3" xfId="2744"/>
    <cellStyle name="Normal 7 3 2 4" xfId="2745"/>
    <cellStyle name="Normal 7 3 2 5" xfId="2746"/>
    <cellStyle name="Normal 7 3 2 6" xfId="2747"/>
    <cellStyle name="Normal 7 3 2 7" xfId="2748"/>
    <cellStyle name="Normal 7 3 2 8" xfId="2749"/>
    <cellStyle name="Normal 7 3 2 9" xfId="3304"/>
    <cellStyle name="Normal 7 3 3" xfId="2750"/>
    <cellStyle name="Normal 7 3 3 2" xfId="2751"/>
    <cellStyle name="Normal 7 3 3 3" xfId="2752"/>
    <cellStyle name="Normal 7 3 3 4" xfId="2753"/>
    <cellStyle name="Normal 7 3 3 5" xfId="2754"/>
    <cellStyle name="Normal 7 3 3 6" xfId="2755"/>
    <cellStyle name="Normal 7 3 3 7" xfId="2756"/>
    <cellStyle name="Normal 7 3 3 8" xfId="2757"/>
    <cellStyle name="Normal 7 3 4" xfId="3305"/>
    <cellStyle name="Normal 7 30" xfId="15209"/>
    <cellStyle name="Normal 7 31" xfId="15210"/>
    <cellStyle name="Normal 7 32" xfId="15211"/>
    <cellStyle name="Normal 7 33" xfId="15212"/>
    <cellStyle name="Normal 7 34" xfId="15213"/>
    <cellStyle name="Normal 7 35" xfId="15214"/>
    <cellStyle name="Normal 7 36" xfId="15215"/>
    <cellStyle name="Normal 7 37" xfId="15216"/>
    <cellStyle name="Normal 7 38" xfId="15217"/>
    <cellStyle name="Normal 7 39" xfId="15218"/>
    <cellStyle name="Normal 7 4" xfId="2758"/>
    <cellStyle name="Normal 7 4 2" xfId="2759"/>
    <cellStyle name="Normal 7 4 2 2" xfId="2760"/>
    <cellStyle name="Normal 7 4 2 3" xfId="2761"/>
    <cellStyle name="Normal 7 4 2 4" xfId="2762"/>
    <cellStyle name="Normal 7 4 2 5" xfId="2763"/>
    <cellStyle name="Normal 7 4 2 6" xfId="2764"/>
    <cellStyle name="Normal 7 4 2 7" xfId="2765"/>
    <cellStyle name="Normal 7 4 2 8" xfId="2766"/>
    <cellStyle name="Normal 7 4 3" xfId="2767"/>
    <cellStyle name="Normal 7 4 3 2" xfId="2768"/>
    <cellStyle name="Normal 7 4 3 3" xfId="2769"/>
    <cellStyle name="Normal 7 4 3 4" xfId="2770"/>
    <cellStyle name="Normal 7 4 3 5" xfId="2771"/>
    <cellStyle name="Normal 7 4 3 6" xfId="2772"/>
    <cellStyle name="Normal 7 4 3 7" xfId="2773"/>
    <cellStyle name="Normal 7 4 3 8" xfId="2774"/>
    <cellStyle name="Normal 7 4 4" xfId="3306"/>
    <cellStyle name="Normal 7 40" xfId="24701"/>
    <cellStyle name="Normal 7 5" xfId="2775"/>
    <cellStyle name="Normal 7 5 2" xfId="2776"/>
    <cellStyle name="Normal 7 5 2 2" xfId="2777"/>
    <cellStyle name="Normal 7 5 2 3" xfId="2778"/>
    <cellStyle name="Normal 7 5 2 4" xfId="2779"/>
    <cellStyle name="Normal 7 5 2 5" xfId="2780"/>
    <cellStyle name="Normal 7 5 2 6" xfId="2781"/>
    <cellStyle name="Normal 7 5 2 7" xfId="2782"/>
    <cellStyle name="Normal 7 5 2 8" xfId="2783"/>
    <cellStyle name="Normal 7 5 3" xfId="2784"/>
    <cellStyle name="Normal 7 5 3 2" xfId="2785"/>
    <cellStyle name="Normal 7 5 3 3" xfId="2786"/>
    <cellStyle name="Normal 7 5 3 4" xfId="2787"/>
    <cellStyle name="Normal 7 5 3 5" xfId="2788"/>
    <cellStyle name="Normal 7 5 3 6" xfId="2789"/>
    <cellStyle name="Normal 7 5 3 7" xfId="2790"/>
    <cellStyle name="Normal 7 5 3 8" xfId="2791"/>
    <cellStyle name="Normal 7 6" xfId="2792"/>
    <cellStyle name="Normal 7 6 2" xfId="2793"/>
    <cellStyle name="Normal 7 6 2 2" xfId="2794"/>
    <cellStyle name="Normal 7 6 2 3" xfId="2795"/>
    <cellStyle name="Normal 7 6 2 4" xfId="2796"/>
    <cellStyle name="Normal 7 6 2 5" xfId="2797"/>
    <cellStyle name="Normal 7 6 2 6" xfId="2798"/>
    <cellStyle name="Normal 7 6 2 7" xfId="2799"/>
    <cellStyle name="Normal 7 6 2 8" xfId="2800"/>
    <cellStyle name="Normal 7 6 3" xfId="2801"/>
    <cellStyle name="Normal 7 6 3 2" xfId="2802"/>
    <cellStyle name="Normal 7 6 3 3" xfId="2803"/>
    <cellStyle name="Normal 7 6 3 4" xfId="2804"/>
    <cellStyle name="Normal 7 6 3 5" xfId="2805"/>
    <cellStyle name="Normal 7 6 3 6" xfId="2806"/>
    <cellStyle name="Normal 7 6 3 7" xfId="2807"/>
    <cellStyle name="Normal 7 6 3 8" xfId="2808"/>
    <cellStyle name="Normal 7 7" xfId="2809"/>
    <cellStyle name="Normal 7 7 2" xfId="2810"/>
    <cellStyle name="Normal 7 7 2 2" xfId="2811"/>
    <cellStyle name="Normal 7 7 2 3" xfId="2812"/>
    <cellStyle name="Normal 7 7 2 4" xfId="2813"/>
    <cellStyle name="Normal 7 7 2 5" xfId="2814"/>
    <cellStyle name="Normal 7 7 2 6" xfId="2815"/>
    <cellStyle name="Normal 7 7 2 7" xfId="2816"/>
    <cellStyle name="Normal 7 7 2 8" xfId="2817"/>
    <cellStyle name="Normal 7 7 3" xfId="2818"/>
    <cellStyle name="Normal 7 7 3 2" xfId="2819"/>
    <cellStyle name="Normal 7 7 3 3" xfId="2820"/>
    <cellStyle name="Normal 7 7 3 4" xfId="2821"/>
    <cellStyle name="Normal 7 7 3 5" xfId="2822"/>
    <cellStyle name="Normal 7 7 3 6" xfId="2823"/>
    <cellStyle name="Normal 7 7 3 7" xfId="2824"/>
    <cellStyle name="Normal 7 7 3 8" xfId="2825"/>
    <cellStyle name="Normal 7 8" xfId="2826"/>
    <cellStyle name="Normal 7 9" xfId="2827"/>
    <cellStyle name="Normal 7 9 2" xfId="2828"/>
    <cellStyle name="Normal 7 9 3" xfId="2829"/>
    <cellStyle name="Normal 7 9 4" xfId="2830"/>
    <cellStyle name="Normal 7 9 5" xfId="2831"/>
    <cellStyle name="Normal 7 9 6" xfId="2832"/>
    <cellStyle name="Normal 7 9 7" xfId="2833"/>
    <cellStyle name="Normal 7 9 8" xfId="2834"/>
    <cellStyle name="Normal 7_13 A" xfId="15219"/>
    <cellStyle name="Normal 70" xfId="3324"/>
    <cellStyle name="Normal 70 10" xfId="15220"/>
    <cellStyle name="Normal 70 11" xfId="15221"/>
    <cellStyle name="Normal 70 12" xfId="15222"/>
    <cellStyle name="Normal 70 13" xfId="15223"/>
    <cellStyle name="Normal 70 14" xfId="15224"/>
    <cellStyle name="Normal 70 15" xfId="15225"/>
    <cellStyle name="Normal 70 16" xfId="15226"/>
    <cellStyle name="Normal 70 17" xfId="15227"/>
    <cellStyle name="Normal 70 18" xfId="15228"/>
    <cellStyle name="Normal 70 19" xfId="15229"/>
    <cellStyle name="Normal 70 2" xfId="15230"/>
    <cellStyle name="Normal 70 20" xfId="15231"/>
    <cellStyle name="Normal 70 21" xfId="15232"/>
    <cellStyle name="Normal 70 22" xfId="15233"/>
    <cellStyle name="Normal 70 23" xfId="15234"/>
    <cellStyle name="Normal 70 24" xfId="15235"/>
    <cellStyle name="Normal 70 25" xfId="15236"/>
    <cellStyle name="Normal 70 26" xfId="15237"/>
    <cellStyle name="Normal 70 27" xfId="15238"/>
    <cellStyle name="Normal 70 28" xfId="15239"/>
    <cellStyle name="Normal 70 29" xfId="15240"/>
    <cellStyle name="Normal 70 3" xfId="15241"/>
    <cellStyle name="Normal 70 30" xfId="15242"/>
    <cellStyle name="Normal 70 31" xfId="15243"/>
    <cellStyle name="Normal 70 32" xfId="15244"/>
    <cellStyle name="Normal 70 33" xfId="15245"/>
    <cellStyle name="Normal 70 34" xfId="15246"/>
    <cellStyle name="Normal 70 35" xfId="15247"/>
    <cellStyle name="Normal 70 36" xfId="24800"/>
    <cellStyle name="Normal 70 36 2" xfId="25465"/>
    <cellStyle name="Normal 70 37" xfId="25270"/>
    <cellStyle name="Normal 70 4" xfId="15248"/>
    <cellStyle name="Normal 70 5" xfId="15249"/>
    <cellStyle name="Normal 70 6" xfId="15250"/>
    <cellStyle name="Normal 70 7" xfId="15251"/>
    <cellStyle name="Normal 70 8" xfId="15252"/>
    <cellStyle name="Normal 70 9" xfId="15253"/>
    <cellStyle name="Normal 71" xfId="3327"/>
    <cellStyle name="Normal 71 10" xfId="15254"/>
    <cellStyle name="Normal 71 11" xfId="15255"/>
    <cellStyle name="Normal 71 12" xfId="15256"/>
    <cellStyle name="Normal 71 13" xfId="15257"/>
    <cellStyle name="Normal 71 14" xfId="15258"/>
    <cellStyle name="Normal 71 15" xfId="15259"/>
    <cellStyle name="Normal 71 16" xfId="15260"/>
    <cellStyle name="Normal 71 17" xfId="15261"/>
    <cellStyle name="Normal 71 18" xfId="15262"/>
    <cellStyle name="Normal 71 19" xfId="15263"/>
    <cellStyle name="Normal 71 2" xfId="15264"/>
    <cellStyle name="Normal 71 20" xfId="15265"/>
    <cellStyle name="Normal 71 21" xfId="15266"/>
    <cellStyle name="Normal 71 22" xfId="15267"/>
    <cellStyle name="Normal 71 23" xfId="15268"/>
    <cellStyle name="Normal 71 24" xfId="15269"/>
    <cellStyle name="Normal 71 25" xfId="15270"/>
    <cellStyle name="Normal 71 26" xfId="15271"/>
    <cellStyle name="Normal 71 27" xfId="15272"/>
    <cellStyle name="Normal 71 28" xfId="15273"/>
    <cellStyle name="Normal 71 29" xfId="15274"/>
    <cellStyle name="Normal 71 3" xfId="15275"/>
    <cellStyle name="Normal 71 30" xfId="15276"/>
    <cellStyle name="Normal 71 31" xfId="15277"/>
    <cellStyle name="Normal 71 32" xfId="15278"/>
    <cellStyle name="Normal 71 33" xfId="15279"/>
    <cellStyle name="Normal 71 34" xfId="15280"/>
    <cellStyle name="Normal 71 35" xfId="15281"/>
    <cellStyle name="Normal 71 36" xfId="3373"/>
    <cellStyle name="Normal 71 4" xfId="15282"/>
    <cellStyle name="Normal 71 5" xfId="15283"/>
    <cellStyle name="Normal 71 6" xfId="15284"/>
    <cellStyle name="Normal 71 7" xfId="15285"/>
    <cellStyle name="Normal 71 8" xfId="15286"/>
    <cellStyle name="Normal 71 9" xfId="15287"/>
    <cellStyle name="Normal 72" xfId="3328"/>
    <cellStyle name="Normal 72 10" xfId="15288"/>
    <cellStyle name="Normal 72 10 10" xfId="15289"/>
    <cellStyle name="Normal 72 10 10 2" xfId="15290"/>
    <cellStyle name="Normal 72 10 10 3" xfId="15291"/>
    <cellStyle name="Normal 72 10 10 4" xfId="15292"/>
    <cellStyle name="Normal 72 10 10 5" xfId="15293"/>
    <cellStyle name="Normal 72 10 11" xfId="15294"/>
    <cellStyle name="Normal 72 10 11 2" xfId="15295"/>
    <cellStyle name="Normal 72 10 11 3" xfId="15296"/>
    <cellStyle name="Normal 72 10 11 4" xfId="15297"/>
    <cellStyle name="Normal 72 10 11 5" xfId="15298"/>
    <cellStyle name="Normal 72 10 12" xfId="15299"/>
    <cellStyle name="Normal 72 10 12 2" xfId="15300"/>
    <cellStyle name="Normal 72 10 12 3" xfId="15301"/>
    <cellStyle name="Normal 72 10 12 4" xfId="15302"/>
    <cellStyle name="Normal 72 10 12 5" xfId="15303"/>
    <cellStyle name="Normal 72 10 13" xfId="15304"/>
    <cellStyle name="Normal 72 10 13 2" xfId="15305"/>
    <cellStyle name="Normal 72 10 13 3" xfId="15306"/>
    <cellStyle name="Normal 72 10 13 4" xfId="15307"/>
    <cellStyle name="Normal 72 10 13 5" xfId="15308"/>
    <cellStyle name="Normal 72 10 14" xfId="15309"/>
    <cellStyle name="Normal 72 10 14 2" xfId="15310"/>
    <cellStyle name="Normal 72 10 14 3" xfId="15311"/>
    <cellStyle name="Normal 72 10 14 4" xfId="15312"/>
    <cellStyle name="Normal 72 10 14 5" xfId="15313"/>
    <cellStyle name="Normal 72 10 15" xfId="15314"/>
    <cellStyle name="Normal 72 10 15 2" xfId="15315"/>
    <cellStyle name="Normal 72 10 15 3" xfId="15316"/>
    <cellStyle name="Normal 72 10 15 4" xfId="15317"/>
    <cellStyle name="Normal 72 10 15 5" xfId="15318"/>
    <cellStyle name="Normal 72 10 16" xfId="15319"/>
    <cellStyle name="Normal 72 10 16 2" xfId="15320"/>
    <cellStyle name="Normal 72 10 16 3" xfId="15321"/>
    <cellStyle name="Normal 72 10 16 4" xfId="15322"/>
    <cellStyle name="Normal 72 10 16 5" xfId="15323"/>
    <cellStyle name="Normal 72 10 17" xfId="15324"/>
    <cellStyle name="Normal 72 10 17 2" xfId="15325"/>
    <cellStyle name="Normal 72 10 17 3" xfId="15326"/>
    <cellStyle name="Normal 72 10 17 4" xfId="15327"/>
    <cellStyle name="Normal 72 10 17 5" xfId="15328"/>
    <cellStyle name="Normal 72 10 18" xfId="15329"/>
    <cellStyle name="Normal 72 10 18 2" xfId="15330"/>
    <cellStyle name="Normal 72 10 18 3" xfId="15331"/>
    <cellStyle name="Normal 72 10 18 4" xfId="15332"/>
    <cellStyle name="Normal 72 10 18 5" xfId="15333"/>
    <cellStyle name="Normal 72 10 19" xfId="15334"/>
    <cellStyle name="Normal 72 10 19 2" xfId="15335"/>
    <cellStyle name="Normal 72 10 19 3" xfId="15336"/>
    <cellStyle name="Normal 72 10 19 4" xfId="15337"/>
    <cellStyle name="Normal 72 10 19 5" xfId="15338"/>
    <cellStyle name="Normal 72 10 2" xfId="15339"/>
    <cellStyle name="Normal 72 10 2 2" xfId="15340"/>
    <cellStyle name="Normal 72 10 2 3" xfId="15341"/>
    <cellStyle name="Normal 72 10 2 4" xfId="15342"/>
    <cellStyle name="Normal 72 10 2 5" xfId="15343"/>
    <cellStyle name="Normal 72 10 20" xfId="15344"/>
    <cellStyle name="Normal 72 10 20 2" xfId="15345"/>
    <cellStyle name="Normal 72 10 20 3" xfId="15346"/>
    <cellStyle name="Normal 72 10 20 4" xfId="15347"/>
    <cellStyle name="Normal 72 10 20 5" xfId="15348"/>
    <cellStyle name="Normal 72 10 21" xfId="15349"/>
    <cellStyle name="Normal 72 10 21 2" xfId="15350"/>
    <cellStyle name="Normal 72 10 21 3" xfId="15351"/>
    <cellStyle name="Normal 72 10 21 4" xfId="15352"/>
    <cellStyle name="Normal 72 10 21 5" xfId="15353"/>
    <cellStyle name="Normal 72 10 22" xfId="15354"/>
    <cellStyle name="Normal 72 10 22 2" xfId="15355"/>
    <cellStyle name="Normal 72 10 22 3" xfId="15356"/>
    <cellStyle name="Normal 72 10 22 4" xfId="15357"/>
    <cellStyle name="Normal 72 10 22 5" xfId="15358"/>
    <cellStyle name="Normal 72 10 23" xfId="15359"/>
    <cellStyle name="Normal 72 10 23 2" xfId="15360"/>
    <cellStyle name="Normal 72 10 23 3" xfId="15361"/>
    <cellStyle name="Normal 72 10 23 4" xfId="15362"/>
    <cellStyle name="Normal 72 10 23 5" xfId="15363"/>
    <cellStyle name="Normal 72 10 24" xfId="15364"/>
    <cellStyle name="Normal 72 10 24 2" xfId="15365"/>
    <cellStyle name="Normal 72 10 24 3" xfId="15366"/>
    <cellStyle name="Normal 72 10 24 4" xfId="15367"/>
    <cellStyle name="Normal 72 10 24 5" xfId="15368"/>
    <cellStyle name="Normal 72 10 25" xfId="15369"/>
    <cellStyle name="Normal 72 10 25 2" xfId="15370"/>
    <cellStyle name="Normal 72 10 25 3" xfId="15371"/>
    <cellStyle name="Normal 72 10 25 4" xfId="15372"/>
    <cellStyle name="Normal 72 10 25 5" xfId="15373"/>
    <cellStyle name="Normal 72 10 26" xfId="15374"/>
    <cellStyle name="Normal 72 10 26 2" xfId="15375"/>
    <cellStyle name="Normal 72 10 26 3" xfId="15376"/>
    <cellStyle name="Normal 72 10 26 4" xfId="15377"/>
    <cellStyle name="Normal 72 10 26 5" xfId="15378"/>
    <cellStyle name="Normal 72 10 27" xfId="15379"/>
    <cellStyle name="Normal 72 10 27 2" xfId="15380"/>
    <cellStyle name="Normal 72 10 27 3" xfId="15381"/>
    <cellStyle name="Normal 72 10 27 4" xfId="15382"/>
    <cellStyle name="Normal 72 10 27 5" xfId="15383"/>
    <cellStyle name="Normal 72 10 28" xfId="15384"/>
    <cellStyle name="Normal 72 10 28 2" xfId="15385"/>
    <cellStyle name="Normal 72 10 28 3" xfId="15386"/>
    <cellStyle name="Normal 72 10 28 4" xfId="15387"/>
    <cellStyle name="Normal 72 10 28 5" xfId="15388"/>
    <cellStyle name="Normal 72 10 29" xfId="15389"/>
    <cellStyle name="Normal 72 10 29 2" xfId="15390"/>
    <cellStyle name="Normal 72 10 29 3" xfId="15391"/>
    <cellStyle name="Normal 72 10 29 4" xfId="15392"/>
    <cellStyle name="Normal 72 10 29 5" xfId="15393"/>
    <cellStyle name="Normal 72 10 3" xfId="15394"/>
    <cellStyle name="Normal 72 10 3 2" xfId="15395"/>
    <cellStyle name="Normal 72 10 3 3" xfId="15396"/>
    <cellStyle name="Normal 72 10 3 4" xfId="15397"/>
    <cellStyle name="Normal 72 10 3 5" xfId="15398"/>
    <cellStyle name="Normal 72 10 30" xfId="15399"/>
    <cellStyle name="Normal 72 10 30 2" xfId="15400"/>
    <cellStyle name="Normal 72 10 30 3" xfId="15401"/>
    <cellStyle name="Normal 72 10 30 4" xfId="15402"/>
    <cellStyle name="Normal 72 10 30 5" xfId="15403"/>
    <cellStyle name="Normal 72 10 31" xfId="15404"/>
    <cellStyle name="Normal 72 10 31 2" xfId="15405"/>
    <cellStyle name="Normal 72 10 31 3" xfId="15406"/>
    <cellStyle name="Normal 72 10 31 4" xfId="15407"/>
    <cellStyle name="Normal 72 10 31 5" xfId="15408"/>
    <cellStyle name="Normal 72 10 32" xfId="15409"/>
    <cellStyle name="Normal 72 10 33" xfId="15410"/>
    <cellStyle name="Normal 72 10 34" xfId="15411"/>
    <cellStyle name="Normal 72 10 35" xfId="15412"/>
    <cellStyle name="Normal 72 10 36" xfId="15413"/>
    <cellStyle name="Normal 72 10 4" xfId="15414"/>
    <cellStyle name="Normal 72 10 4 2" xfId="15415"/>
    <cellStyle name="Normal 72 10 4 3" xfId="15416"/>
    <cellStyle name="Normal 72 10 4 4" xfId="15417"/>
    <cellStyle name="Normal 72 10 4 5" xfId="15418"/>
    <cellStyle name="Normal 72 10 5" xfId="15419"/>
    <cellStyle name="Normal 72 10 5 2" xfId="15420"/>
    <cellStyle name="Normal 72 10 5 3" xfId="15421"/>
    <cellStyle name="Normal 72 10 5 4" xfId="15422"/>
    <cellStyle name="Normal 72 10 5 5" xfId="15423"/>
    <cellStyle name="Normal 72 10 6" xfId="15424"/>
    <cellStyle name="Normal 72 10 6 2" xfId="15425"/>
    <cellStyle name="Normal 72 10 6 3" xfId="15426"/>
    <cellStyle name="Normal 72 10 6 4" xfId="15427"/>
    <cellStyle name="Normal 72 10 6 5" xfId="15428"/>
    <cellStyle name="Normal 72 10 7" xfId="15429"/>
    <cellStyle name="Normal 72 10 7 2" xfId="15430"/>
    <cellStyle name="Normal 72 10 7 3" xfId="15431"/>
    <cellStyle name="Normal 72 10 7 4" xfId="15432"/>
    <cellStyle name="Normal 72 10 7 5" xfId="15433"/>
    <cellStyle name="Normal 72 10 8" xfId="15434"/>
    <cellStyle name="Normal 72 10 8 2" xfId="15435"/>
    <cellStyle name="Normal 72 10 8 3" xfId="15436"/>
    <cellStyle name="Normal 72 10 8 4" xfId="15437"/>
    <cellStyle name="Normal 72 10 8 5" xfId="15438"/>
    <cellStyle name="Normal 72 10 9" xfId="15439"/>
    <cellStyle name="Normal 72 10 9 2" xfId="15440"/>
    <cellStyle name="Normal 72 10 9 3" xfId="15441"/>
    <cellStyle name="Normal 72 10 9 4" xfId="15442"/>
    <cellStyle name="Normal 72 10 9 5" xfId="15443"/>
    <cellStyle name="Normal 72 11" xfId="15444"/>
    <cellStyle name="Normal 72 11 10" xfId="15445"/>
    <cellStyle name="Normal 72 11 10 2" xfId="15446"/>
    <cellStyle name="Normal 72 11 10 3" xfId="15447"/>
    <cellStyle name="Normal 72 11 10 4" xfId="15448"/>
    <cellStyle name="Normal 72 11 10 5" xfId="15449"/>
    <cellStyle name="Normal 72 11 11" xfId="15450"/>
    <cellStyle name="Normal 72 11 11 2" xfId="15451"/>
    <cellStyle name="Normal 72 11 11 3" xfId="15452"/>
    <cellStyle name="Normal 72 11 11 4" xfId="15453"/>
    <cellStyle name="Normal 72 11 11 5" xfId="15454"/>
    <cellStyle name="Normal 72 11 12" xfId="15455"/>
    <cellStyle name="Normal 72 11 12 2" xfId="15456"/>
    <cellStyle name="Normal 72 11 12 3" xfId="15457"/>
    <cellStyle name="Normal 72 11 12 4" xfId="15458"/>
    <cellStyle name="Normal 72 11 12 5" xfId="15459"/>
    <cellStyle name="Normal 72 11 13" xfId="15460"/>
    <cellStyle name="Normal 72 11 13 2" xfId="15461"/>
    <cellStyle name="Normal 72 11 13 3" xfId="15462"/>
    <cellStyle name="Normal 72 11 13 4" xfId="15463"/>
    <cellStyle name="Normal 72 11 13 5" xfId="15464"/>
    <cellStyle name="Normal 72 11 14" xfId="15465"/>
    <cellStyle name="Normal 72 11 14 2" xfId="15466"/>
    <cellStyle name="Normal 72 11 14 3" xfId="15467"/>
    <cellStyle name="Normal 72 11 14 4" xfId="15468"/>
    <cellStyle name="Normal 72 11 14 5" xfId="15469"/>
    <cellStyle name="Normal 72 11 15" xfId="15470"/>
    <cellStyle name="Normal 72 11 15 2" xfId="15471"/>
    <cellStyle name="Normal 72 11 15 3" xfId="15472"/>
    <cellStyle name="Normal 72 11 15 4" xfId="15473"/>
    <cellStyle name="Normal 72 11 15 5" xfId="15474"/>
    <cellStyle name="Normal 72 11 16" xfId="15475"/>
    <cellStyle name="Normal 72 11 16 2" xfId="15476"/>
    <cellStyle name="Normal 72 11 16 3" xfId="15477"/>
    <cellStyle name="Normal 72 11 16 4" xfId="15478"/>
    <cellStyle name="Normal 72 11 16 5" xfId="15479"/>
    <cellStyle name="Normal 72 11 17" xfId="15480"/>
    <cellStyle name="Normal 72 11 17 2" xfId="15481"/>
    <cellStyle name="Normal 72 11 17 3" xfId="15482"/>
    <cellStyle name="Normal 72 11 17 4" xfId="15483"/>
    <cellStyle name="Normal 72 11 17 5" xfId="15484"/>
    <cellStyle name="Normal 72 11 18" xfId="15485"/>
    <cellStyle name="Normal 72 11 18 2" xfId="15486"/>
    <cellStyle name="Normal 72 11 18 3" xfId="15487"/>
    <cellStyle name="Normal 72 11 18 4" xfId="15488"/>
    <cellStyle name="Normal 72 11 18 5" xfId="15489"/>
    <cellStyle name="Normal 72 11 19" xfId="15490"/>
    <cellStyle name="Normal 72 11 19 2" xfId="15491"/>
    <cellStyle name="Normal 72 11 19 3" xfId="15492"/>
    <cellStyle name="Normal 72 11 19 4" xfId="15493"/>
    <cellStyle name="Normal 72 11 19 5" xfId="15494"/>
    <cellStyle name="Normal 72 11 2" xfId="15495"/>
    <cellStyle name="Normal 72 11 2 2" xfId="15496"/>
    <cellStyle name="Normal 72 11 2 3" xfId="15497"/>
    <cellStyle name="Normal 72 11 2 4" xfId="15498"/>
    <cellStyle name="Normal 72 11 2 5" xfId="15499"/>
    <cellStyle name="Normal 72 11 20" xfId="15500"/>
    <cellStyle name="Normal 72 11 20 2" xfId="15501"/>
    <cellStyle name="Normal 72 11 20 3" xfId="15502"/>
    <cellStyle name="Normal 72 11 20 4" xfId="15503"/>
    <cellStyle name="Normal 72 11 20 5" xfId="15504"/>
    <cellStyle name="Normal 72 11 21" xfId="15505"/>
    <cellStyle name="Normal 72 11 21 2" xfId="15506"/>
    <cellStyle name="Normal 72 11 21 3" xfId="15507"/>
    <cellStyle name="Normal 72 11 21 4" xfId="15508"/>
    <cellStyle name="Normal 72 11 21 5" xfId="15509"/>
    <cellStyle name="Normal 72 11 22" xfId="15510"/>
    <cellStyle name="Normal 72 11 22 2" xfId="15511"/>
    <cellStyle name="Normal 72 11 22 3" xfId="15512"/>
    <cellStyle name="Normal 72 11 22 4" xfId="15513"/>
    <cellStyle name="Normal 72 11 22 5" xfId="15514"/>
    <cellStyle name="Normal 72 11 23" xfId="15515"/>
    <cellStyle name="Normal 72 11 23 2" xfId="15516"/>
    <cellStyle name="Normal 72 11 23 3" xfId="15517"/>
    <cellStyle name="Normal 72 11 23 4" xfId="15518"/>
    <cellStyle name="Normal 72 11 23 5" xfId="15519"/>
    <cellStyle name="Normal 72 11 24" xfId="15520"/>
    <cellStyle name="Normal 72 11 24 2" xfId="15521"/>
    <cellStyle name="Normal 72 11 24 3" xfId="15522"/>
    <cellStyle name="Normal 72 11 24 4" xfId="15523"/>
    <cellStyle name="Normal 72 11 24 5" xfId="15524"/>
    <cellStyle name="Normal 72 11 25" xfId="15525"/>
    <cellStyle name="Normal 72 11 25 2" xfId="15526"/>
    <cellStyle name="Normal 72 11 25 3" xfId="15527"/>
    <cellStyle name="Normal 72 11 25 4" xfId="15528"/>
    <cellStyle name="Normal 72 11 25 5" xfId="15529"/>
    <cellStyle name="Normal 72 11 26" xfId="15530"/>
    <cellStyle name="Normal 72 11 26 2" xfId="15531"/>
    <cellStyle name="Normal 72 11 26 3" xfId="15532"/>
    <cellStyle name="Normal 72 11 26 4" xfId="15533"/>
    <cellStyle name="Normal 72 11 26 5" xfId="15534"/>
    <cellStyle name="Normal 72 11 27" xfId="15535"/>
    <cellStyle name="Normal 72 11 27 2" xfId="15536"/>
    <cellStyle name="Normal 72 11 27 3" xfId="15537"/>
    <cellStyle name="Normal 72 11 27 4" xfId="15538"/>
    <cellStyle name="Normal 72 11 27 5" xfId="15539"/>
    <cellStyle name="Normal 72 11 28" xfId="15540"/>
    <cellStyle name="Normal 72 11 28 2" xfId="15541"/>
    <cellStyle name="Normal 72 11 28 3" xfId="15542"/>
    <cellStyle name="Normal 72 11 28 4" xfId="15543"/>
    <cellStyle name="Normal 72 11 28 5" xfId="15544"/>
    <cellStyle name="Normal 72 11 29" xfId="15545"/>
    <cellStyle name="Normal 72 11 29 2" xfId="15546"/>
    <cellStyle name="Normal 72 11 29 3" xfId="15547"/>
    <cellStyle name="Normal 72 11 29 4" xfId="15548"/>
    <cellStyle name="Normal 72 11 29 5" xfId="15549"/>
    <cellStyle name="Normal 72 11 3" xfId="15550"/>
    <cellStyle name="Normal 72 11 3 2" xfId="15551"/>
    <cellStyle name="Normal 72 11 3 3" xfId="15552"/>
    <cellStyle name="Normal 72 11 3 4" xfId="15553"/>
    <cellStyle name="Normal 72 11 3 5" xfId="15554"/>
    <cellStyle name="Normal 72 11 30" xfId="15555"/>
    <cellStyle name="Normal 72 11 30 2" xfId="15556"/>
    <cellStyle name="Normal 72 11 30 3" xfId="15557"/>
    <cellStyle name="Normal 72 11 30 4" xfId="15558"/>
    <cellStyle name="Normal 72 11 30 5" xfId="15559"/>
    <cellStyle name="Normal 72 11 31" xfId="15560"/>
    <cellStyle name="Normal 72 11 31 2" xfId="15561"/>
    <cellStyle name="Normal 72 11 31 3" xfId="15562"/>
    <cellStyle name="Normal 72 11 31 4" xfId="15563"/>
    <cellStyle name="Normal 72 11 31 5" xfId="15564"/>
    <cellStyle name="Normal 72 11 32" xfId="15565"/>
    <cellStyle name="Normal 72 11 33" xfId="15566"/>
    <cellStyle name="Normal 72 11 34" xfId="15567"/>
    <cellStyle name="Normal 72 11 35" xfId="15568"/>
    <cellStyle name="Normal 72 11 36" xfId="15569"/>
    <cellStyle name="Normal 72 11 4" xfId="15570"/>
    <cellStyle name="Normal 72 11 4 2" xfId="15571"/>
    <cellStyle name="Normal 72 11 4 3" xfId="15572"/>
    <cellStyle name="Normal 72 11 4 4" xfId="15573"/>
    <cellStyle name="Normal 72 11 4 5" xfId="15574"/>
    <cellStyle name="Normal 72 11 5" xfId="15575"/>
    <cellStyle name="Normal 72 11 5 2" xfId="15576"/>
    <cellStyle name="Normal 72 11 5 3" xfId="15577"/>
    <cellStyle name="Normal 72 11 5 4" xfId="15578"/>
    <cellStyle name="Normal 72 11 5 5" xfId="15579"/>
    <cellStyle name="Normal 72 11 6" xfId="15580"/>
    <cellStyle name="Normal 72 11 6 2" xfId="15581"/>
    <cellStyle name="Normal 72 11 6 3" xfId="15582"/>
    <cellStyle name="Normal 72 11 6 4" xfId="15583"/>
    <cellStyle name="Normal 72 11 6 5" xfId="15584"/>
    <cellStyle name="Normal 72 11 7" xfId="15585"/>
    <cellStyle name="Normal 72 11 7 2" xfId="15586"/>
    <cellStyle name="Normal 72 11 7 3" xfId="15587"/>
    <cellStyle name="Normal 72 11 7 4" xfId="15588"/>
    <cellStyle name="Normal 72 11 7 5" xfId="15589"/>
    <cellStyle name="Normal 72 11 8" xfId="15590"/>
    <cellStyle name="Normal 72 11 8 2" xfId="15591"/>
    <cellStyle name="Normal 72 11 8 3" xfId="15592"/>
    <cellStyle name="Normal 72 11 8 4" xfId="15593"/>
    <cellStyle name="Normal 72 11 8 5" xfId="15594"/>
    <cellStyle name="Normal 72 11 9" xfId="15595"/>
    <cellStyle name="Normal 72 11 9 2" xfId="15596"/>
    <cellStyle name="Normal 72 11 9 3" xfId="15597"/>
    <cellStyle name="Normal 72 11 9 4" xfId="15598"/>
    <cellStyle name="Normal 72 11 9 5" xfId="15599"/>
    <cellStyle name="Normal 72 12" xfId="15600"/>
    <cellStyle name="Normal 72 12 10" xfId="15601"/>
    <cellStyle name="Normal 72 12 10 2" xfId="15602"/>
    <cellStyle name="Normal 72 12 10 3" xfId="15603"/>
    <cellStyle name="Normal 72 12 10 4" xfId="15604"/>
    <cellStyle name="Normal 72 12 10 5" xfId="15605"/>
    <cellStyle name="Normal 72 12 11" xfId="15606"/>
    <cellStyle name="Normal 72 12 11 2" xfId="15607"/>
    <cellStyle name="Normal 72 12 11 3" xfId="15608"/>
    <cellStyle name="Normal 72 12 11 4" xfId="15609"/>
    <cellStyle name="Normal 72 12 11 5" xfId="15610"/>
    <cellStyle name="Normal 72 12 12" xfId="15611"/>
    <cellStyle name="Normal 72 12 12 2" xfId="15612"/>
    <cellStyle name="Normal 72 12 12 3" xfId="15613"/>
    <cellStyle name="Normal 72 12 12 4" xfId="15614"/>
    <cellStyle name="Normal 72 12 12 5" xfId="15615"/>
    <cellStyle name="Normal 72 12 13" xfId="15616"/>
    <cellStyle name="Normal 72 12 13 2" xfId="15617"/>
    <cellStyle name="Normal 72 12 13 3" xfId="15618"/>
    <cellStyle name="Normal 72 12 13 4" xfId="15619"/>
    <cellStyle name="Normal 72 12 13 5" xfId="15620"/>
    <cellStyle name="Normal 72 12 14" xfId="15621"/>
    <cellStyle name="Normal 72 12 14 2" xfId="15622"/>
    <cellStyle name="Normal 72 12 14 3" xfId="15623"/>
    <cellStyle name="Normal 72 12 14 4" xfId="15624"/>
    <cellStyle name="Normal 72 12 14 5" xfId="15625"/>
    <cellStyle name="Normal 72 12 15" xfId="15626"/>
    <cellStyle name="Normal 72 12 15 2" xfId="15627"/>
    <cellStyle name="Normal 72 12 15 3" xfId="15628"/>
    <cellStyle name="Normal 72 12 15 4" xfId="15629"/>
    <cellStyle name="Normal 72 12 15 5" xfId="15630"/>
    <cellStyle name="Normal 72 12 16" xfId="15631"/>
    <cellStyle name="Normal 72 12 16 2" xfId="15632"/>
    <cellStyle name="Normal 72 12 16 3" xfId="15633"/>
    <cellStyle name="Normal 72 12 16 4" xfId="15634"/>
    <cellStyle name="Normal 72 12 16 5" xfId="15635"/>
    <cellStyle name="Normal 72 12 17" xfId="15636"/>
    <cellStyle name="Normal 72 12 17 2" xfId="15637"/>
    <cellStyle name="Normal 72 12 17 3" xfId="15638"/>
    <cellStyle name="Normal 72 12 17 4" xfId="15639"/>
    <cellStyle name="Normal 72 12 17 5" xfId="15640"/>
    <cellStyle name="Normal 72 12 18" xfId="15641"/>
    <cellStyle name="Normal 72 12 18 2" xfId="15642"/>
    <cellStyle name="Normal 72 12 18 3" xfId="15643"/>
    <cellStyle name="Normal 72 12 18 4" xfId="15644"/>
    <cellStyle name="Normal 72 12 18 5" xfId="15645"/>
    <cellStyle name="Normal 72 12 19" xfId="15646"/>
    <cellStyle name="Normal 72 12 19 2" xfId="15647"/>
    <cellStyle name="Normal 72 12 19 3" xfId="15648"/>
    <cellStyle name="Normal 72 12 19 4" xfId="15649"/>
    <cellStyle name="Normal 72 12 19 5" xfId="15650"/>
    <cellStyle name="Normal 72 12 2" xfId="15651"/>
    <cellStyle name="Normal 72 12 2 2" xfId="15652"/>
    <cellStyle name="Normal 72 12 2 3" xfId="15653"/>
    <cellStyle name="Normal 72 12 2 4" xfId="15654"/>
    <cellStyle name="Normal 72 12 2 5" xfId="15655"/>
    <cellStyle name="Normal 72 12 20" xfId="15656"/>
    <cellStyle name="Normal 72 12 20 2" xfId="15657"/>
    <cellStyle name="Normal 72 12 20 3" xfId="15658"/>
    <cellStyle name="Normal 72 12 20 4" xfId="15659"/>
    <cellStyle name="Normal 72 12 20 5" xfId="15660"/>
    <cellStyle name="Normal 72 12 21" xfId="15661"/>
    <cellStyle name="Normal 72 12 21 2" xfId="15662"/>
    <cellStyle name="Normal 72 12 21 3" xfId="15663"/>
    <cellStyle name="Normal 72 12 21 4" xfId="15664"/>
    <cellStyle name="Normal 72 12 21 5" xfId="15665"/>
    <cellStyle name="Normal 72 12 22" xfId="15666"/>
    <cellStyle name="Normal 72 12 22 2" xfId="15667"/>
    <cellStyle name="Normal 72 12 22 3" xfId="15668"/>
    <cellStyle name="Normal 72 12 22 4" xfId="15669"/>
    <cellStyle name="Normal 72 12 22 5" xfId="15670"/>
    <cellStyle name="Normal 72 12 23" xfId="15671"/>
    <cellStyle name="Normal 72 12 23 2" xfId="15672"/>
    <cellStyle name="Normal 72 12 23 3" xfId="15673"/>
    <cellStyle name="Normal 72 12 23 4" xfId="15674"/>
    <cellStyle name="Normal 72 12 23 5" xfId="15675"/>
    <cellStyle name="Normal 72 12 24" xfId="15676"/>
    <cellStyle name="Normal 72 12 24 2" xfId="15677"/>
    <cellStyle name="Normal 72 12 24 3" xfId="15678"/>
    <cellStyle name="Normal 72 12 24 4" xfId="15679"/>
    <cellStyle name="Normal 72 12 24 5" xfId="15680"/>
    <cellStyle name="Normal 72 12 25" xfId="15681"/>
    <cellStyle name="Normal 72 12 25 2" xfId="15682"/>
    <cellStyle name="Normal 72 12 25 3" xfId="15683"/>
    <cellStyle name="Normal 72 12 25 4" xfId="15684"/>
    <cellStyle name="Normal 72 12 25 5" xfId="15685"/>
    <cellStyle name="Normal 72 12 26" xfId="15686"/>
    <cellStyle name="Normal 72 12 26 2" xfId="15687"/>
    <cellStyle name="Normal 72 12 26 3" xfId="15688"/>
    <cellStyle name="Normal 72 12 26 4" xfId="15689"/>
    <cellStyle name="Normal 72 12 26 5" xfId="15690"/>
    <cellStyle name="Normal 72 12 27" xfId="15691"/>
    <cellStyle name="Normal 72 12 27 2" xfId="15692"/>
    <cellStyle name="Normal 72 12 27 3" xfId="15693"/>
    <cellStyle name="Normal 72 12 27 4" xfId="15694"/>
    <cellStyle name="Normal 72 12 27 5" xfId="15695"/>
    <cellStyle name="Normal 72 12 28" xfId="15696"/>
    <cellStyle name="Normal 72 12 28 2" xfId="15697"/>
    <cellStyle name="Normal 72 12 28 3" xfId="15698"/>
    <cellStyle name="Normal 72 12 28 4" xfId="15699"/>
    <cellStyle name="Normal 72 12 28 5" xfId="15700"/>
    <cellStyle name="Normal 72 12 29" xfId="15701"/>
    <cellStyle name="Normal 72 12 29 2" xfId="15702"/>
    <cellStyle name="Normal 72 12 29 3" xfId="15703"/>
    <cellStyle name="Normal 72 12 29 4" xfId="15704"/>
    <cellStyle name="Normal 72 12 29 5" xfId="15705"/>
    <cellStyle name="Normal 72 12 3" xfId="15706"/>
    <cellStyle name="Normal 72 12 3 2" xfId="15707"/>
    <cellStyle name="Normal 72 12 3 3" xfId="15708"/>
    <cellStyle name="Normal 72 12 3 4" xfId="15709"/>
    <cellStyle name="Normal 72 12 3 5" xfId="15710"/>
    <cellStyle name="Normal 72 12 30" xfId="15711"/>
    <cellStyle name="Normal 72 12 30 2" xfId="15712"/>
    <cellStyle name="Normal 72 12 30 3" xfId="15713"/>
    <cellStyle name="Normal 72 12 30 4" xfId="15714"/>
    <cellStyle name="Normal 72 12 30 5" xfId="15715"/>
    <cellStyle name="Normal 72 12 31" xfId="15716"/>
    <cellStyle name="Normal 72 12 31 2" xfId="15717"/>
    <cellStyle name="Normal 72 12 31 3" xfId="15718"/>
    <cellStyle name="Normal 72 12 31 4" xfId="15719"/>
    <cellStyle name="Normal 72 12 31 5" xfId="15720"/>
    <cellStyle name="Normal 72 12 32" xfId="15721"/>
    <cellStyle name="Normal 72 12 33" xfId="15722"/>
    <cellStyle name="Normal 72 12 34" xfId="15723"/>
    <cellStyle name="Normal 72 12 35" xfId="15724"/>
    <cellStyle name="Normal 72 12 36" xfId="15725"/>
    <cellStyle name="Normal 72 12 4" xfId="15726"/>
    <cellStyle name="Normal 72 12 4 2" xfId="15727"/>
    <cellStyle name="Normal 72 12 4 3" xfId="15728"/>
    <cellStyle name="Normal 72 12 4 4" xfId="15729"/>
    <cellStyle name="Normal 72 12 4 5" xfId="15730"/>
    <cellStyle name="Normal 72 12 5" xfId="15731"/>
    <cellStyle name="Normal 72 12 5 2" xfId="15732"/>
    <cellStyle name="Normal 72 12 5 3" xfId="15733"/>
    <cellStyle name="Normal 72 12 5 4" xfId="15734"/>
    <cellStyle name="Normal 72 12 5 5" xfId="15735"/>
    <cellStyle name="Normal 72 12 6" xfId="15736"/>
    <cellStyle name="Normal 72 12 6 2" xfId="15737"/>
    <cellStyle name="Normal 72 12 6 3" xfId="15738"/>
    <cellStyle name="Normal 72 12 6 4" xfId="15739"/>
    <cellStyle name="Normal 72 12 6 5" xfId="15740"/>
    <cellStyle name="Normal 72 12 7" xfId="15741"/>
    <cellStyle name="Normal 72 12 7 2" xfId="15742"/>
    <cellStyle name="Normal 72 12 7 3" xfId="15743"/>
    <cellStyle name="Normal 72 12 7 4" xfId="15744"/>
    <cellStyle name="Normal 72 12 7 5" xfId="15745"/>
    <cellStyle name="Normal 72 12 8" xfId="15746"/>
    <cellStyle name="Normal 72 12 8 2" xfId="15747"/>
    <cellStyle name="Normal 72 12 8 3" xfId="15748"/>
    <cellStyle name="Normal 72 12 8 4" xfId="15749"/>
    <cellStyle name="Normal 72 12 8 5" xfId="15750"/>
    <cellStyle name="Normal 72 12 9" xfId="15751"/>
    <cellStyle name="Normal 72 12 9 2" xfId="15752"/>
    <cellStyle name="Normal 72 12 9 3" xfId="15753"/>
    <cellStyle name="Normal 72 12 9 4" xfId="15754"/>
    <cellStyle name="Normal 72 12 9 5" xfId="15755"/>
    <cellStyle name="Normal 72 13" xfId="15756"/>
    <cellStyle name="Normal 72 13 10" xfId="15757"/>
    <cellStyle name="Normal 72 13 10 2" xfId="15758"/>
    <cellStyle name="Normal 72 13 10 3" xfId="15759"/>
    <cellStyle name="Normal 72 13 10 4" xfId="15760"/>
    <cellStyle name="Normal 72 13 10 5" xfId="15761"/>
    <cellStyle name="Normal 72 13 11" xfId="15762"/>
    <cellStyle name="Normal 72 13 11 2" xfId="15763"/>
    <cellStyle name="Normal 72 13 11 3" xfId="15764"/>
    <cellStyle name="Normal 72 13 11 4" xfId="15765"/>
    <cellStyle name="Normal 72 13 11 5" xfId="15766"/>
    <cellStyle name="Normal 72 13 12" xfId="15767"/>
    <cellStyle name="Normal 72 13 12 2" xfId="15768"/>
    <cellStyle name="Normal 72 13 12 3" xfId="15769"/>
    <cellStyle name="Normal 72 13 12 4" xfId="15770"/>
    <cellStyle name="Normal 72 13 12 5" xfId="15771"/>
    <cellStyle name="Normal 72 13 13" xfId="15772"/>
    <cellStyle name="Normal 72 13 13 2" xfId="15773"/>
    <cellStyle name="Normal 72 13 13 3" xfId="15774"/>
    <cellStyle name="Normal 72 13 13 4" xfId="15775"/>
    <cellStyle name="Normal 72 13 13 5" xfId="15776"/>
    <cellStyle name="Normal 72 13 14" xfId="15777"/>
    <cellStyle name="Normal 72 13 14 2" xfId="15778"/>
    <cellStyle name="Normal 72 13 14 3" xfId="15779"/>
    <cellStyle name="Normal 72 13 14 4" xfId="15780"/>
    <cellStyle name="Normal 72 13 14 5" xfId="15781"/>
    <cellStyle name="Normal 72 13 15" xfId="15782"/>
    <cellStyle name="Normal 72 13 15 2" xfId="15783"/>
    <cellStyle name="Normal 72 13 15 3" xfId="15784"/>
    <cellStyle name="Normal 72 13 15 4" xfId="15785"/>
    <cellStyle name="Normal 72 13 15 5" xfId="15786"/>
    <cellStyle name="Normal 72 13 16" xfId="15787"/>
    <cellStyle name="Normal 72 13 16 2" xfId="15788"/>
    <cellStyle name="Normal 72 13 16 3" xfId="15789"/>
    <cellStyle name="Normal 72 13 16 4" xfId="15790"/>
    <cellStyle name="Normal 72 13 16 5" xfId="15791"/>
    <cellStyle name="Normal 72 13 17" xfId="15792"/>
    <cellStyle name="Normal 72 13 17 2" xfId="15793"/>
    <cellStyle name="Normal 72 13 17 3" xfId="15794"/>
    <cellStyle name="Normal 72 13 17 4" xfId="15795"/>
    <cellStyle name="Normal 72 13 17 5" xfId="15796"/>
    <cellStyle name="Normal 72 13 18" xfId="15797"/>
    <cellStyle name="Normal 72 13 18 2" xfId="15798"/>
    <cellStyle name="Normal 72 13 18 3" xfId="15799"/>
    <cellStyle name="Normal 72 13 18 4" xfId="15800"/>
    <cellStyle name="Normal 72 13 18 5" xfId="15801"/>
    <cellStyle name="Normal 72 13 19" xfId="15802"/>
    <cellStyle name="Normal 72 13 19 2" xfId="15803"/>
    <cellStyle name="Normal 72 13 19 3" xfId="15804"/>
    <cellStyle name="Normal 72 13 19 4" xfId="15805"/>
    <cellStyle name="Normal 72 13 19 5" xfId="15806"/>
    <cellStyle name="Normal 72 13 2" xfId="15807"/>
    <cellStyle name="Normal 72 13 2 2" xfId="15808"/>
    <cellStyle name="Normal 72 13 2 3" xfId="15809"/>
    <cellStyle name="Normal 72 13 2 4" xfId="15810"/>
    <cellStyle name="Normal 72 13 2 5" xfId="15811"/>
    <cellStyle name="Normal 72 13 20" xfId="15812"/>
    <cellStyle name="Normal 72 13 20 2" xfId="15813"/>
    <cellStyle name="Normal 72 13 20 3" xfId="15814"/>
    <cellStyle name="Normal 72 13 20 4" xfId="15815"/>
    <cellStyle name="Normal 72 13 20 5" xfId="15816"/>
    <cellStyle name="Normal 72 13 21" xfId="15817"/>
    <cellStyle name="Normal 72 13 21 2" xfId="15818"/>
    <cellStyle name="Normal 72 13 21 3" xfId="15819"/>
    <cellStyle name="Normal 72 13 21 4" xfId="15820"/>
    <cellStyle name="Normal 72 13 21 5" xfId="15821"/>
    <cellStyle name="Normal 72 13 22" xfId="15822"/>
    <cellStyle name="Normal 72 13 22 2" xfId="15823"/>
    <cellStyle name="Normal 72 13 22 3" xfId="15824"/>
    <cellStyle name="Normal 72 13 22 4" xfId="15825"/>
    <cellStyle name="Normal 72 13 22 5" xfId="15826"/>
    <cellStyle name="Normal 72 13 23" xfId="15827"/>
    <cellStyle name="Normal 72 13 23 2" xfId="15828"/>
    <cellStyle name="Normal 72 13 23 3" xfId="15829"/>
    <cellStyle name="Normal 72 13 23 4" xfId="15830"/>
    <cellStyle name="Normal 72 13 23 5" xfId="15831"/>
    <cellStyle name="Normal 72 13 24" xfId="15832"/>
    <cellStyle name="Normal 72 13 24 2" xfId="15833"/>
    <cellStyle name="Normal 72 13 24 3" xfId="15834"/>
    <cellStyle name="Normal 72 13 24 4" xfId="15835"/>
    <cellStyle name="Normal 72 13 24 5" xfId="15836"/>
    <cellStyle name="Normal 72 13 25" xfId="15837"/>
    <cellStyle name="Normal 72 13 25 2" xfId="15838"/>
    <cellStyle name="Normal 72 13 25 3" xfId="15839"/>
    <cellStyle name="Normal 72 13 25 4" xfId="15840"/>
    <cellStyle name="Normal 72 13 25 5" xfId="15841"/>
    <cellStyle name="Normal 72 13 26" xfId="15842"/>
    <cellStyle name="Normal 72 13 26 2" xfId="15843"/>
    <cellStyle name="Normal 72 13 26 3" xfId="15844"/>
    <cellStyle name="Normal 72 13 26 4" xfId="15845"/>
    <cellStyle name="Normal 72 13 26 5" xfId="15846"/>
    <cellStyle name="Normal 72 13 27" xfId="15847"/>
    <cellStyle name="Normal 72 13 27 2" xfId="15848"/>
    <cellStyle name="Normal 72 13 27 3" xfId="15849"/>
    <cellStyle name="Normal 72 13 27 4" xfId="15850"/>
    <cellStyle name="Normal 72 13 27 5" xfId="15851"/>
    <cellStyle name="Normal 72 13 28" xfId="15852"/>
    <cellStyle name="Normal 72 13 28 2" xfId="15853"/>
    <cellStyle name="Normal 72 13 28 3" xfId="15854"/>
    <cellStyle name="Normal 72 13 28 4" xfId="15855"/>
    <cellStyle name="Normal 72 13 28 5" xfId="15856"/>
    <cellStyle name="Normal 72 13 29" xfId="15857"/>
    <cellStyle name="Normal 72 13 29 2" xfId="15858"/>
    <cellStyle name="Normal 72 13 29 3" xfId="15859"/>
    <cellStyle name="Normal 72 13 29 4" xfId="15860"/>
    <cellStyle name="Normal 72 13 29 5" xfId="15861"/>
    <cellStyle name="Normal 72 13 3" xfId="15862"/>
    <cellStyle name="Normal 72 13 3 2" xfId="15863"/>
    <cellStyle name="Normal 72 13 3 3" xfId="15864"/>
    <cellStyle name="Normal 72 13 3 4" xfId="15865"/>
    <cellStyle name="Normal 72 13 3 5" xfId="15866"/>
    <cellStyle name="Normal 72 13 30" xfId="15867"/>
    <cellStyle name="Normal 72 13 30 2" xfId="15868"/>
    <cellStyle name="Normal 72 13 30 3" xfId="15869"/>
    <cellStyle name="Normal 72 13 30 4" xfId="15870"/>
    <cellStyle name="Normal 72 13 30 5" xfId="15871"/>
    <cellStyle name="Normal 72 13 31" xfId="15872"/>
    <cellStyle name="Normal 72 13 31 2" xfId="15873"/>
    <cellStyle name="Normal 72 13 31 3" xfId="15874"/>
    <cellStyle name="Normal 72 13 31 4" xfId="15875"/>
    <cellStyle name="Normal 72 13 31 5" xfId="15876"/>
    <cellStyle name="Normal 72 13 32" xfId="15877"/>
    <cellStyle name="Normal 72 13 33" xfId="15878"/>
    <cellStyle name="Normal 72 13 34" xfId="15879"/>
    <cellStyle name="Normal 72 13 35" xfId="15880"/>
    <cellStyle name="Normal 72 13 36" xfId="15881"/>
    <cellStyle name="Normal 72 13 4" xfId="15882"/>
    <cellStyle name="Normal 72 13 4 2" xfId="15883"/>
    <cellStyle name="Normal 72 13 4 3" xfId="15884"/>
    <cellStyle name="Normal 72 13 4 4" xfId="15885"/>
    <cellStyle name="Normal 72 13 4 5" xfId="15886"/>
    <cellStyle name="Normal 72 13 5" xfId="15887"/>
    <cellStyle name="Normal 72 13 5 2" xfId="15888"/>
    <cellStyle name="Normal 72 13 5 3" xfId="15889"/>
    <cellStyle name="Normal 72 13 5 4" xfId="15890"/>
    <cellStyle name="Normal 72 13 5 5" xfId="15891"/>
    <cellStyle name="Normal 72 13 6" xfId="15892"/>
    <cellStyle name="Normal 72 13 6 2" xfId="15893"/>
    <cellStyle name="Normal 72 13 6 3" xfId="15894"/>
    <cellStyle name="Normal 72 13 6 4" xfId="15895"/>
    <cellStyle name="Normal 72 13 6 5" xfId="15896"/>
    <cellStyle name="Normal 72 13 7" xfId="15897"/>
    <cellStyle name="Normal 72 13 7 2" xfId="15898"/>
    <cellStyle name="Normal 72 13 7 3" xfId="15899"/>
    <cellStyle name="Normal 72 13 7 4" xfId="15900"/>
    <cellStyle name="Normal 72 13 7 5" xfId="15901"/>
    <cellStyle name="Normal 72 13 8" xfId="15902"/>
    <cellStyle name="Normal 72 13 8 2" xfId="15903"/>
    <cellStyle name="Normal 72 13 8 3" xfId="15904"/>
    <cellStyle name="Normal 72 13 8 4" xfId="15905"/>
    <cellStyle name="Normal 72 13 8 5" xfId="15906"/>
    <cellStyle name="Normal 72 13 9" xfId="15907"/>
    <cellStyle name="Normal 72 13 9 2" xfId="15908"/>
    <cellStyle name="Normal 72 13 9 3" xfId="15909"/>
    <cellStyle name="Normal 72 13 9 4" xfId="15910"/>
    <cellStyle name="Normal 72 13 9 5" xfId="15911"/>
    <cellStyle name="Normal 72 14" xfId="15912"/>
    <cellStyle name="Normal 72 14 10" xfId="15913"/>
    <cellStyle name="Normal 72 14 10 2" xfId="15914"/>
    <cellStyle name="Normal 72 14 10 3" xfId="15915"/>
    <cellStyle name="Normal 72 14 10 4" xfId="15916"/>
    <cellStyle name="Normal 72 14 10 5" xfId="15917"/>
    <cellStyle name="Normal 72 14 11" xfId="15918"/>
    <cellStyle name="Normal 72 14 11 2" xfId="15919"/>
    <cellStyle name="Normal 72 14 11 3" xfId="15920"/>
    <cellStyle name="Normal 72 14 11 4" xfId="15921"/>
    <cellStyle name="Normal 72 14 11 5" xfId="15922"/>
    <cellStyle name="Normal 72 14 12" xfId="15923"/>
    <cellStyle name="Normal 72 14 12 2" xfId="15924"/>
    <cellStyle name="Normal 72 14 12 3" xfId="15925"/>
    <cellStyle name="Normal 72 14 12 4" xfId="15926"/>
    <cellStyle name="Normal 72 14 12 5" xfId="15927"/>
    <cellStyle name="Normal 72 14 13" xfId="15928"/>
    <cellStyle name="Normal 72 14 13 2" xfId="15929"/>
    <cellStyle name="Normal 72 14 13 3" xfId="15930"/>
    <cellStyle name="Normal 72 14 13 4" xfId="15931"/>
    <cellStyle name="Normal 72 14 13 5" xfId="15932"/>
    <cellStyle name="Normal 72 14 14" xfId="15933"/>
    <cellStyle name="Normal 72 14 14 2" xfId="15934"/>
    <cellStyle name="Normal 72 14 14 3" xfId="15935"/>
    <cellStyle name="Normal 72 14 14 4" xfId="15936"/>
    <cellStyle name="Normal 72 14 14 5" xfId="15937"/>
    <cellStyle name="Normal 72 14 15" xfId="15938"/>
    <cellStyle name="Normal 72 14 15 2" xfId="15939"/>
    <cellStyle name="Normal 72 14 15 3" xfId="15940"/>
    <cellStyle name="Normal 72 14 15 4" xfId="15941"/>
    <cellStyle name="Normal 72 14 15 5" xfId="15942"/>
    <cellStyle name="Normal 72 14 16" xfId="15943"/>
    <cellStyle name="Normal 72 14 16 2" xfId="15944"/>
    <cellStyle name="Normal 72 14 16 3" xfId="15945"/>
    <cellStyle name="Normal 72 14 16 4" xfId="15946"/>
    <cellStyle name="Normal 72 14 16 5" xfId="15947"/>
    <cellStyle name="Normal 72 14 17" xfId="15948"/>
    <cellStyle name="Normal 72 14 17 2" xfId="15949"/>
    <cellStyle name="Normal 72 14 17 3" xfId="15950"/>
    <cellStyle name="Normal 72 14 17 4" xfId="15951"/>
    <cellStyle name="Normal 72 14 17 5" xfId="15952"/>
    <cellStyle name="Normal 72 14 18" xfId="15953"/>
    <cellStyle name="Normal 72 14 18 2" xfId="15954"/>
    <cellStyle name="Normal 72 14 18 3" xfId="15955"/>
    <cellStyle name="Normal 72 14 18 4" xfId="15956"/>
    <cellStyle name="Normal 72 14 18 5" xfId="15957"/>
    <cellStyle name="Normal 72 14 19" xfId="15958"/>
    <cellStyle name="Normal 72 14 19 2" xfId="15959"/>
    <cellStyle name="Normal 72 14 19 3" xfId="15960"/>
    <cellStyle name="Normal 72 14 19 4" xfId="15961"/>
    <cellStyle name="Normal 72 14 19 5" xfId="15962"/>
    <cellStyle name="Normal 72 14 2" xfId="15963"/>
    <cellStyle name="Normal 72 14 2 2" xfId="15964"/>
    <cellStyle name="Normal 72 14 2 3" xfId="15965"/>
    <cellStyle name="Normal 72 14 2 4" xfId="15966"/>
    <cellStyle name="Normal 72 14 2 5" xfId="15967"/>
    <cellStyle name="Normal 72 14 20" xfId="15968"/>
    <cellStyle name="Normal 72 14 20 2" xfId="15969"/>
    <cellStyle name="Normal 72 14 20 3" xfId="15970"/>
    <cellStyle name="Normal 72 14 20 4" xfId="15971"/>
    <cellStyle name="Normal 72 14 20 5" xfId="15972"/>
    <cellStyle name="Normal 72 14 21" xfId="15973"/>
    <cellStyle name="Normal 72 14 21 2" xfId="15974"/>
    <cellStyle name="Normal 72 14 21 3" xfId="15975"/>
    <cellStyle name="Normal 72 14 21 4" xfId="15976"/>
    <cellStyle name="Normal 72 14 21 5" xfId="15977"/>
    <cellStyle name="Normal 72 14 22" xfId="15978"/>
    <cellStyle name="Normal 72 14 22 2" xfId="15979"/>
    <cellStyle name="Normal 72 14 22 3" xfId="15980"/>
    <cellStyle name="Normal 72 14 22 4" xfId="15981"/>
    <cellStyle name="Normal 72 14 22 5" xfId="15982"/>
    <cellStyle name="Normal 72 14 23" xfId="15983"/>
    <cellStyle name="Normal 72 14 23 2" xfId="15984"/>
    <cellStyle name="Normal 72 14 23 3" xfId="15985"/>
    <cellStyle name="Normal 72 14 23 4" xfId="15986"/>
    <cellStyle name="Normal 72 14 23 5" xfId="15987"/>
    <cellStyle name="Normal 72 14 24" xfId="15988"/>
    <cellStyle name="Normal 72 14 24 2" xfId="15989"/>
    <cellStyle name="Normal 72 14 24 3" xfId="15990"/>
    <cellStyle name="Normal 72 14 24 4" xfId="15991"/>
    <cellStyle name="Normal 72 14 24 5" xfId="15992"/>
    <cellStyle name="Normal 72 14 25" xfId="15993"/>
    <cellStyle name="Normal 72 14 25 2" xfId="15994"/>
    <cellStyle name="Normal 72 14 25 3" xfId="15995"/>
    <cellStyle name="Normal 72 14 25 4" xfId="15996"/>
    <cellStyle name="Normal 72 14 25 5" xfId="15997"/>
    <cellStyle name="Normal 72 14 26" xfId="15998"/>
    <cellStyle name="Normal 72 14 26 2" xfId="15999"/>
    <cellStyle name="Normal 72 14 26 3" xfId="16000"/>
    <cellStyle name="Normal 72 14 26 4" xfId="16001"/>
    <cellStyle name="Normal 72 14 26 5" xfId="16002"/>
    <cellStyle name="Normal 72 14 27" xfId="16003"/>
    <cellStyle name="Normal 72 14 27 2" xfId="16004"/>
    <cellStyle name="Normal 72 14 27 3" xfId="16005"/>
    <cellStyle name="Normal 72 14 27 4" xfId="16006"/>
    <cellStyle name="Normal 72 14 27 5" xfId="16007"/>
    <cellStyle name="Normal 72 14 28" xfId="16008"/>
    <cellStyle name="Normal 72 14 28 2" xfId="16009"/>
    <cellStyle name="Normal 72 14 28 3" xfId="16010"/>
    <cellStyle name="Normal 72 14 28 4" xfId="16011"/>
    <cellStyle name="Normal 72 14 28 5" xfId="16012"/>
    <cellStyle name="Normal 72 14 29" xfId="16013"/>
    <cellStyle name="Normal 72 14 29 2" xfId="16014"/>
    <cellStyle name="Normal 72 14 29 3" xfId="16015"/>
    <cellStyle name="Normal 72 14 29 4" xfId="16016"/>
    <cellStyle name="Normal 72 14 29 5" xfId="16017"/>
    <cellStyle name="Normal 72 14 3" xfId="16018"/>
    <cellStyle name="Normal 72 14 3 2" xfId="16019"/>
    <cellStyle name="Normal 72 14 3 3" xfId="16020"/>
    <cellStyle name="Normal 72 14 3 4" xfId="16021"/>
    <cellStyle name="Normal 72 14 3 5" xfId="16022"/>
    <cellStyle name="Normal 72 14 30" xfId="16023"/>
    <cellStyle name="Normal 72 14 30 2" xfId="16024"/>
    <cellStyle name="Normal 72 14 30 3" xfId="16025"/>
    <cellStyle name="Normal 72 14 30 4" xfId="16026"/>
    <cellStyle name="Normal 72 14 30 5" xfId="16027"/>
    <cellStyle name="Normal 72 14 31" xfId="16028"/>
    <cellStyle name="Normal 72 14 31 2" xfId="16029"/>
    <cellStyle name="Normal 72 14 31 3" xfId="16030"/>
    <cellStyle name="Normal 72 14 31 4" xfId="16031"/>
    <cellStyle name="Normal 72 14 31 5" xfId="16032"/>
    <cellStyle name="Normal 72 14 32" xfId="16033"/>
    <cellStyle name="Normal 72 14 33" xfId="16034"/>
    <cellStyle name="Normal 72 14 34" xfId="16035"/>
    <cellStyle name="Normal 72 14 35" xfId="16036"/>
    <cellStyle name="Normal 72 14 36" xfId="16037"/>
    <cellStyle name="Normal 72 14 4" xfId="16038"/>
    <cellStyle name="Normal 72 14 4 2" xfId="16039"/>
    <cellStyle name="Normal 72 14 4 3" xfId="16040"/>
    <cellStyle name="Normal 72 14 4 4" xfId="16041"/>
    <cellStyle name="Normal 72 14 4 5" xfId="16042"/>
    <cellStyle name="Normal 72 14 5" xfId="16043"/>
    <cellStyle name="Normal 72 14 5 2" xfId="16044"/>
    <cellStyle name="Normal 72 14 5 3" xfId="16045"/>
    <cellStyle name="Normal 72 14 5 4" xfId="16046"/>
    <cellStyle name="Normal 72 14 5 5" xfId="16047"/>
    <cellStyle name="Normal 72 14 6" xfId="16048"/>
    <cellStyle name="Normal 72 14 6 2" xfId="16049"/>
    <cellStyle name="Normal 72 14 6 3" xfId="16050"/>
    <cellStyle name="Normal 72 14 6 4" xfId="16051"/>
    <cellStyle name="Normal 72 14 6 5" xfId="16052"/>
    <cellStyle name="Normal 72 14 7" xfId="16053"/>
    <cellStyle name="Normal 72 14 7 2" xfId="16054"/>
    <cellStyle name="Normal 72 14 7 3" xfId="16055"/>
    <cellStyle name="Normal 72 14 7 4" xfId="16056"/>
    <cellStyle name="Normal 72 14 7 5" xfId="16057"/>
    <cellStyle name="Normal 72 14 8" xfId="16058"/>
    <cellStyle name="Normal 72 14 8 2" xfId="16059"/>
    <cellStyle name="Normal 72 14 8 3" xfId="16060"/>
    <cellStyle name="Normal 72 14 8 4" xfId="16061"/>
    <cellStyle name="Normal 72 14 8 5" xfId="16062"/>
    <cellStyle name="Normal 72 14 9" xfId="16063"/>
    <cellStyle name="Normal 72 14 9 2" xfId="16064"/>
    <cellStyle name="Normal 72 14 9 3" xfId="16065"/>
    <cellStyle name="Normal 72 14 9 4" xfId="16066"/>
    <cellStyle name="Normal 72 14 9 5" xfId="16067"/>
    <cellStyle name="Normal 72 15" xfId="16068"/>
    <cellStyle name="Normal 72 15 10" xfId="16069"/>
    <cellStyle name="Normal 72 15 10 2" xfId="16070"/>
    <cellStyle name="Normal 72 15 10 3" xfId="16071"/>
    <cellStyle name="Normal 72 15 10 4" xfId="16072"/>
    <cellStyle name="Normal 72 15 10 5" xfId="16073"/>
    <cellStyle name="Normal 72 15 11" xfId="16074"/>
    <cellStyle name="Normal 72 15 11 2" xfId="16075"/>
    <cellStyle name="Normal 72 15 11 3" xfId="16076"/>
    <cellStyle name="Normal 72 15 11 4" xfId="16077"/>
    <cellStyle name="Normal 72 15 11 5" xfId="16078"/>
    <cellStyle name="Normal 72 15 12" xfId="16079"/>
    <cellStyle name="Normal 72 15 12 2" xfId="16080"/>
    <cellStyle name="Normal 72 15 12 3" xfId="16081"/>
    <cellStyle name="Normal 72 15 12 4" xfId="16082"/>
    <cellStyle name="Normal 72 15 12 5" xfId="16083"/>
    <cellStyle name="Normal 72 15 13" xfId="16084"/>
    <cellStyle name="Normal 72 15 13 2" xfId="16085"/>
    <cellStyle name="Normal 72 15 13 3" xfId="16086"/>
    <cellStyle name="Normal 72 15 13 4" xfId="16087"/>
    <cellStyle name="Normal 72 15 13 5" xfId="16088"/>
    <cellStyle name="Normal 72 15 14" xfId="16089"/>
    <cellStyle name="Normal 72 15 14 2" xfId="16090"/>
    <cellStyle name="Normal 72 15 14 3" xfId="16091"/>
    <cellStyle name="Normal 72 15 14 4" xfId="16092"/>
    <cellStyle name="Normal 72 15 14 5" xfId="16093"/>
    <cellStyle name="Normal 72 15 15" xfId="16094"/>
    <cellStyle name="Normal 72 15 15 2" xfId="16095"/>
    <cellStyle name="Normal 72 15 15 3" xfId="16096"/>
    <cellStyle name="Normal 72 15 15 4" xfId="16097"/>
    <cellStyle name="Normal 72 15 15 5" xfId="16098"/>
    <cellStyle name="Normal 72 15 16" xfId="16099"/>
    <cellStyle name="Normal 72 15 16 2" xfId="16100"/>
    <cellStyle name="Normal 72 15 16 3" xfId="16101"/>
    <cellStyle name="Normal 72 15 16 4" xfId="16102"/>
    <cellStyle name="Normal 72 15 16 5" xfId="16103"/>
    <cellStyle name="Normal 72 15 17" xfId="16104"/>
    <cellStyle name="Normal 72 15 17 2" xfId="16105"/>
    <cellStyle name="Normal 72 15 17 3" xfId="16106"/>
    <cellStyle name="Normal 72 15 17 4" xfId="16107"/>
    <cellStyle name="Normal 72 15 17 5" xfId="16108"/>
    <cellStyle name="Normal 72 15 18" xfId="16109"/>
    <cellStyle name="Normal 72 15 18 2" xfId="16110"/>
    <cellStyle name="Normal 72 15 18 3" xfId="16111"/>
    <cellStyle name="Normal 72 15 18 4" xfId="16112"/>
    <cellStyle name="Normal 72 15 18 5" xfId="16113"/>
    <cellStyle name="Normal 72 15 19" xfId="16114"/>
    <cellStyle name="Normal 72 15 19 2" xfId="16115"/>
    <cellStyle name="Normal 72 15 19 3" xfId="16116"/>
    <cellStyle name="Normal 72 15 19 4" xfId="16117"/>
    <cellStyle name="Normal 72 15 19 5" xfId="16118"/>
    <cellStyle name="Normal 72 15 2" xfId="16119"/>
    <cellStyle name="Normal 72 15 2 10" xfId="16120"/>
    <cellStyle name="Normal 72 15 2 10 2" xfId="16121"/>
    <cellStyle name="Normal 72 15 2 10 3" xfId="16122"/>
    <cellStyle name="Normal 72 15 2 10 4" xfId="16123"/>
    <cellStyle name="Normal 72 15 2 10 5" xfId="16124"/>
    <cellStyle name="Normal 72 15 2 11" xfId="16125"/>
    <cellStyle name="Normal 72 15 2 11 2" xfId="16126"/>
    <cellStyle name="Normal 72 15 2 11 3" xfId="16127"/>
    <cellStyle name="Normal 72 15 2 11 4" xfId="16128"/>
    <cellStyle name="Normal 72 15 2 11 5" xfId="16129"/>
    <cellStyle name="Normal 72 15 2 12" xfId="16130"/>
    <cellStyle name="Normal 72 15 2 12 2" xfId="16131"/>
    <cellStyle name="Normal 72 15 2 12 3" xfId="16132"/>
    <cellStyle name="Normal 72 15 2 12 4" xfId="16133"/>
    <cellStyle name="Normal 72 15 2 12 5" xfId="16134"/>
    <cellStyle name="Normal 72 15 2 13" xfId="16135"/>
    <cellStyle name="Normal 72 15 2 13 2" xfId="16136"/>
    <cellStyle name="Normal 72 15 2 13 3" xfId="16137"/>
    <cellStyle name="Normal 72 15 2 13 4" xfId="16138"/>
    <cellStyle name="Normal 72 15 2 13 5" xfId="16139"/>
    <cellStyle name="Normal 72 15 2 14" xfId="16140"/>
    <cellStyle name="Normal 72 15 2 14 2" xfId="16141"/>
    <cellStyle name="Normal 72 15 2 14 3" xfId="16142"/>
    <cellStyle name="Normal 72 15 2 14 4" xfId="16143"/>
    <cellStyle name="Normal 72 15 2 14 5" xfId="16144"/>
    <cellStyle name="Normal 72 15 2 15" xfId="16145"/>
    <cellStyle name="Normal 72 15 2 15 2" xfId="16146"/>
    <cellStyle name="Normal 72 15 2 15 3" xfId="16147"/>
    <cellStyle name="Normal 72 15 2 15 4" xfId="16148"/>
    <cellStyle name="Normal 72 15 2 15 5" xfId="16149"/>
    <cellStyle name="Normal 72 15 2 16" xfId="16150"/>
    <cellStyle name="Normal 72 15 2 16 2" xfId="16151"/>
    <cellStyle name="Normal 72 15 2 16 3" xfId="16152"/>
    <cellStyle name="Normal 72 15 2 16 4" xfId="16153"/>
    <cellStyle name="Normal 72 15 2 16 5" xfId="16154"/>
    <cellStyle name="Normal 72 15 2 17" xfId="16155"/>
    <cellStyle name="Normal 72 15 2 17 2" xfId="16156"/>
    <cellStyle name="Normal 72 15 2 17 3" xfId="16157"/>
    <cellStyle name="Normal 72 15 2 17 4" xfId="16158"/>
    <cellStyle name="Normal 72 15 2 17 5" xfId="16159"/>
    <cellStyle name="Normal 72 15 2 18" xfId="16160"/>
    <cellStyle name="Normal 72 15 2 18 2" xfId="16161"/>
    <cellStyle name="Normal 72 15 2 18 3" xfId="16162"/>
    <cellStyle name="Normal 72 15 2 18 4" xfId="16163"/>
    <cellStyle name="Normal 72 15 2 18 5" xfId="16164"/>
    <cellStyle name="Normal 72 15 2 19" xfId="16165"/>
    <cellStyle name="Normal 72 15 2 19 2" xfId="16166"/>
    <cellStyle name="Normal 72 15 2 19 3" xfId="16167"/>
    <cellStyle name="Normal 72 15 2 19 4" xfId="16168"/>
    <cellStyle name="Normal 72 15 2 19 5" xfId="16169"/>
    <cellStyle name="Normal 72 15 2 2" xfId="16170"/>
    <cellStyle name="Normal 72 15 2 2 2" xfId="16171"/>
    <cellStyle name="Normal 72 15 2 2 3" xfId="16172"/>
    <cellStyle name="Normal 72 15 2 2 4" xfId="16173"/>
    <cellStyle name="Normal 72 15 2 2 5" xfId="16174"/>
    <cellStyle name="Normal 72 15 2 20" xfId="16175"/>
    <cellStyle name="Normal 72 15 2 20 2" xfId="16176"/>
    <cellStyle name="Normal 72 15 2 20 3" xfId="16177"/>
    <cellStyle name="Normal 72 15 2 20 4" xfId="16178"/>
    <cellStyle name="Normal 72 15 2 20 5" xfId="16179"/>
    <cellStyle name="Normal 72 15 2 21" xfId="16180"/>
    <cellStyle name="Normal 72 15 2 21 2" xfId="16181"/>
    <cellStyle name="Normal 72 15 2 21 3" xfId="16182"/>
    <cellStyle name="Normal 72 15 2 21 4" xfId="16183"/>
    <cellStyle name="Normal 72 15 2 21 5" xfId="16184"/>
    <cellStyle name="Normal 72 15 2 22" xfId="16185"/>
    <cellStyle name="Normal 72 15 2 22 2" xfId="16186"/>
    <cellStyle name="Normal 72 15 2 22 3" xfId="16187"/>
    <cellStyle name="Normal 72 15 2 22 4" xfId="16188"/>
    <cellStyle name="Normal 72 15 2 22 5" xfId="16189"/>
    <cellStyle name="Normal 72 15 2 23" xfId="16190"/>
    <cellStyle name="Normal 72 15 2 23 2" xfId="16191"/>
    <cellStyle name="Normal 72 15 2 23 3" xfId="16192"/>
    <cellStyle name="Normal 72 15 2 23 4" xfId="16193"/>
    <cellStyle name="Normal 72 15 2 23 5" xfId="16194"/>
    <cellStyle name="Normal 72 15 2 24" xfId="16195"/>
    <cellStyle name="Normal 72 15 2 24 2" xfId="16196"/>
    <cellStyle name="Normal 72 15 2 24 3" xfId="16197"/>
    <cellStyle name="Normal 72 15 2 24 4" xfId="16198"/>
    <cellStyle name="Normal 72 15 2 24 5" xfId="16199"/>
    <cellStyle name="Normal 72 15 2 25" xfId="16200"/>
    <cellStyle name="Normal 72 15 2 25 2" xfId="16201"/>
    <cellStyle name="Normal 72 15 2 25 3" xfId="16202"/>
    <cellStyle name="Normal 72 15 2 25 4" xfId="16203"/>
    <cellStyle name="Normal 72 15 2 25 5" xfId="16204"/>
    <cellStyle name="Normal 72 15 2 26" xfId="16205"/>
    <cellStyle name="Normal 72 15 2 26 2" xfId="16206"/>
    <cellStyle name="Normal 72 15 2 26 3" xfId="16207"/>
    <cellStyle name="Normal 72 15 2 26 4" xfId="16208"/>
    <cellStyle name="Normal 72 15 2 26 5" xfId="16209"/>
    <cellStyle name="Normal 72 15 2 27" xfId="16210"/>
    <cellStyle name="Normal 72 15 2 27 2" xfId="16211"/>
    <cellStyle name="Normal 72 15 2 27 3" xfId="16212"/>
    <cellStyle name="Normal 72 15 2 27 4" xfId="16213"/>
    <cellStyle name="Normal 72 15 2 27 5" xfId="16214"/>
    <cellStyle name="Normal 72 15 2 28" xfId="16215"/>
    <cellStyle name="Normal 72 15 2 28 2" xfId="16216"/>
    <cellStyle name="Normal 72 15 2 28 3" xfId="16217"/>
    <cellStyle name="Normal 72 15 2 28 4" xfId="16218"/>
    <cellStyle name="Normal 72 15 2 28 5" xfId="16219"/>
    <cellStyle name="Normal 72 15 2 29" xfId="16220"/>
    <cellStyle name="Normal 72 15 2 29 2" xfId="16221"/>
    <cellStyle name="Normal 72 15 2 29 3" xfId="16222"/>
    <cellStyle name="Normal 72 15 2 29 4" xfId="16223"/>
    <cellStyle name="Normal 72 15 2 29 5" xfId="16224"/>
    <cellStyle name="Normal 72 15 2 3" xfId="16225"/>
    <cellStyle name="Normal 72 15 2 3 2" xfId="16226"/>
    <cellStyle name="Normal 72 15 2 3 3" xfId="16227"/>
    <cellStyle name="Normal 72 15 2 3 4" xfId="16228"/>
    <cellStyle name="Normal 72 15 2 3 5" xfId="16229"/>
    <cellStyle name="Normal 72 15 2 30" xfId="16230"/>
    <cellStyle name="Normal 72 15 2 30 2" xfId="16231"/>
    <cellStyle name="Normal 72 15 2 30 3" xfId="16232"/>
    <cellStyle name="Normal 72 15 2 30 4" xfId="16233"/>
    <cellStyle name="Normal 72 15 2 30 5" xfId="16234"/>
    <cellStyle name="Normal 72 15 2 31" xfId="16235"/>
    <cellStyle name="Normal 72 15 2 31 2" xfId="16236"/>
    <cellStyle name="Normal 72 15 2 31 3" xfId="16237"/>
    <cellStyle name="Normal 72 15 2 31 4" xfId="16238"/>
    <cellStyle name="Normal 72 15 2 31 5" xfId="16239"/>
    <cellStyle name="Normal 72 15 2 32" xfId="16240"/>
    <cellStyle name="Normal 72 15 2 33" xfId="16241"/>
    <cellStyle name="Normal 72 15 2 34" xfId="16242"/>
    <cellStyle name="Normal 72 15 2 35" xfId="16243"/>
    <cellStyle name="Normal 72 15 2 4" xfId="16244"/>
    <cellStyle name="Normal 72 15 2 4 2" xfId="16245"/>
    <cellStyle name="Normal 72 15 2 4 3" xfId="16246"/>
    <cellStyle name="Normal 72 15 2 4 4" xfId="16247"/>
    <cellStyle name="Normal 72 15 2 4 5" xfId="16248"/>
    <cellStyle name="Normal 72 15 2 5" xfId="16249"/>
    <cellStyle name="Normal 72 15 2 5 2" xfId="16250"/>
    <cellStyle name="Normal 72 15 2 5 3" xfId="16251"/>
    <cellStyle name="Normal 72 15 2 5 4" xfId="16252"/>
    <cellStyle name="Normal 72 15 2 5 5" xfId="16253"/>
    <cellStyle name="Normal 72 15 2 6" xfId="16254"/>
    <cellStyle name="Normal 72 15 2 6 2" xfId="16255"/>
    <cellStyle name="Normal 72 15 2 6 3" xfId="16256"/>
    <cellStyle name="Normal 72 15 2 6 4" xfId="16257"/>
    <cellStyle name="Normal 72 15 2 6 5" xfId="16258"/>
    <cellStyle name="Normal 72 15 2 7" xfId="16259"/>
    <cellStyle name="Normal 72 15 2 7 2" xfId="16260"/>
    <cellStyle name="Normal 72 15 2 7 3" xfId="16261"/>
    <cellStyle name="Normal 72 15 2 7 4" xfId="16262"/>
    <cellStyle name="Normal 72 15 2 7 5" xfId="16263"/>
    <cellStyle name="Normal 72 15 2 8" xfId="16264"/>
    <cellStyle name="Normal 72 15 2 8 2" xfId="16265"/>
    <cellStyle name="Normal 72 15 2 8 3" xfId="16266"/>
    <cellStyle name="Normal 72 15 2 8 4" xfId="16267"/>
    <cellStyle name="Normal 72 15 2 8 5" xfId="16268"/>
    <cellStyle name="Normal 72 15 2 9" xfId="16269"/>
    <cellStyle name="Normal 72 15 2 9 2" xfId="16270"/>
    <cellStyle name="Normal 72 15 2 9 3" xfId="16271"/>
    <cellStyle name="Normal 72 15 2 9 4" xfId="16272"/>
    <cellStyle name="Normal 72 15 2 9 5" xfId="16273"/>
    <cellStyle name="Normal 72 15 20" xfId="16274"/>
    <cellStyle name="Normal 72 15 20 2" xfId="16275"/>
    <cellStyle name="Normal 72 15 20 3" xfId="16276"/>
    <cellStyle name="Normal 72 15 20 4" xfId="16277"/>
    <cellStyle name="Normal 72 15 20 5" xfId="16278"/>
    <cellStyle name="Normal 72 15 21" xfId="16279"/>
    <cellStyle name="Normal 72 15 21 2" xfId="16280"/>
    <cellStyle name="Normal 72 15 21 3" xfId="16281"/>
    <cellStyle name="Normal 72 15 21 4" xfId="16282"/>
    <cellStyle name="Normal 72 15 21 5" xfId="16283"/>
    <cellStyle name="Normal 72 15 22" xfId="16284"/>
    <cellStyle name="Normal 72 15 22 2" xfId="16285"/>
    <cellStyle name="Normal 72 15 22 3" xfId="16286"/>
    <cellStyle name="Normal 72 15 22 4" xfId="16287"/>
    <cellStyle name="Normal 72 15 22 5" xfId="16288"/>
    <cellStyle name="Normal 72 15 23" xfId="16289"/>
    <cellStyle name="Normal 72 15 23 2" xfId="16290"/>
    <cellStyle name="Normal 72 15 23 3" xfId="16291"/>
    <cellStyle name="Normal 72 15 23 4" xfId="16292"/>
    <cellStyle name="Normal 72 15 23 5" xfId="16293"/>
    <cellStyle name="Normal 72 15 24" xfId="16294"/>
    <cellStyle name="Normal 72 15 24 2" xfId="16295"/>
    <cellStyle name="Normal 72 15 24 3" xfId="16296"/>
    <cellStyle name="Normal 72 15 24 4" xfId="16297"/>
    <cellStyle name="Normal 72 15 24 5" xfId="16298"/>
    <cellStyle name="Normal 72 15 25" xfId="16299"/>
    <cellStyle name="Normal 72 15 25 2" xfId="16300"/>
    <cellStyle name="Normal 72 15 25 3" xfId="16301"/>
    <cellStyle name="Normal 72 15 25 4" xfId="16302"/>
    <cellStyle name="Normal 72 15 25 5" xfId="16303"/>
    <cellStyle name="Normal 72 15 26" xfId="16304"/>
    <cellStyle name="Normal 72 15 26 2" xfId="16305"/>
    <cellStyle name="Normal 72 15 26 3" xfId="16306"/>
    <cellStyle name="Normal 72 15 26 4" xfId="16307"/>
    <cellStyle name="Normal 72 15 26 5" xfId="16308"/>
    <cellStyle name="Normal 72 15 27" xfId="16309"/>
    <cellStyle name="Normal 72 15 27 2" xfId="16310"/>
    <cellStyle name="Normal 72 15 27 3" xfId="16311"/>
    <cellStyle name="Normal 72 15 27 4" xfId="16312"/>
    <cellStyle name="Normal 72 15 27 5" xfId="16313"/>
    <cellStyle name="Normal 72 15 28" xfId="16314"/>
    <cellStyle name="Normal 72 15 28 2" xfId="16315"/>
    <cellStyle name="Normal 72 15 28 3" xfId="16316"/>
    <cellStyle name="Normal 72 15 28 4" xfId="16317"/>
    <cellStyle name="Normal 72 15 28 5" xfId="16318"/>
    <cellStyle name="Normal 72 15 29" xfId="16319"/>
    <cellStyle name="Normal 72 15 29 2" xfId="16320"/>
    <cellStyle name="Normal 72 15 29 3" xfId="16321"/>
    <cellStyle name="Normal 72 15 29 4" xfId="16322"/>
    <cellStyle name="Normal 72 15 29 5" xfId="16323"/>
    <cellStyle name="Normal 72 15 3" xfId="16324"/>
    <cellStyle name="Normal 72 15 3 2" xfId="16325"/>
    <cellStyle name="Normal 72 15 3 3" xfId="16326"/>
    <cellStyle name="Normal 72 15 3 4" xfId="16327"/>
    <cellStyle name="Normal 72 15 3 5" xfId="16328"/>
    <cellStyle name="Normal 72 15 30" xfId="16329"/>
    <cellStyle name="Normal 72 15 30 2" xfId="16330"/>
    <cellStyle name="Normal 72 15 30 3" xfId="16331"/>
    <cellStyle name="Normal 72 15 30 4" xfId="16332"/>
    <cellStyle name="Normal 72 15 30 5" xfId="16333"/>
    <cellStyle name="Normal 72 15 31" xfId="16334"/>
    <cellStyle name="Normal 72 15 31 2" xfId="16335"/>
    <cellStyle name="Normal 72 15 31 3" xfId="16336"/>
    <cellStyle name="Normal 72 15 31 4" xfId="16337"/>
    <cellStyle name="Normal 72 15 31 5" xfId="16338"/>
    <cellStyle name="Normal 72 15 32" xfId="16339"/>
    <cellStyle name="Normal 72 15 32 2" xfId="16340"/>
    <cellStyle name="Normal 72 15 32 3" xfId="16341"/>
    <cellStyle name="Normal 72 15 32 4" xfId="16342"/>
    <cellStyle name="Normal 72 15 32 5" xfId="16343"/>
    <cellStyle name="Normal 72 15 33" xfId="16344"/>
    <cellStyle name="Normal 72 15 34" xfId="16345"/>
    <cellStyle name="Normal 72 15 35" xfId="16346"/>
    <cellStyle name="Normal 72 15 36" xfId="16347"/>
    <cellStyle name="Normal 72 15 37" xfId="16348"/>
    <cellStyle name="Normal 72 15 4" xfId="16349"/>
    <cellStyle name="Normal 72 15 4 2" xfId="16350"/>
    <cellStyle name="Normal 72 15 4 3" xfId="16351"/>
    <cellStyle name="Normal 72 15 4 4" xfId="16352"/>
    <cellStyle name="Normal 72 15 4 5" xfId="16353"/>
    <cellStyle name="Normal 72 15 5" xfId="16354"/>
    <cellStyle name="Normal 72 15 5 2" xfId="16355"/>
    <cellStyle name="Normal 72 15 5 3" xfId="16356"/>
    <cellStyle name="Normal 72 15 5 4" xfId="16357"/>
    <cellStyle name="Normal 72 15 5 5" xfId="16358"/>
    <cellStyle name="Normal 72 15 6" xfId="16359"/>
    <cellStyle name="Normal 72 15 6 2" xfId="16360"/>
    <cellStyle name="Normal 72 15 6 3" xfId="16361"/>
    <cellStyle name="Normal 72 15 6 4" xfId="16362"/>
    <cellStyle name="Normal 72 15 6 5" xfId="16363"/>
    <cellStyle name="Normal 72 15 7" xfId="16364"/>
    <cellStyle name="Normal 72 15 7 2" xfId="16365"/>
    <cellStyle name="Normal 72 15 7 3" xfId="16366"/>
    <cellStyle name="Normal 72 15 7 4" xfId="16367"/>
    <cellStyle name="Normal 72 15 7 5" xfId="16368"/>
    <cellStyle name="Normal 72 15 8" xfId="16369"/>
    <cellStyle name="Normal 72 15 8 2" xfId="16370"/>
    <cellStyle name="Normal 72 15 8 3" xfId="16371"/>
    <cellStyle name="Normal 72 15 8 4" xfId="16372"/>
    <cellStyle name="Normal 72 15 8 5" xfId="16373"/>
    <cellStyle name="Normal 72 15 9" xfId="16374"/>
    <cellStyle name="Normal 72 15 9 2" xfId="16375"/>
    <cellStyle name="Normal 72 15 9 3" xfId="16376"/>
    <cellStyle name="Normal 72 15 9 4" xfId="16377"/>
    <cellStyle name="Normal 72 15 9 5" xfId="16378"/>
    <cellStyle name="Normal 72 16" xfId="16379"/>
    <cellStyle name="Normal 72 16 2" xfId="16380"/>
    <cellStyle name="Normal 72 16 3" xfId="16381"/>
    <cellStyle name="Normal 72 16 4" xfId="16382"/>
    <cellStyle name="Normal 72 16 5" xfId="16383"/>
    <cellStyle name="Normal 72 17" xfId="16384"/>
    <cellStyle name="Normal 72 17 2" xfId="16385"/>
    <cellStyle name="Normal 72 17 3" xfId="16386"/>
    <cellStyle name="Normal 72 17 4" xfId="16387"/>
    <cellStyle name="Normal 72 17 5" xfId="16388"/>
    <cellStyle name="Normal 72 18" xfId="16389"/>
    <cellStyle name="Normal 72 18 2" xfId="16390"/>
    <cellStyle name="Normal 72 18 3" xfId="16391"/>
    <cellStyle name="Normal 72 18 4" xfId="16392"/>
    <cellStyle name="Normal 72 18 5" xfId="16393"/>
    <cellStyle name="Normal 72 19" xfId="16394"/>
    <cellStyle name="Normal 72 19 2" xfId="16395"/>
    <cellStyle name="Normal 72 19 3" xfId="16396"/>
    <cellStyle name="Normal 72 19 4" xfId="16397"/>
    <cellStyle name="Normal 72 19 5" xfId="16398"/>
    <cellStyle name="Normal 72 2" xfId="16399"/>
    <cellStyle name="Normal 72 2 10" xfId="16400"/>
    <cellStyle name="Normal 72 2 10 2" xfId="16401"/>
    <cellStyle name="Normal 72 2 10 3" xfId="16402"/>
    <cellStyle name="Normal 72 2 10 4" xfId="16403"/>
    <cellStyle name="Normal 72 2 10 5" xfId="16404"/>
    <cellStyle name="Normal 72 2 11" xfId="16405"/>
    <cellStyle name="Normal 72 2 11 2" xfId="16406"/>
    <cellStyle name="Normal 72 2 11 3" xfId="16407"/>
    <cellStyle name="Normal 72 2 11 4" xfId="16408"/>
    <cellStyle name="Normal 72 2 11 5" xfId="16409"/>
    <cellStyle name="Normal 72 2 12" xfId="16410"/>
    <cellStyle name="Normal 72 2 12 2" xfId="16411"/>
    <cellStyle name="Normal 72 2 12 3" xfId="16412"/>
    <cellStyle name="Normal 72 2 12 4" xfId="16413"/>
    <cellStyle name="Normal 72 2 12 5" xfId="16414"/>
    <cellStyle name="Normal 72 2 13" xfId="16415"/>
    <cellStyle name="Normal 72 2 13 2" xfId="16416"/>
    <cellStyle name="Normal 72 2 13 3" xfId="16417"/>
    <cellStyle name="Normal 72 2 13 4" xfId="16418"/>
    <cellStyle name="Normal 72 2 13 5" xfId="16419"/>
    <cellStyle name="Normal 72 2 14" xfId="16420"/>
    <cellStyle name="Normal 72 2 14 2" xfId="16421"/>
    <cellStyle name="Normal 72 2 14 3" xfId="16422"/>
    <cellStyle name="Normal 72 2 14 4" xfId="16423"/>
    <cellStyle name="Normal 72 2 14 5" xfId="16424"/>
    <cellStyle name="Normal 72 2 15" xfId="16425"/>
    <cellStyle name="Normal 72 2 15 2" xfId="16426"/>
    <cellStyle name="Normal 72 2 15 3" xfId="16427"/>
    <cellStyle name="Normal 72 2 15 4" xfId="16428"/>
    <cellStyle name="Normal 72 2 15 5" xfId="16429"/>
    <cellStyle name="Normal 72 2 16" xfId="16430"/>
    <cellStyle name="Normal 72 2 16 2" xfId="16431"/>
    <cellStyle name="Normal 72 2 16 3" xfId="16432"/>
    <cellStyle name="Normal 72 2 16 4" xfId="16433"/>
    <cellStyle name="Normal 72 2 16 5" xfId="16434"/>
    <cellStyle name="Normal 72 2 17" xfId="16435"/>
    <cellStyle name="Normal 72 2 17 2" xfId="16436"/>
    <cellStyle name="Normal 72 2 17 3" xfId="16437"/>
    <cellStyle name="Normal 72 2 17 4" xfId="16438"/>
    <cellStyle name="Normal 72 2 17 5" xfId="16439"/>
    <cellStyle name="Normal 72 2 18" xfId="16440"/>
    <cellStyle name="Normal 72 2 18 2" xfId="16441"/>
    <cellStyle name="Normal 72 2 18 3" xfId="16442"/>
    <cellStyle name="Normal 72 2 18 4" xfId="16443"/>
    <cellStyle name="Normal 72 2 18 5" xfId="16444"/>
    <cellStyle name="Normal 72 2 19" xfId="16445"/>
    <cellStyle name="Normal 72 2 19 2" xfId="16446"/>
    <cellStyle name="Normal 72 2 19 3" xfId="16447"/>
    <cellStyle name="Normal 72 2 19 4" xfId="16448"/>
    <cellStyle name="Normal 72 2 19 5" xfId="16449"/>
    <cellStyle name="Normal 72 2 2" xfId="16450"/>
    <cellStyle name="Normal 72 2 2 2" xfId="16451"/>
    <cellStyle name="Normal 72 2 2 3" xfId="16452"/>
    <cellStyle name="Normal 72 2 2 4" xfId="16453"/>
    <cellStyle name="Normal 72 2 2 5" xfId="16454"/>
    <cellStyle name="Normal 72 2 20" xfId="16455"/>
    <cellStyle name="Normal 72 2 20 2" xfId="16456"/>
    <cellStyle name="Normal 72 2 20 3" xfId="16457"/>
    <cellStyle name="Normal 72 2 20 4" xfId="16458"/>
    <cellStyle name="Normal 72 2 20 5" xfId="16459"/>
    <cellStyle name="Normal 72 2 21" xfId="16460"/>
    <cellStyle name="Normal 72 2 21 2" xfId="16461"/>
    <cellStyle name="Normal 72 2 21 3" xfId="16462"/>
    <cellStyle name="Normal 72 2 21 4" xfId="16463"/>
    <cellStyle name="Normal 72 2 21 5" xfId="16464"/>
    <cellStyle name="Normal 72 2 22" xfId="16465"/>
    <cellStyle name="Normal 72 2 22 2" xfId="16466"/>
    <cellStyle name="Normal 72 2 22 3" xfId="16467"/>
    <cellStyle name="Normal 72 2 22 4" xfId="16468"/>
    <cellStyle name="Normal 72 2 22 5" xfId="16469"/>
    <cellStyle name="Normal 72 2 23" xfId="16470"/>
    <cellStyle name="Normal 72 2 23 2" xfId="16471"/>
    <cellStyle name="Normal 72 2 23 3" xfId="16472"/>
    <cellStyle name="Normal 72 2 23 4" xfId="16473"/>
    <cellStyle name="Normal 72 2 23 5" xfId="16474"/>
    <cellStyle name="Normal 72 2 24" xfId="16475"/>
    <cellStyle name="Normal 72 2 24 2" xfId="16476"/>
    <cellStyle name="Normal 72 2 24 3" xfId="16477"/>
    <cellStyle name="Normal 72 2 24 4" xfId="16478"/>
    <cellStyle name="Normal 72 2 24 5" xfId="16479"/>
    <cellStyle name="Normal 72 2 25" xfId="16480"/>
    <cellStyle name="Normal 72 2 25 2" xfId="16481"/>
    <cellStyle name="Normal 72 2 25 3" xfId="16482"/>
    <cellStyle name="Normal 72 2 25 4" xfId="16483"/>
    <cellStyle name="Normal 72 2 25 5" xfId="16484"/>
    <cellStyle name="Normal 72 2 26" xfId="16485"/>
    <cellStyle name="Normal 72 2 26 2" xfId="16486"/>
    <cellStyle name="Normal 72 2 26 3" xfId="16487"/>
    <cellStyle name="Normal 72 2 26 4" xfId="16488"/>
    <cellStyle name="Normal 72 2 26 5" xfId="16489"/>
    <cellStyle name="Normal 72 2 27" xfId="16490"/>
    <cellStyle name="Normal 72 2 27 2" xfId="16491"/>
    <cellStyle name="Normal 72 2 27 3" xfId="16492"/>
    <cellStyle name="Normal 72 2 27 4" xfId="16493"/>
    <cellStyle name="Normal 72 2 27 5" xfId="16494"/>
    <cellStyle name="Normal 72 2 28" xfId="16495"/>
    <cellStyle name="Normal 72 2 28 2" xfId="16496"/>
    <cellStyle name="Normal 72 2 28 3" xfId="16497"/>
    <cellStyle name="Normal 72 2 28 4" xfId="16498"/>
    <cellStyle name="Normal 72 2 28 5" xfId="16499"/>
    <cellStyle name="Normal 72 2 29" xfId="16500"/>
    <cellStyle name="Normal 72 2 29 2" xfId="16501"/>
    <cellStyle name="Normal 72 2 29 3" xfId="16502"/>
    <cellStyle name="Normal 72 2 29 4" xfId="16503"/>
    <cellStyle name="Normal 72 2 29 5" xfId="16504"/>
    <cellStyle name="Normal 72 2 3" xfId="16505"/>
    <cellStyle name="Normal 72 2 3 2" xfId="16506"/>
    <cellStyle name="Normal 72 2 3 3" xfId="16507"/>
    <cellStyle name="Normal 72 2 3 4" xfId="16508"/>
    <cellStyle name="Normal 72 2 3 5" xfId="16509"/>
    <cellStyle name="Normal 72 2 30" xfId="16510"/>
    <cellStyle name="Normal 72 2 30 2" xfId="16511"/>
    <cellStyle name="Normal 72 2 30 3" xfId="16512"/>
    <cellStyle name="Normal 72 2 30 4" xfId="16513"/>
    <cellStyle name="Normal 72 2 30 5" xfId="16514"/>
    <cellStyle name="Normal 72 2 31" xfId="16515"/>
    <cellStyle name="Normal 72 2 31 2" xfId="16516"/>
    <cellStyle name="Normal 72 2 31 3" xfId="16517"/>
    <cellStyle name="Normal 72 2 31 4" xfId="16518"/>
    <cellStyle name="Normal 72 2 31 5" xfId="16519"/>
    <cellStyle name="Normal 72 2 32" xfId="16520"/>
    <cellStyle name="Normal 72 2 33" xfId="16521"/>
    <cellStyle name="Normal 72 2 34" xfId="16522"/>
    <cellStyle name="Normal 72 2 35" xfId="16523"/>
    <cellStyle name="Normal 72 2 36" xfId="16524"/>
    <cellStyle name="Normal 72 2 4" xfId="16525"/>
    <cellStyle name="Normal 72 2 4 2" xfId="16526"/>
    <cellStyle name="Normal 72 2 4 3" xfId="16527"/>
    <cellStyle name="Normal 72 2 4 4" xfId="16528"/>
    <cellStyle name="Normal 72 2 4 5" xfId="16529"/>
    <cellStyle name="Normal 72 2 5" xfId="16530"/>
    <cellStyle name="Normal 72 2 5 2" xfId="16531"/>
    <cellStyle name="Normal 72 2 5 3" xfId="16532"/>
    <cellStyle name="Normal 72 2 5 4" xfId="16533"/>
    <cellStyle name="Normal 72 2 5 5" xfId="16534"/>
    <cellStyle name="Normal 72 2 6" xfId="16535"/>
    <cellStyle name="Normal 72 2 6 2" xfId="16536"/>
    <cellStyle name="Normal 72 2 6 3" xfId="16537"/>
    <cellStyle name="Normal 72 2 6 4" xfId="16538"/>
    <cellStyle name="Normal 72 2 6 5" xfId="16539"/>
    <cellStyle name="Normal 72 2 7" xfId="16540"/>
    <cellStyle name="Normal 72 2 7 2" xfId="16541"/>
    <cellStyle name="Normal 72 2 7 3" xfId="16542"/>
    <cellStyle name="Normal 72 2 7 4" xfId="16543"/>
    <cellStyle name="Normal 72 2 7 5" xfId="16544"/>
    <cellStyle name="Normal 72 2 8" xfId="16545"/>
    <cellStyle name="Normal 72 2 8 2" xfId="16546"/>
    <cellStyle name="Normal 72 2 8 3" xfId="16547"/>
    <cellStyle name="Normal 72 2 8 4" xfId="16548"/>
    <cellStyle name="Normal 72 2 8 5" xfId="16549"/>
    <cellStyle name="Normal 72 2 9" xfId="16550"/>
    <cellStyle name="Normal 72 2 9 2" xfId="16551"/>
    <cellStyle name="Normal 72 2 9 3" xfId="16552"/>
    <cellStyle name="Normal 72 2 9 4" xfId="16553"/>
    <cellStyle name="Normal 72 2 9 5" xfId="16554"/>
    <cellStyle name="Normal 72 20" xfId="16555"/>
    <cellStyle name="Normal 72 20 2" xfId="16556"/>
    <cellStyle name="Normal 72 20 3" xfId="16557"/>
    <cellStyle name="Normal 72 20 4" xfId="16558"/>
    <cellStyle name="Normal 72 20 5" xfId="16559"/>
    <cellStyle name="Normal 72 21" xfId="16560"/>
    <cellStyle name="Normal 72 21 2" xfId="16561"/>
    <cellStyle name="Normal 72 21 3" xfId="16562"/>
    <cellStyle name="Normal 72 21 4" xfId="16563"/>
    <cellStyle name="Normal 72 21 5" xfId="16564"/>
    <cellStyle name="Normal 72 22" xfId="16565"/>
    <cellStyle name="Normal 72 22 2" xfId="16566"/>
    <cellStyle name="Normal 72 22 3" xfId="16567"/>
    <cellStyle name="Normal 72 22 4" xfId="16568"/>
    <cellStyle name="Normal 72 22 5" xfId="16569"/>
    <cellStyle name="Normal 72 23" xfId="16570"/>
    <cellStyle name="Normal 72 23 2" xfId="16571"/>
    <cellStyle name="Normal 72 23 3" xfId="16572"/>
    <cellStyle name="Normal 72 23 4" xfId="16573"/>
    <cellStyle name="Normal 72 23 5" xfId="16574"/>
    <cellStyle name="Normal 72 24" xfId="16575"/>
    <cellStyle name="Normal 72 24 2" xfId="16576"/>
    <cellStyle name="Normal 72 24 3" xfId="16577"/>
    <cellStyle name="Normal 72 24 4" xfId="16578"/>
    <cellStyle name="Normal 72 24 5" xfId="16579"/>
    <cellStyle name="Normal 72 25" xfId="16580"/>
    <cellStyle name="Normal 72 25 2" xfId="16581"/>
    <cellStyle name="Normal 72 25 3" xfId="16582"/>
    <cellStyle name="Normal 72 25 4" xfId="16583"/>
    <cellStyle name="Normal 72 25 5" xfId="16584"/>
    <cellStyle name="Normal 72 26" xfId="16585"/>
    <cellStyle name="Normal 72 26 2" xfId="16586"/>
    <cellStyle name="Normal 72 26 3" xfId="16587"/>
    <cellStyle name="Normal 72 26 4" xfId="16588"/>
    <cellStyle name="Normal 72 26 5" xfId="16589"/>
    <cellStyle name="Normal 72 27" xfId="16590"/>
    <cellStyle name="Normal 72 27 2" xfId="16591"/>
    <cellStyle name="Normal 72 27 3" xfId="16592"/>
    <cellStyle name="Normal 72 27 4" xfId="16593"/>
    <cellStyle name="Normal 72 27 5" xfId="16594"/>
    <cellStyle name="Normal 72 28" xfId="16595"/>
    <cellStyle name="Normal 72 28 2" xfId="16596"/>
    <cellStyle name="Normal 72 28 3" xfId="16597"/>
    <cellStyle name="Normal 72 28 4" xfId="16598"/>
    <cellStyle name="Normal 72 28 5" xfId="16599"/>
    <cellStyle name="Normal 72 29" xfId="16600"/>
    <cellStyle name="Normal 72 29 2" xfId="16601"/>
    <cellStyle name="Normal 72 29 3" xfId="16602"/>
    <cellStyle name="Normal 72 29 4" xfId="16603"/>
    <cellStyle name="Normal 72 29 5" xfId="16604"/>
    <cellStyle name="Normal 72 3" xfId="16605"/>
    <cellStyle name="Normal 72 3 10" xfId="16606"/>
    <cellStyle name="Normal 72 3 10 2" xfId="16607"/>
    <cellStyle name="Normal 72 3 10 3" xfId="16608"/>
    <cellStyle name="Normal 72 3 10 4" xfId="16609"/>
    <cellStyle name="Normal 72 3 10 5" xfId="16610"/>
    <cellStyle name="Normal 72 3 11" xfId="16611"/>
    <cellStyle name="Normal 72 3 11 2" xfId="16612"/>
    <cellStyle name="Normal 72 3 11 3" xfId="16613"/>
    <cellStyle name="Normal 72 3 11 4" xfId="16614"/>
    <cellStyle name="Normal 72 3 11 5" xfId="16615"/>
    <cellStyle name="Normal 72 3 12" xfId="16616"/>
    <cellStyle name="Normal 72 3 12 2" xfId="16617"/>
    <cellStyle name="Normal 72 3 12 3" xfId="16618"/>
    <cellStyle name="Normal 72 3 12 4" xfId="16619"/>
    <cellStyle name="Normal 72 3 12 5" xfId="16620"/>
    <cellStyle name="Normal 72 3 13" xfId="16621"/>
    <cellStyle name="Normal 72 3 13 2" xfId="16622"/>
    <cellStyle name="Normal 72 3 13 3" xfId="16623"/>
    <cellStyle name="Normal 72 3 13 4" xfId="16624"/>
    <cellStyle name="Normal 72 3 13 5" xfId="16625"/>
    <cellStyle name="Normal 72 3 14" xfId="16626"/>
    <cellStyle name="Normal 72 3 14 2" xfId="16627"/>
    <cellStyle name="Normal 72 3 14 3" xfId="16628"/>
    <cellStyle name="Normal 72 3 14 4" xfId="16629"/>
    <cellStyle name="Normal 72 3 14 5" xfId="16630"/>
    <cellStyle name="Normal 72 3 15" xfId="16631"/>
    <cellStyle name="Normal 72 3 15 2" xfId="16632"/>
    <cellStyle name="Normal 72 3 15 3" xfId="16633"/>
    <cellStyle name="Normal 72 3 15 4" xfId="16634"/>
    <cellStyle name="Normal 72 3 15 5" xfId="16635"/>
    <cellStyle name="Normal 72 3 16" xfId="16636"/>
    <cellStyle name="Normal 72 3 16 2" xfId="16637"/>
    <cellStyle name="Normal 72 3 16 3" xfId="16638"/>
    <cellStyle name="Normal 72 3 16 4" xfId="16639"/>
    <cellStyle name="Normal 72 3 16 5" xfId="16640"/>
    <cellStyle name="Normal 72 3 17" xfId="16641"/>
    <cellStyle name="Normal 72 3 17 2" xfId="16642"/>
    <cellStyle name="Normal 72 3 17 3" xfId="16643"/>
    <cellStyle name="Normal 72 3 17 4" xfId="16644"/>
    <cellStyle name="Normal 72 3 17 5" xfId="16645"/>
    <cellStyle name="Normal 72 3 18" xfId="16646"/>
    <cellStyle name="Normal 72 3 18 2" xfId="16647"/>
    <cellStyle name="Normal 72 3 18 3" xfId="16648"/>
    <cellStyle name="Normal 72 3 18 4" xfId="16649"/>
    <cellStyle name="Normal 72 3 18 5" xfId="16650"/>
    <cellStyle name="Normal 72 3 19" xfId="16651"/>
    <cellStyle name="Normal 72 3 19 2" xfId="16652"/>
    <cellStyle name="Normal 72 3 19 3" xfId="16653"/>
    <cellStyle name="Normal 72 3 19 4" xfId="16654"/>
    <cellStyle name="Normal 72 3 19 5" xfId="16655"/>
    <cellStyle name="Normal 72 3 2" xfId="16656"/>
    <cellStyle name="Normal 72 3 2 2" xfId="16657"/>
    <cellStyle name="Normal 72 3 2 3" xfId="16658"/>
    <cellStyle name="Normal 72 3 2 4" xfId="16659"/>
    <cellStyle name="Normal 72 3 2 5" xfId="16660"/>
    <cellStyle name="Normal 72 3 20" xfId="16661"/>
    <cellStyle name="Normal 72 3 20 2" xfId="16662"/>
    <cellStyle name="Normal 72 3 20 3" xfId="16663"/>
    <cellStyle name="Normal 72 3 20 4" xfId="16664"/>
    <cellStyle name="Normal 72 3 20 5" xfId="16665"/>
    <cellStyle name="Normal 72 3 21" xfId="16666"/>
    <cellStyle name="Normal 72 3 21 2" xfId="16667"/>
    <cellStyle name="Normal 72 3 21 3" xfId="16668"/>
    <cellStyle name="Normal 72 3 21 4" xfId="16669"/>
    <cellStyle name="Normal 72 3 21 5" xfId="16670"/>
    <cellStyle name="Normal 72 3 22" xfId="16671"/>
    <cellStyle name="Normal 72 3 22 2" xfId="16672"/>
    <cellStyle name="Normal 72 3 22 3" xfId="16673"/>
    <cellStyle name="Normal 72 3 22 4" xfId="16674"/>
    <cellStyle name="Normal 72 3 22 5" xfId="16675"/>
    <cellStyle name="Normal 72 3 23" xfId="16676"/>
    <cellStyle name="Normal 72 3 23 2" xfId="16677"/>
    <cellStyle name="Normal 72 3 23 3" xfId="16678"/>
    <cellStyle name="Normal 72 3 23 4" xfId="16679"/>
    <cellStyle name="Normal 72 3 23 5" xfId="16680"/>
    <cellStyle name="Normal 72 3 24" xfId="16681"/>
    <cellStyle name="Normal 72 3 24 2" xfId="16682"/>
    <cellStyle name="Normal 72 3 24 3" xfId="16683"/>
    <cellStyle name="Normal 72 3 24 4" xfId="16684"/>
    <cellStyle name="Normal 72 3 24 5" xfId="16685"/>
    <cellStyle name="Normal 72 3 25" xfId="16686"/>
    <cellStyle name="Normal 72 3 25 2" xfId="16687"/>
    <cellStyle name="Normal 72 3 25 3" xfId="16688"/>
    <cellStyle name="Normal 72 3 25 4" xfId="16689"/>
    <cellStyle name="Normal 72 3 25 5" xfId="16690"/>
    <cellStyle name="Normal 72 3 26" xfId="16691"/>
    <cellStyle name="Normal 72 3 26 2" xfId="16692"/>
    <cellStyle name="Normal 72 3 26 3" xfId="16693"/>
    <cellStyle name="Normal 72 3 26 4" xfId="16694"/>
    <cellStyle name="Normal 72 3 26 5" xfId="16695"/>
    <cellStyle name="Normal 72 3 27" xfId="16696"/>
    <cellStyle name="Normal 72 3 27 2" xfId="16697"/>
    <cellStyle name="Normal 72 3 27 3" xfId="16698"/>
    <cellStyle name="Normal 72 3 27 4" xfId="16699"/>
    <cellStyle name="Normal 72 3 27 5" xfId="16700"/>
    <cellStyle name="Normal 72 3 28" xfId="16701"/>
    <cellStyle name="Normal 72 3 28 2" xfId="16702"/>
    <cellStyle name="Normal 72 3 28 3" xfId="16703"/>
    <cellStyle name="Normal 72 3 28 4" xfId="16704"/>
    <cellStyle name="Normal 72 3 28 5" xfId="16705"/>
    <cellStyle name="Normal 72 3 29" xfId="16706"/>
    <cellStyle name="Normal 72 3 29 2" xfId="16707"/>
    <cellStyle name="Normal 72 3 29 3" xfId="16708"/>
    <cellStyle name="Normal 72 3 29 4" xfId="16709"/>
    <cellStyle name="Normal 72 3 29 5" xfId="16710"/>
    <cellStyle name="Normal 72 3 3" xfId="16711"/>
    <cellStyle name="Normal 72 3 3 2" xfId="16712"/>
    <cellStyle name="Normal 72 3 3 3" xfId="16713"/>
    <cellStyle name="Normal 72 3 3 4" xfId="16714"/>
    <cellStyle name="Normal 72 3 3 5" xfId="16715"/>
    <cellStyle name="Normal 72 3 30" xfId="16716"/>
    <cellStyle name="Normal 72 3 30 2" xfId="16717"/>
    <cellStyle name="Normal 72 3 30 3" xfId="16718"/>
    <cellStyle name="Normal 72 3 30 4" xfId="16719"/>
    <cellStyle name="Normal 72 3 30 5" xfId="16720"/>
    <cellStyle name="Normal 72 3 31" xfId="16721"/>
    <cellStyle name="Normal 72 3 31 2" xfId="16722"/>
    <cellStyle name="Normal 72 3 31 3" xfId="16723"/>
    <cellStyle name="Normal 72 3 31 4" xfId="16724"/>
    <cellStyle name="Normal 72 3 31 5" xfId="16725"/>
    <cellStyle name="Normal 72 3 32" xfId="16726"/>
    <cellStyle name="Normal 72 3 33" xfId="16727"/>
    <cellStyle name="Normal 72 3 34" xfId="16728"/>
    <cellStyle name="Normal 72 3 35" xfId="16729"/>
    <cellStyle name="Normal 72 3 36" xfId="16730"/>
    <cellStyle name="Normal 72 3 4" xfId="16731"/>
    <cellStyle name="Normal 72 3 4 2" xfId="16732"/>
    <cellStyle name="Normal 72 3 4 3" xfId="16733"/>
    <cellStyle name="Normal 72 3 4 4" xfId="16734"/>
    <cellStyle name="Normal 72 3 4 5" xfId="16735"/>
    <cellStyle name="Normal 72 3 5" xfId="16736"/>
    <cellStyle name="Normal 72 3 5 2" xfId="16737"/>
    <cellStyle name="Normal 72 3 5 3" xfId="16738"/>
    <cellStyle name="Normal 72 3 5 4" xfId="16739"/>
    <cellStyle name="Normal 72 3 5 5" xfId="16740"/>
    <cellStyle name="Normal 72 3 6" xfId="16741"/>
    <cellStyle name="Normal 72 3 6 2" xfId="16742"/>
    <cellStyle name="Normal 72 3 6 3" xfId="16743"/>
    <cellStyle name="Normal 72 3 6 4" xfId="16744"/>
    <cellStyle name="Normal 72 3 6 5" xfId="16745"/>
    <cellStyle name="Normal 72 3 7" xfId="16746"/>
    <cellStyle name="Normal 72 3 7 2" xfId="16747"/>
    <cellStyle name="Normal 72 3 7 3" xfId="16748"/>
    <cellStyle name="Normal 72 3 7 4" xfId="16749"/>
    <cellStyle name="Normal 72 3 7 5" xfId="16750"/>
    <cellStyle name="Normal 72 3 8" xfId="16751"/>
    <cellStyle name="Normal 72 3 8 2" xfId="16752"/>
    <cellStyle name="Normal 72 3 8 3" xfId="16753"/>
    <cellStyle name="Normal 72 3 8 4" xfId="16754"/>
    <cellStyle name="Normal 72 3 8 5" xfId="16755"/>
    <cellStyle name="Normal 72 3 9" xfId="16756"/>
    <cellStyle name="Normal 72 3 9 2" xfId="16757"/>
    <cellStyle name="Normal 72 3 9 3" xfId="16758"/>
    <cellStyle name="Normal 72 3 9 4" xfId="16759"/>
    <cellStyle name="Normal 72 3 9 5" xfId="16760"/>
    <cellStyle name="Normal 72 30" xfId="16761"/>
    <cellStyle name="Normal 72 30 2" xfId="16762"/>
    <cellStyle name="Normal 72 30 3" xfId="16763"/>
    <cellStyle name="Normal 72 30 4" xfId="16764"/>
    <cellStyle name="Normal 72 30 5" xfId="16765"/>
    <cellStyle name="Normal 72 31" xfId="16766"/>
    <cellStyle name="Normal 72 31 2" xfId="16767"/>
    <cellStyle name="Normal 72 31 3" xfId="16768"/>
    <cellStyle name="Normal 72 31 4" xfId="16769"/>
    <cellStyle name="Normal 72 31 5" xfId="16770"/>
    <cellStyle name="Normal 72 32" xfId="16771"/>
    <cellStyle name="Normal 72 32 2" xfId="16772"/>
    <cellStyle name="Normal 72 32 3" xfId="16773"/>
    <cellStyle name="Normal 72 32 4" xfId="16774"/>
    <cellStyle name="Normal 72 32 5" xfId="16775"/>
    <cellStyle name="Normal 72 33" xfId="16776"/>
    <cellStyle name="Normal 72 33 2" xfId="16777"/>
    <cellStyle name="Normal 72 33 3" xfId="16778"/>
    <cellStyle name="Normal 72 33 4" xfId="16779"/>
    <cellStyle name="Normal 72 33 5" xfId="16780"/>
    <cellStyle name="Normal 72 34" xfId="16781"/>
    <cellStyle name="Normal 72 34 2" xfId="16782"/>
    <cellStyle name="Normal 72 34 3" xfId="16783"/>
    <cellStyle name="Normal 72 34 4" xfId="16784"/>
    <cellStyle name="Normal 72 34 5" xfId="16785"/>
    <cellStyle name="Normal 72 35" xfId="16786"/>
    <cellStyle name="Normal 72 35 2" xfId="16787"/>
    <cellStyle name="Normal 72 35 3" xfId="16788"/>
    <cellStyle name="Normal 72 35 4" xfId="16789"/>
    <cellStyle name="Normal 72 35 5" xfId="16790"/>
    <cellStyle name="Normal 72 36" xfId="16791"/>
    <cellStyle name="Normal 72 36 2" xfId="16792"/>
    <cellStyle name="Normal 72 36 3" xfId="16793"/>
    <cellStyle name="Normal 72 36 4" xfId="16794"/>
    <cellStyle name="Normal 72 36 5" xfId="16795"/>
    <cellStyle name="Normal 72 37" xfId="16796"/>
    <cellStyle name="Normal 72 37 2" xfId="16797"/>
    <cellStyle name="Normal 72 37 3" xfId="16798"/>
    <cellStyle name="Normal 72 37 4" xfId="16799"/>
    <cellStyle name="Normal 72 37 5" xfId="16800"/>
    <cellStyle name="Normal 72 38" xfId="16801"/>
    <cellStyle name="Normal 72 38 2" xfId="16802"/>
    <cellStyle name="Normal 72 38 3" xfId="16803"/>
    <cellStyle name="Normal 72 38 4" xfId="16804"/>
    <cellStyle name="Normal 72 38 5" xfId="16805"/>
    <cellStyle name="Normal 72 39" xfId="16806"/>
    <cellStyle name="Normal 72 39 2" xfId="16807"/>
    <cellStyle name="Normal 72 39 3" xfId="16808"/>
    <cellStyle name="Normal 72 39 4" xfId="16809"/>
    <cellStyle name="Normal 72 39 5" xfId="16810"/>
    <cellStyle name="Normal 72 4" xfId="16811"/>
    <cellStyle name="Normal 72 4 10" xfId="16812"/>
    <cellStyle name="Normal 72 4 10 2" xfId="16813"/>
    <cellStyle name="Normal 72 4 10 3" xfId="16814"/>
    <cellStyle name="Normal 72 4 10 4" xfId="16815"/>
    <cellStyle name="Normal 72 4 10 5" xfId="16816"/>
    <cellStyle name="Normal 72 4 11" xfId="16817"/>
    <cellStyle name="Normal 72 4 11 2" xfId="16818"/>
    <cellStyle name="Normal 72 4 11 3" xfId="16819"/>
    <cellStyle name="Normal 72 4 11 4" xfId="16820"/>
    <cellStyle name="Normal 72 4 11 5" xfId="16821"/>
    <cellStyle name="Normal 72 4 12" xfId="16822"/>
    <cellStyle name="Normal 72 4 12 2" xfId="16823"/>
    <cellStyle name="Normal 72 4 12 3" xfId="16824"/>
    <cellStyle name="Normal 72 4 12 4" xfId="16825"/>
    <cellStyle name="Normal 72 4 12 5" xfId="16826"/>
    <cellStyle name="Normal 72 4 13" xfId="16827"/>
    <cellStyle name="Normal 72 4 13 2" xfId="16828"/>
    <cellStyle name="Normal 72 4 13 3" xfId="16829"/>
    <cellStyle name="Normal 72 4 13 4" xfId="16830"/>
    <cellStyle name="Normal 72 4 13 5" xfId="16831"/>
    <cellStyle name="Normal 72 4 14" xfId="16832"/>
    <cellStyle name="Normal 72 4 14 2" xfId="16833"/>
    <cellStyle name="Normal 72 4 14 3" xfId="16834"/>
    <cellStyle name="Normal 72 4 14 4" xfId="16835"/>
    <cellStyle name="Normal 72 4 14 5" xfId="16836"/>
    <cellStyle name="Normal 72 4 15" xfId="16837"/>
    <cellStyle name="Normal 72 4 15 2" xfId="16838"/>
    <cellStyle name="Normal 72 4 15 3" xfId="16839"/>
    <cellStyle name="Normal 72 4 15 4" xfId="16840"/>
    <cellStyle name="Normal 72 4 15 5" xfId="16841"/>
    <cellStyle name="Normal 72 4 16" xfId="16842"/>
    <cellStyle name="Normal 72 4 16 2" xfId="16843"/>
    <cellStyle name="Normal 72 4 16 3" xfId="16844"/>
    <cellStyle name="Normal 72 4 16 4" xfId="16845"/>
    <cellStyle name="Normal 72 4 16 5" xfId="16846"/>
    <cellStyle name="Normal 72 4 17" xfId="16847"/>
    <cellStyle name="Normal 72 4 17 2" xfId="16848"/>
    <cellStyle name="Normal 72 4 17 3" xfId="16849"/>
    <cellStyle name="Normal 72 4 17 4" xfId="16850"/>
    <cellStyle name="Normal 72 4 17 5" xfId="16851"/>
    <cellStyle name="Normal 72 4 18" xfId="16852"/>
    <cellStyle name="Normal 72 4 18 2" xfId="16853"/>
    <cellStyle name="Normal 72 4 18 3" xfId="16854"/>
    <cellStyle name="Normal 72 4 18 4" xfId="16855"/>
    <cellStyle name="Normal 72 4 18 5" xfId="16856"/>
    <cellStyle name="Normal 72 4 19" xfId="16857"/>
    <cellStyle name="Normal 72 4 19 2" xfId="16858"/>
    <cellStyle name="Normal 72 4 19 3" xfId="16859"/>
    <cellStyle name="Normal 72 4 19 4" xfId="16860"/>
    <cellStyle name="Normal 72 4 19 5" xfId="16861"/>
    <cellStyle name="Normal 72 4 2" xfId="16862"/>
    <cellStyle name="Normal 72 4 2 2" xfId="16863"/>
    <cellStyle name="Normal 72 4 2 3" xfId="16864"/>
    <cellStyle name="Normal 72 4 2 4" xfId="16865"/>
    <cellStyle name="Normal 72 4 2 5" xfId="16866"/>
    <cellStyle name="Normal 72 4 20" xfId="16867"/>
    <cellStyle name="Normal 72 4 20 2" xfId="16868"/>
    <cellStyle name="Normal 72 4 20 3" xfId="16869"/>
    <cellStyle name="Normal 72 4 20 4" xfId="16870"/>
    <cellStyle name="Normal 72 4 20 5" xfId="16871"/>
    <cellStyle name="Normal 72 4 21" xfId="16872"/>
    <cellStyle name="Normal 72 4 21 2" xfId="16873"/>
    <cellStyle name="Normal 72 4 21 3" xfId="16874"/>
    <cellStyle name="Normal 72 4 21 4" xfId="16875"/>
    <cellStyle name="Normal 72 4 21 5" xfId="16876"/>
    <cellStyle name="Normal 72 4 22" xfId="16877"/>
    <cellStyle name="Normal 72 4 22 2" xfId="16878"/>
    <cellStyle name="Normal 72 4 22 3" xfId="16879"/>
    <cellStyle name="Normal 72 4 22 4" xfId="16880"/>
    <cellStyle name="Normal 72 4 22 5" xfId="16881"/>
    <cellStyle name="Normal 72 4 23" xfId="16882"/>
    <cellStyle name="Normal 72 4 23 2" xfId="16883"/>
    <cellStyle name="Normal 72 4 23 3" xfId="16884"/>
    <cellStyle name="Normal 72 4 23 4" xfId="16885"/>
    <cellStyle name="Normal 72 4 23 5" xfId="16886"/>
    <cellStyle name="Normal 72 4 24" xfId="16887"/>
    <cellStyle name="Normal 72 4 24 2" xfId="16888"/>
    <cellStyle name="Normal 72 4 24 3" xfId="16889"/>
    <cellStyle name="Normal 72 4 24 4" xfId="16890"/>
    <cellStyle name="Normal 72 4 24 5" xfId="16891"/>
    <cellStyle name="Normal 72 4 25" xfId="16892"/>
    <cellStyle name="Normal 72 4 25 2" xfId="16893"/>
    <cellStyle name="Normal 72 4 25 3" xfId="16894"/>
    <cellStyle name="Normal 72 4 25 4" xfId="16895"/>
    <cellStyle name="Normal 72 4 25 5" xfId="16896"/>
    <cellStyle name="Normal 72 4 26" xfId="16897"/>
    <cellStyle name="Normal 72 4 26 2" xfId="16898"/>
    <cellStyle name="Normal 72 4 26 3" xfId="16899"/>
    <cellStyle name="Normal 72 4 26 4" xfId="16900"/>
    <cellStyle name="Normal 72 4 26 5" xfId="16901"/>
    <cellStyle name="Normal 72 4 27" xfId="16902"/>
    <cellStyle name="Normal 72 4 27 2" xfId="16903"/>
    <cellStyle name="Normal 72 4 27 3" xfId="16904"/>
    <cellStyle name="Normal 72 4 27 4" xfId="16905"/>
    <cellStyle name="Normal 72 4 27 5" xfId="16906"/>
    <cellStyle name="Normal 72 4 28" xfId="16907"/>
    <cellStyle name="Normal 72 4 28 2" xfId="16908"/>
    <cellStyle name="Normal 72 4 28 3" xfId="16909"/>
    <cellStyle name="Normal 72 4 28 4" xfId="16910"/>
    <cellStyle name="Normal 72 4 28 5" xfId="16911"/>
    <cellStyle name="Normal 72 4 29" xfId="16912"/>
    <cellStyle name="Normal 72 4 29 2" xfId="16913"/>
    <cellStyle name="Normal 72 4 29 3" xfId="16914"/>
    <cellStyle name="Normal 72 4 29 4" xfId="16915"/>
    <cellStyle name="Normal 72 4 29 5" xfId="16916"/>
    <cellStyle name="Normal 72 4 3" xfId="16917"/>
    <cellStyle name="Normal 72 4 3 2" xfId="16918"/>
    <cellStyle name="Normal 72 4 3 3" xfId="16919"/>
    <cellStyle name="Normal 72 4 3 4" xfId="16920"/>
    <cellStyle name="Normal 72 4 3 5" xfId="16921"/>
    <cellStyle name="Normal 72 4 30" xfId="16922"/>
    <cellStyle name="Normal 72 4 30 2" xfId="16923"/>
    <cellStyle name="Normal 72 4 30 3" xfId="16924"/>
    <cellStyle name="Normal 72 4 30 4" xfId="16925"/>
    <cellStyle name="Normal 72 4 30 5" xfId="16926"/>
    <cellStyle name="Normal 72 4 31" xfId="16927"/>
    <cellStyle name="Normal 72 4 31 2" xfId="16928"/>
    <cellStyle name="Normal 72 4 31 3" xfId="16929"/>
    <cellStyle name="Normal 72 4 31 4" xfId="16930"/>
    <cellStyle name="Normal 72 4 31 5" xfId="16931"/>
    <cellStyle name="Normal 72 4 32" xfId="16932"/>
    <cellStyle name="Normal 72 4 33" xfId="16933"/>
    <cellStyle name="Normal 72 4 34" xfId="16934"/>
    <cellStyle name="Normal 72 4 35" xfId="16935"/>
    <cellStyle name="Normal 72 4 36" xfId="16936"/>
    <cellStyle name="Normal 72 4 4" xfId="16937"/>
    <cellStyle name="Normal 72 4 4 2" xfId="16938"/>
    <cellStyle name="Normal 72 4 4 3" xfId="16939"/>
    <cellStyle name="Normal 72 4 4 4" xfId="16940"/>
    <cellStyle name="Normal 72 4 4 5" xfId="16941"/>
    <cellStyle name="Normal 72 4 5" xfId="16942"/>
    <cellStyle name="Normal 72 4 5 2" xfId="16943"/>
    <cellStyle name="Normal 72 4 5 3" xfId="16944"/>
    <cellStyle name="Normal 72 4 5 4" xfId="16945"/>
    <cellStyle name="Normal 72 4 5 5" xfId="16946"/>
    <cellStyle name="Normal 72 4 6" xfId="16947"/>
    <cellStyle name="Normal 72 4 6 2" xfId="16948"/>
    <cellStyle name="Normal 72 4 6 3" xfId="16949"/>
    <cellStyle name="Normal 72 4 6 4" xfId="16950"/>
    <cellStyle name="Normal 72 4 6 5" xfId="16951"/>
    <cellStyle name="Normal 72 4 7" xfId="16952"/>
    <cellStyle name="Normal 72 4 7 2" xfId="16953"/>
    <cellStyle name="Normal 72 4 7 3" xfId="16954"/>
    <cellStyle name="Normal 72 4 7 4" xfId="16955"/>
    <cellStyle name="Normal 72 4 7 5" xfId="16956"/>
    <cellStyle name="Normal 72 4 8" xfId="16957"/>
    <cellStyle name="Normal 72 4 8 2" xfId="16958"/>
    <cellStyle name="Normal 72 4 8 3" xfId="16959"/>
    <cellStyle name="Normal 72 4 8 4" xfId="16960"/>
    <cellStyle name="Normal 72 4 8 5" xfId="16961"/>
    <cellStyle name="Normal 72 4 9" xfId="16962"/>
    <cellStyle name="Normal 72 4 9 2" xfId="16963"/>
    <cellStyle name="Normal 72 4 9 3" xfId="16964"/>
    <cellStyle name="Normal 72 4 9 4" xfId="16965"/>
    <cellStyle name="Normal 72 4 9 5" xfId="16966"/>
    <cellStyle name="Normal 72 40" xfId="16967"/>
    <cellStyle name="Normal 72 40 2" xfId="16968"/>
    <cellStyle name="Normal 72 40 3" xfId="16969"/>
    <cellStyle name="Normal 72 40 4" xfId="16970"/>
    <cellStyle name="Normal 72 40 5" xfId="16971"/>
    <cellStyle name="Normal 72 41" xfId="16972"/>
    <cellStyle name="Normal 72 41 2" xfId="16973"/>
    <cellStyle name="Normal 72 41 3" xfId="16974"/>
    <cellStyle name="Normal 72 41 4" xfId="16975"/>
    <cellStyle name="Normal 72 41 5" xfId="16976"/>
    <cellStyle name="Normal 72 42" xfId="16977"/>
    <cellStyle name="Normal 72 42 2" xfId="16978"/>
    <cellStyle name="Normal 72 42 3" xfId="16979"/>
    <cellStyle name="Normal 72 42 4" xfId="16980"/>
    <cellStyle name="Normal 72 42 5" xfId="16981"/>
    <cellStyle name="Normal 72 43" xfId="16982"/>
    <cellStyle name="Normal 72 43 2" xfId="16983"/>
    <cellStyle name="Normal 72 43 3" xfId="16984"/>
    <cellStyle name="Normal 72 43 4" xfId="16985"/>
    <cellStyle name="Normal 72 43 5" xfId="16986"/>
    <cellStyle name="Normal 72 44" xfId="16987"/>
    <cellStyle name="Normal 72 44 2" xfId="16988"/>
    <cellStyle name="Normal 72 44 3" xfId="16989"/>
    <cellStyle name="Normal 72 44 4" xfId="16990"/>
    <cellStyle name="Normal 72 44 5" xfId="16991"/>
    <cellStyle name="Normal 72 45" xfId="16992"/>
    <cellStyle name="Normal 72 45 2" xfId="16993"/>
    <cellStyle name="Normal 72 45 3" xfId="16994"/>
    <cellStyle name="Normal 72 45 4" xfId="16995"/>
    <cellStyle name="Normal 72 45 5" xfId="16996"/>
    <cellStyle name="Normal 72 46" xfId="16997"/>
    <cellStyle name="Normal 72 47" xfId="16998"/>
    <cellStyle name="Normal 72 48" xfId="16999"/>
    <cellStyle name="Normal 72 49" xfId="17000"/>
    <cellStyle name="Normal 72 5" xfId="17001"/>
    <cellStyle name="Normal 72 5 10" xfId="17002"/>
    <cellStyle name="Normal 72 5 10 2" xfId="17003"/>
    <cellStyle name="Normal 72 5 10 3" xfId="17004"/>
    <cellStyle name="Normal 72 5 10 4" xfId="17005"/>
    <cellStyle name="Normal 72 5 10 5" xfId="17006"/>
    <cellStyle name="Normal 72 5 11" xfId="17007"/>
    <cellStyle name="Normal 72 5 11 2" xfId="17008"/>
    <cellStyle name="Normal 72 5 11 3" xfId="17009"/>
    <cellStyle name="Normal 72 5 11 4" xfId="17010"/>
    <cellStyle name="Normal 72 5 11 5" xfId="17011"/>
    <cellStyle name="Normal 72 5 12" xfId="17012"/>
    <cellStyle name="Normal 72 5 12 2" xfId="17013"/>
    <cellStyle name="Normal 72 5 12 3" xfId="17014"/>
    <cellStyle name="Normal 72 5 12 4" xfId="17015"/>
    <cellStyle name="Normal 72 5 12 5" xfId="17016"/>
    <cellStyle name="Normal 72 5 13" xfId="17017"/>
    <cellStyle name="Normal 72 5 13 2" xfId="17018"/>
    <cellStyle name="Normal 72 5 13 3" xfId="17019"/>
    <cellStyle name="Normal 72 5 13 4" xfId="17020"/>
    <cellStyle name="Normal 72 5 13 5" xfId="17021"/>
    <cellStyle name="Normal 72 5 14" xfId="17022"/>
    <cellStyle name="Normal 72 5 14 2" xfId="17023"/>
    <cellStyle name="Normal 72 5 14 3" xfId="17024"/>
    <cellStyle name="Normal 72 5 14 4" xfId="17025"/>
    <cellStyle name="Normal 72 5 14 5" xfId="17026"/>
    <cellStyle name="Normal 72 5 15" xfId="17027"/>
    <cellStyle name="Normal 72 5 15 2" xfId="17028"/>
    <cellStyle name="Normal 72 5 15 3" xfId="17029"/>
    <cellStyle name="Normal 72 5 15 4" xfId="17030"/>
    <cellStyle name="Normal 72 5 15 5" xfId="17031"/>
    <cellStyle name="Normal 72 5 16" xfId="17032"/>
    <cellStyle name="Normal 72 5 16 2" xfId="17033"/>
    <cellStyle name="Normal 72 5 16 3" xfId="17034"/>
    <cellStyle name="Normal 72 5 16 4" xfId="17035"/>
    <cellStyle name="Normal 72 5 16 5" xfId="17036"/>
    <cellStyle name="Normal 72 5 17" xfId="17037"/>
    <cellStyle name="Normal 72 5 17 2" xfId="17038"/>
    <cellStyle name="Normal 72 5 17 3" xfId="17039"/>
    <cellStyle name="Normal 72 5 17 4" xfId="17040"/>
    <cellStyle name="Normal 72 5 17 5" xfId="17041"/>
    <cellStyle name="Normal 72 5 18" xfId="17042"/>
    <cellStyle name="Normal 72 5 18 2" xfId="17043"/>
    <cellStyle name="Normal 72 5 18 3" xfId="17044"/>
    <cellStyle name="Normal 72 5 18 4" xfId="17045"/>
    <cellStyle name="Normal 72 5 18 5" xfId="17046"/>
    <cellStyle name="Normal 72 5 19" xfId="17047"/>
    <cellStyle name="Normal 72 5 19 2" xfId="17048"/>
    <cellStyle name="Normal 72 5 19 3" xfId="17049"/>
    <cellStyle name="Normal 72 5 19 4" xfId="17050"/>
    <cellStyle name="Normal 72 5 19 5" xfId="17051"/>
    <cellStyle name="Normal 72 5 2" xfId="17052"/>
    <cellStyle name="Normal 72 5 2 2" xfId="17053"/>
    <cellStyle name="Normal 72 5 2 3" xfId="17054"/>
    <cellStyle name="Normal 72 5 2 4" xfId="17055"/>
    <cellStyle name="Normal 72 5 2 5" xfId="17056"/>
    <cellStyle name="Normal 72 5 20" xfId="17057"/>
    <cellStyle name="Normal 72 5 20 2" xfId="17058"/>
    <cellStyle name="Normal 72 5 20 3" xfId="17059"/>
    <cellStyle name="Normal 72 5 20 4" xfId="17060"/>
    <cellStyle name="Normal 72 5 20 5" xfId="17061"/>
    <cellStyle name="Normal 72 5 21" xfId="17062"/>
    <cellStyle name="Normal 72 5 21 2" xfId="17063"/>
    <cellStyle name="Normal 72 5 21 3" xfId="17064"/>
    <cellStyle name="Normal 72 5 21 4" xfId="17065"/>
    <cellStyle name="Normal 72 5 21 5" xfId="17066"/>
    <cellStyle name="Normal 72 5 22" xfId="17067"/>
    <cellStyle name="Normal 72 5 22 2" xfId="17068"/>
    <cellStyle name="Normal 72 5 22 3" xfId="17069"/>
    <cellStyle name="Normal 72 5 22 4" xfId="17070"/>
    <cellStyle name="Normal 72 5 22 5" xfId="17071"/>
    <cellStyle name="Normal 72 5 23" xfId="17072"/>
    <cellStyle name="Normal 72 5 23 2" xfId="17073"/>
    <cellStyle name="Normal 72 5 23 3" xfId="17074"/>
    <cellStyle name="Normal 72 5 23 4" xfId="17075"/>
    <cellStyle name="Normal 72 5 23 5" xfId="17076"/>
    <cellStyle name="Normal 72 5 24" xfId="17077"/>
    <cellStyle name="Normal 72 5 24 2" xfId="17078"/>
    <cellStyle name="Normal 72 5 24 3" xfId="17079"/>
    <cellStyle name="Normal 72 5 24 4" xfId="17080"/>
    <cellStyle name="Normal 72 5 24 5" xfId="17081"/>
    <cellStyle name="Normal 72 5 25" xfId="17082"/>
    <cellStyle name="Normal 72 5 25 2" xfId="17083"/>
    <cellStyle name="Normal 72 5 25 3" xfId="17084"/>
    <cellStyle name="Normal 72 5 25 4" xfId="17085"/>
    <cellStyle name="Normal 72 5 25 5" xfId="17086"/>
    <cellStyle name="Normal 72 5 26" xfId="17087"/>
    <cellStyle name="Normal 72 5 26 2" xfId="17088"/>
    <cellStyle name="Normal 72 5 26 3" xfId="17089"/>
    <cellStyle name="Normal 72 5 26 4" xfId="17090"/>
    <cellStyle name="Normal 72 5 26 5" xfId="17091"/>
    <cellStyle name="Normal 72 5 27" xfId="17092"/>
    <cellStyle name="Normal 72 5 27 2" xfId="17093"/>
    <cellStyle name="Normal 72 5 27 3" xfId="17094"/>
    <cellStyle name="Normal 72 5 27 4" xfId="17095"/>
    <cellStyle name="Normal 72 5 27 5" xfId="17096"/>
    <cellStyle name="Normal 72 5 28" xfId="17097"/>
    <cellStyle name="Normal 72 5 28 2" xfId="17098"/>
    <cellStyle name="Normal 72 5 28 3" xfId="17099"/>
    <cellStyle name="Normal 72 5 28 4" xfId="17100"/>
    <cellStyle name="Normal 72 5 28 5" xfId="17101"/>
    <cellStyle name="Normal 72 5 29" xfId="17102"/>
    <cellStyle name="Normal 72 5 29 2" xfId="17103"/>
    <cellStyle name="Normal 72 5 29 3" xfId="17104"/>
    <cellStyle name="Normal 72 5 29 4" xfId="17105"/>
    <cellStyle name="Normal 72 5 29 5" xfId="17106"/>
    <cellStyle name="Normal 72 5 3" xfId="17107"/>
    <cellStyle name="Normal 72 5 3 2" xfId="17108"/>
    <cellStyle name="Normal 72 5 3 3" xfId="17109"/>
    <cellStyle name="Normal 72 5 3 4" xfId="17110"/>
    <cellStyle name="Normal 72 5 3 5" xfId="17111"/>
    <cellStyle name="Normal 72 5 30" xfId="17112"/>
    <cellStyle name="Normal 72 5 30 2" xfId="17113"/>
    <cellStyle name="Normal 72 5 30 3" xfId="17114"/>
    <cellStyle name="Normal 72 5 30 4" xfId="17115"/>
    <cellStyle name="Normal 72 5 30 5" xfId="17116"/>
    <cellStyle name="Normal 72 5 31" xfId="17117"/>
    <cellStyle name="Normal 72 5 31 2" xfId="17118"/>
    <cellStyle name="Normal 72 5 31 3" xfId="17119"/>
    <cellStyle name="Normal 72 5 31 4" xfId="17120"/>
    <cellStyle name="Normal 72 5 31 5" xfId="17121"/>
    <cellStyle name="Normal 72 5 32" xfId="17122"/>
    <cellStyle name="Normal 72 5 33" xfId="17123"/>
    <cellStyle name="Normal 72 5 34" xfId="17124"/>
    <cellStyle name="Normal 72 5 35" xfId="17125"/>
    <cellStyle name="Normal 72 5 36" xfId="17126"/>
    <cellStyle name="Normal 72 5 4" xfId="17127"/>
    <cellStyle name="Normal 72 5 4 2" xfId="17128"/>
    <cellStyle name="Normal 72 5 4 3" xfId="17129"/>
    <cellStyle name="Normal 72 5 4 4" xfId="17130"/>
    <cellStyle name="Normal 72 5 4 5" xfId="17131"/>
    <cellStyle name="Normal 72 5 5" xfId="17132"/>
    <cellStyle name="Normal 72 5 5 2" xfId="17133"/>
    <cellStyle name="Normal 72 5 5 3" xfId="17134"/>
    <cellStyle name="Normal 72 5 5 4" xfId="17135"/>
    <cellStyle name="Normal 72 5 5 5" xfId="17136"/>
    <cellStyle name="Normal 72 5 6" xfId="17137"/>
    <cellStyle name="Normal 72 5 6 2" xfId="17138"/>
    <cellStyle name="Normal 72 5 6 3" xfId="17139"/>
    <cellStyle name="Normal 72 5 6 4" xfId="17140"/>
    <cellStyle name="Normal 72 5 6 5" xfId="17141"/>
    <cellStyle name="Normal 72 5 7" xfId="17142"/>
    <cellStyle name="Normal 72 5 7 2" xfId="17143"/>
    <cellStyle name="Normal 72 5 7 3" xfId="17144"/>
    <cellStyle name="Normal 72 5 7 4" xfId="17145"/>
    <cellStyle name="Normal 72 5 7 5" xfId="17146"/>
    <cellStyle name="Normal 72 5 8" xfId="17147"/>
    <cellStyle name="Normal 72 5 8 2" xfId="17148"/>
    <cellStyle name="Normal 72 5 8 3" xfId="17149"/>
    <cellStyle name="Normal 72 5 8 4" xfId="17150"/>
    <cellStyle name="Normal 72 5 8 5" xfId="17151"/>
    <cellStyle name="Normal 72 5 9" xfId="17152"/>
    <cellStyle name="Normal 72 5 9 2" xfId="17153"/>
    <cellStyle name="Normal 72 5 9 3" xfId="17154"/>
    <cellStyle name="Normal 72 5 9 4" xfId="17155"/>
    <cellStyle name="Normal 72 5 9 5" xfId="17156"/>
    <cellStyle name="Normal 72 50" xfId="17157"/>
    <cellStyle name="Normal 72 51" xfId="24803"/>
    <cellStyle name="Normal 72 6" xfId="17158"/>
    <cellStyle name="Normal 72 6 10" xfId="17159"/>
    <cellStyle name="Normal 72 6 10 2" xfId="17160"/>
    <cellStyle name="Normal 72 6 10 3" xfId="17161"/>
    <cellStyle name="Normal 72 6 10 4" xfId="17162"/>
    <cellStyle name="Normal 72 6 10 5" xfId="17163"/>
    <cellStyle name="Normal 72 6 11" xfId="17164"/>
    <cellStyle name="Normal 72 6 11 2" xfId="17165"/>
    <cellStyle name="Normal 72 6 11 3" xfId="17166"/>
    <cellStyle name="Normal 72 6 11 4" xfId="17167"/>
    <cellStyle name="Normal 72 6 11 5" xfId="17168"/>
    <cellStyle name="Normal 72 6 12" xfId="17169"/>
    <cellStyle name="Normal 72 6 12 2" xfId="17170"/>
    <cellStyle name="Normal 72 6 12 3" xfId="17171"/>
    <cellStyle name="Normal 72 6 12 4" xfId="17172"/>
    <cellStyle name="Normal 72 6 12 5" xfId="17173"/>
    <cellStyle name="Normal 72 6 13" xfId="17174"/>
    <cellStyle name="Normal 72 6 13 2" xfId="17175"/>
    <cellStyle name="Normal 72 6 13 3" xfId="17176"/>
    <cellStyle name="Normal 72 6 13 4" xfId="17177"/>
    <cellStyle name="Normal 72 6 13 5" xfId="17178"/>
    <cellStyle name="Normal 72 6 14" xfId="17179"/>
    <cellStyle name="Normal 72 6 14 2" xfId="17180"/>
    <cellStyle name="Normal 72 6 14 3" xfId="17181"/>
    <cellStyle name="Normal 72 6 14 4" xfId="17182"/>
    <cellStyle name="Normal 72 6 14 5" xfId="17183"/>
    <cellStyle name="Normal 72 6 15" xfId="17184"/>
    <cellStyle name="Normal 72 6 15 2" xfId="17185"/>
    <cellStyle name="Normal 72 6 15 3" xfId="17186"/>
    <cellStyle name="Normal 72 6 15 4" xfId="17187"/>
    <cellStyle name="Normal 72 6 15 5" xfId="17188"/>
    <cellStyle name="Normal 72 6 16" xfId="17189"/>
    <cellStyle name="Normal 72 6 16 2" xfId="17190"/>
    <cellStyle name="Normal 72 6 16 3" xfId="17191"/>
    <cellStyle name="Normal 72 6 16 4" xfId="17192"/>
    <cellStyle name="Normal 72 6 16 5" xfId="17193"/>
    <cellStyle name="Normal 72 6 17" xfId="17194"/>
    <cellStyle name="Normal 72 6 17 2" xfId="17195"/>
    <cellStyle name="Normal 72 6 17 3" xfId="17196"/>
    <cellStyle name="Normal 72 6 17 4" xfId="17197"/>
    <cellStyle name="Normal 72 6 17 5" xfId="17198"/>
    <cellStyle name="Normal 72 6 18" xfId="17199"/>
    <cellStyle name="Normal 72 6 18 2" xfId="17200"/>
    <cellStyle name="Normal 72 6 18 3" xfId="17201"/>
    <cellStyle name="Normal 72 6 18 4" xfId="17202"/>
    <cellStyle name="Normal 72 6 18 5" xfId="17203"/>
    <cellStyle name="Normal 72 6 19" xfId="17204"/>
    <cellStyle name="Normal 72 6 19 2" xfId="17205"/>
    <cellStyle name="Normal 72 6 19 3" xfId="17206"/>
    <cellStyle name="Normal 72 6 19 4" xfId="17207"/>
    <cellStyle name="Normal 72 6 19 5" xfId="17208"/>
    <cellStyle name="Normal 72 6 2" xfId="17209"/>
    <cellStyle name="Normal 72 6 2 2" xfId="17210"/>
    <cellStyle name="Normal 72 6 2 3" xfId="17211"/>
    <cellStyle name="Normal 72 6 2 4" xfId="17212"/>
    <cellStyle name="Normal 72 6 2 5" xfId="17213"/>
    <cellStyle name="Normal 72 6 20" xfId="17214"/>
    <cellStyle name="Normal 72 6 20 2" xfId="17215"/>
    <cellStyle name="Normal 72 6 20 3" xfId="17216"/>
    <cellStyle name="Normal 72 6 20 4" xfId="17217"/>
    <cellStyle name="Normal 72 6 20 5" xfId="17218"/>
    <cellStyle name="Normal 72 6 21" xfId="17219"/>
    <cellStyle name="Normal 72 6 21 2" xfId="17220"/>
    <cellStyle name="Normal 72 6 21 3" xfId="17221"/>
    <cellStyle name="Normal 72 6 21 4" xfId="17222"/>
    <cellStyle name="Normal 72 6 21 5" xfId="17223"/>
    <cellStyle name="Normal 72 6 22" xfId="17224"/>
    <cellStyle name="Normal 72 6 22 2" xfId="17225"/>
    <cellStyle name="Normal 72 6 22 3" xfId="17226"/>
    <cellStyle name="Normal 72 6 22 4" xfId="17227"/>
    <cellStyle name="Normal 72 6 22 5" xfId="17228"/>
    <cellStyle name="Normal 72 6 23" xfId="17229"/>
    <cellStyle name="Normal 72 6 23 2" xfId="17230"/>
    <cellStyle name="Normal 72 6 23 3" xfId="17231"/>
    <cellStyle name="Normal 72 6 23 4" xfId="17232"/>
    <cellStyle name="Normal 72 6 23 5" xfId="17233"/>
    <cellStyle name="Normal 72 6 24" xfId="17234"/>
    <cellStyle name="Normal 72 6 24 2" xfId="17235"/>
    <cellStyle name="Normal 72 6 24 3" xfId="17236"/>
    <cellStyle name="Normal 72 6 24 4" xfId="17237"/>
    <cellStyle name="Normal 72 6 24 5" xfId="17238"/>
    <cellStyle name="Normal 72 6 25" xfId="17239"/>
    <cellStyle name="Normal 72 6 25 2" xfId="17240"/>
    <cellStyle name="Normal 72 6 25 3" xfId="17241"/>
    <cellStyle name="Normal 72 6 25 4" xfId="17242"/>
    <cellStyle name="Normal 72 6 25 5" xfId="17243"/>
    <cellStyle name="Normal 72 6 26" xfId="17244"/>
    <cellStyle name="Normal 72 6 26 2" xfId="17245"/>
    <cellStyle name="Normal 72 6 26 3" xfId="17246"/>
    <cellStyle name="Normal 72 6 26 4" xfId="17247"/>
    <cellStyle name="Normal 72 6 26 5" xfId="17248"/>
    <cellStyle name="Normal 72 6 27" xfId="17249"/>
    <cellStyle name="Normal 72 6 27 2" xfId="17250"/>
    <cellStyle name="Normal 72 6 27 3" xfId="17251"/>
    <cellStyle name="Normal 72 6 27 4" xfId="17252"/>
    <cellStyle name="Normal 72 6 27 5" xfId="17253"/>
    <cellStyle name="Normal 72 6 28" xfId="17254"/>
    <cellStyle name="Normal 72 6 28 2" xfId="17255"/>
    <cellStyle name="Normal 72 6 28 3" xfId="17256"/>
    <cellStyle name="Normal 72 6 28 4" xfId="17257"/>
    <cellStyle name="Normal 72 6 28 5" xfId="17258"/>
    <cellStyle name="Normal 72 6 29" xfId="17259"/>
    <cellStyle name="Normal 72 6 29 2" xfId="17260"/>
    <cellStyle name="Normal 72 6 29 3" xfId="17261"/>
    <cellStyle name="Normal 72 6 29 4" xfId="17262"/>
    <cellStyle name="Normal 72 6 29 5" xfId="17263"/>
    <cellStyle name="Normal 72 6 3" xfId="17264"/>
    <cellStyle name="Normal 72 6 3 2" xfId="17265"/>
    <cellStyle name="Normal 72 6 3 3" xfId="17266"/>
    <cellStyle name="Normal 72 6 3 4" xfId="17267"/>
    <cellStyle name="Normal 72 6 3 5" xfId="17268"/>
    <cellStyle name="Normal 72 6 30" xfId="17269"/>
    <cellStyle name="Normal 72 6 30 2" xfId="17270"/>
    <cellStyle name="Normal 72 6 30 3" xfId="17271"/>
    <cellStyle name="Normal 72 6 30 4" xfId="17272"/>
    <cellStyle name="Normal 72 6 30 5" xfId="17273"/>
    <cellStyle name="Normal 72 6 31" xfId="17274"/>
    <cellStyle name="Normal 72 6 31 2" xfId="17275"/>
    <cellStyle name="Normal 72 6 31 3" xfId="17276"/>
    <cellStyle name="Normal 72 6 31 4" xfId="17277"/>
    <cellStyle name="Normal 72 6 31 5" xfId="17278"/>
    <cellStyle name="Normal 72 6 32" xfId="17279"/>
    <cellStyle name="Normal 72 6 33" xfId="17280"/>
    <cellStyle name="Normal 72 6 34" xfId="17281"/>
    <cellStyle name="Normal 72 6 35" xfId="17282"/>
    <cellStyle name="Normal 72 6 36" xfId="17283"/>
    <cellStyle name="Normal 72 6 4" xfId="17284"/>
    <cellStyle name="Normal 72 6 4 2" xfId="17285"/>
    <cellStyle name="Normal 72 6 4 3" xfId="17286"/>
    <cellStyle name="Normal 72 6 4 4" xfId="17287"/>
    <cellStyle name="Normal 72 6 4 5" xfId="17288"/>
    <cellStyle name="Normal 72 6 5" xfId="17289"/>
    <cellStyle name="Normal 72 6 5 2" xfId="17290"/>
    <cellStyle name="Normal 72 6 5 3" xfId="17291"/>
    <cellStyle name="Normal 72 6 5 4" xfId="17292"/>
    <cellStyle name="Normal 72 6 5 5" xfId="17293"/>
    <cellStyle name="Normal 72 6 6" xfId="17294"/>
    <cellStyle name="Normal 72 6 6 2" xfId="17295"/>
    <cellStyle name="Normal 72 6 6 3" xfId="17296"/>
    <cellStyle name="Normal 72 6 6 4" xfId="17297"/>
    <cellStyle name="Normal 72 6 6 5" xfId="17298"/>
    <cellStyle name="Normal 72 6 7" xfId="17299"/>
    <cellStyle name="Normal 72 6 7 2" xfId="17300"/>
    <cellStyle name="Normal 72 6 7 3" xfId="17301"/>
    <cellStyle name="Normal 72 6 7 4" xfId="17302"/>
    <cellStyle name="Normal 72 6 7 5" xfId="17303"/>
    <cellStyle name="Normal 72 6 8" xfId="17304"/>
    <cellStyle name="Normal 72 6 8 2" xfId="17305"/>
    <cellStyle name="Normal 72 6 8 3" xfId="17306"/>
    <cellStyle name="Normal 72 6 8 4" xfId="17307"/>
    <cellStyle name="Normal 72 6 8 5" xfId="17308"/>
    <cellStyle name="Normal 72 6 9" xfId="17309"/>
    <cellStyle name="Normal 72 6 9 2" xfId="17310"/>
    <cellStyle name="Normal 72 6 9 3" xfId="17311"/>
    <cellStyle name="Normal 72 6 9 4" xfId="17312"/>
    <cellStyle name="Normal 72 6 9 5" xfId="17313"/>
    <cellStyle name="Normal 72 7" xfId="17314"/>
    <cellStyle name="Normal 72 7 10" xfId="17315"/>
    <cellStyle name="Normal 72 7 10 2" xfId="17316"/>
    <cellStyle name="Normal 72 7 10 3" xfId="17317"/>
    <cellStyle name="Normal 72 7 10 4" xfId="17318"/>
    <cellStyle name="Normal 72 7 10 5" xfId="17319"/>
    <cellStyle name="Normal 72 7 11" xfId="17320"/>
    <cellStyle name="Normal 72 7 11 2" xfId="17321"/>
    <cellStyle name="Normal 72 7 11 3" xfId="17322"/>
    <cellStyle name="Normal 72 7 11 4" xfId="17323"/>
    <cellStyle name="Normal 72 7 11 5" xfId="17324"/>
    <cellStyle name="Normal 72 7 12" xfId="17325"/>
    <cellStyle name="Normal 72 7 12 2" xfId="17326"/>
    <cellStyle name="Normal 72 7 12 3" xfId="17327"/>
    <cellStyle name="Normal 72 7 12 4" xfId="17328"/>
    <cellStyle name="Normal 72 7 12 5" xfId="17329"/>
    <cellStyle name="Normal 72 7 13" xfId="17330"/>
    <cellStyle name="Normal 72 7 13 2" xfId="17331"/>
    <cellStyle name="Normal 72 7 13 3" xfId="17332"/>
    <cellStyle name="Normal 72 7 13 4" xfId="17333"/>
    <cellStyle name="Normal 72 7 13 5" xfId="17334"/>
    <cellStyle name="Normal 72 7 14" xfId="17335"/>
    <cellStyle name="Normal 72 7 14 2" xfId="17336"/>
    <cellStyle name="Normal 72 7 14 3" xfId="17337"/>
    <cellStyle name="Normal 72 7 14 4" xfId="17338"/>
    <cellStyle name="Normal 72 7 14 5" xfId="17339"/>
    <cellStyle name="Normal 72 7 15" xfId="17340"/>
    <cellStyle name="Normal 72 7 15 2" xfId="17341"/>
    <cellStyle name="Normal 72 7 15 3" xfId="17342"/>
    <cellStyle name="Normal 72 7 15 4" xfId="17343"/>
    <cellStyle name="Normal 72 7 15 5" xfId="17344"/>
    <cellStyle name="Normal 72 7 16" xfId="17345"/>
    <cellStyle name="Normal 72 7 16 2" xfId="17346"/>
    <cellStyle name="Normal 72 7 16 3" xfId="17347"/>
    <cellStyle name="Normal 72 7 16 4" xfId="17348"/>
    <cellStyle name="Normal 72 7 16 5" xfId="17349"/>
    <cellStyle name="Normal 72 7 17" xfId="17350"/>
    <cellStyle name="Normal 72 7 17 2" xfId="17351"/>
    <cellStyle name="Normal 72 7 17 3" xfId="17352"/>
    <cellStyle name="Normal 72 7 17 4" xfId="17353"/>
    <cellStyle name="Normal 72 7 17 5" xfId="17354"/>
    <cellStyle name="Normal 72 7 18" xfId="17355"/>
    <cellStyle name="Normal 72 7 18 2" xfId="17356"/>
    <cellStyle name="Normal 72 7 18 3" xfId="17357"/>
    <cellStyle name="Normal 72 7 18 4" xfId="17358"/>
    <cellStyle name="Normal 72 7 18 5" xfId="17359"/>
    <cellStyle name="Normal 72 7 19" xfId="17360"/>
    <cellStyle name="Normal 72 7 19 2" xfId="17361"/>
    <cellStyle name="Normal 72 7 19 3" xfId="17362"/>
    <cellStyle name="Normal 72 7 19 4" xfId="17363"/>
    <cellStyle name="Normal 72 7 19 5" xfId="17364"/>
    <cellStyle name="Normal 72 7 2" xfId="17365"/>
    <cellStyle name="Normal 72 7 2 2" xfId="17366"/>
    <cellStyle name="Normal 72 7 2 3" xfId="17367"/>
    <cellStyle name="Normal 72 7 2 4" xfId="17368"/>
    <cellStyle name="Normal 72 7 2 5" xfId="17369"/>
    <cellStyle name="Normal 72 7 20" xfId="17370"/>
    <cellStyle name="Normal 72 7 20 2" xfId="17371"/>
    <cellStyle name="Normal 72 7 20 3" xfId="17372"/>
    <cellStyle name="Normal 72 7 20 4" xfId="17373"/>
    <cellStyle name="Normal 72 7 20 5" xfId="17374"/>
    <cellStyle name="Normal 72 7 21" xfId="17375"/>
    <cellStyle name="Normal 72 7 21 2" xfId="17376"/>
    <cellStyle name="Normal 72 7 21 3" xfId="17377"/>
    <cellStyle name="Normal 72 7 21 4" xfId="17378"/>
    <cellStyle name="Normal 72 7 21 5" xfId="17379"/>
    <cellStyle name="Normal 72 7 22" xfId="17380"/>
    <cellStyle name="Normal 72 7 22 2" xfId="17381"/>
    <cellStyle name="Normal 72 7 22 3" xfId="17382"/>
    <cellStyle name="Normal 72 7 22 4" xfId="17383"/>
    <cellStyle name="Normal 72 7 22 5" xfId="17384"/>
    <cellStyle name="Normal 72 7 23" xfId="17385"/>
    <cellStyle name="Normal 72 7 23 2" xfId="17386"/>
    <cellStyle name="Normal 72 7 23 3" xfId="17387"/>
    <cellStyle name="Normal 72 7 23 4" xfId="17388"/>
    <cellStyle name="Normal 72 7 23 5" xfId="17389"/>
    <cellStyle name="Normal 72 7 24" xfId="17390"/>
    <cellStyle name="Normal 72 7 24 2" xfId="17391"/>
    <cellStyle name="Normal 72 7 24 3" xfId="17392"/>
    <cellStyle name="Normal 72 7 24 4" xfId="17393"/>
    <cellStyle name="Normal 72 7 24 5" xfId="17394"/>
    <cellStyle name="Normal 72 7 25" xfId="17395"/>
    <cellStyle name="Normal 72 7 25 2" xfId="17396"/>
    <cellStyle name="Normal 72 7 25 3" xfId="17397"/>
    <cellStyle name="Normal 72 7 25 4" xfId="17398"/>
    <cellStyle name="Normal 72 7 25 5" xfId="17399"/>
    <cellStyle name="Normal 72 7 26" xfId="17400"/>
    <cellStyle name="Normal 72 7 26 2" xfId="17401"/>
    <cellStyle name="Normal 72 7 26 3" xfId="17402"/>
    <cellStyle name="Normal 72 7 26 4" xfId="17403"/>
    <cellStyle name="Normal 72 7 26 5" xfId="17404"/>
    <cellStyle name="Normal 72 7 27" xfId="17405"/>
    <cellStyle name="Normal 72 7 27 2" xfId="17406"/>
    <cellStyle name="Normal 72 7 27 3" xfId="17407"/>
    <cellStyle name="Normal 72 7 27 4" xfId="17408"/>
    <cellStyle name="Normal 72 7 27 5" xfId="17409"/>
    <cellStyle name="Normal 72 7 28" xfId="17410"/>
    <cellStyle name="Normal 72 7 28 2" xfId="17411"/>
    <cellStyle name="Normal 72 7 28 3" xfId="17412"/>
    <cellStyle name="Normal 72 7 28 4" xfId="17413"/>
    <cellStyle name="Normal 72 7 28 5" xfId="17414"/>
    <cellStyle name="Normal 72 7 29" xfId="17415"/>
    <cellStyle name="Normal 72 7 29 2" xfId="17416"/>
    <cellStyle name="Normal 72 7 29 3" xfId="17417"/>
    <cellStyle name="Normal 72 7 29 4" xfId="17418"/>
    <cellStyle name="Normal 72 7 29 5" xfId="17419"/>
    <cellStyle name="Normal 72 7 3" xfId="17420"/>
    <cellStyle name="Normal 72 7 3 2" xfId="17421"/>
    <cellStyle name="Normal 72 7 3 3" xfId="17422"/>
    <cellStyle name="Normal 72 7 3 4" xfId="17423"/>
    <cellStyle name="Normal 72 7 3 5" xfId="17424"/>
    <cellStyle name="Normal 72 7 30" xfId="17425"/>
    <cellStyle name="Normal 72 7 30 2" xfId="17426"/>
    <cellStyle name="Normal 72 7 30 3" xfId="17427"/>
    <cellStyle name="Normal 72 7 30 4" xfId="17428"/>
    <cellStyle name="Normal 72 7 30 5" xfId="17429"/>
    <cellStyle name="Normal 72 7 31" xfId="17430"/>
    <cellStyle name="Normal 72 7 31 2" xfId="17431"/>
    <cellStyle name="Normal 72 7 31 3" xfId="17432"/>
    <cellStyle name="Normal 72 7 31 4" xfId="17433"/>
    <cellStyle name="Normal 72 7 31 5" xfId="17434"/>
    <cellStyle name="Normal 72 7 32" xfId="17435"/>
    <cellStyle name="Normal 72 7 33" xfId="17436"/>
    <cellStyle name="Normal 72 7 34" xfId="17437"/>
    <cellStyle name="Normal 72 7 35" xfId="17438"/>
    <cellStyle name="Normal 72 7 36" xfId="17439"/>
    <cellStyle name="Normal 72 7 4" xfId="17440"/>
    <cellStyle name="Normal 72 7 4 2" xfId="17441"/>
    <cellStyle name="Normal 72 7 4 3" xfId="17442"/>
    <cellStyle name="Normal 72 7 4 4" xfId="17443"/>
    <cellStyle name="Normal 72 7 4 5" xfId="17444"/>
    <cellStyle name="Normal 72 7 5" xfId="17445"/>
    <cellStyle name="Normal 72 7 5 2" xfId="17446"/>
    <cellStyle name="Normal 72 7 5 3" xfId="17447"/>
    <cellStyle name="Normal 72 7 5 4" xfId="17448"/>
    <cellStyle name="Normal 72 7 5 5" xfId="17449"/>
    <cellStyle name="Normal 72 7 6" xfId="17450"/>
    <cellStyle name="Normal 72 7 6 2" xfId="17451"/>
    <cellStyle name="Normal 72 7 6 3" xfId="17452"/>
    <cellStyle name="Normal 72 7 6 4" xfId="17453"/>
    <cellStyle name="Normal 72 7 6 5" xfId="17454"/>
    <cellStyle name="Normal 72 7 7" xfId="17455"/>
    <cellStyle name="Normal 72 7 7 2" xfId="17456"/>
    <cellStyle name="Normal 72 7 7 3" xfId="17457"/>
    <cellStyle name="Normal 72 7 7 4" xfId="17458"/>
    <cellStyle name="Normal 72 7 7 5" xfId="17459"/>
    <cellStyle name="Normal 72 7 8" xfId="17460"/>
    <cellStyle name="Normal 72 7 8 2" xfId="17461"/>
    <cellStyle name="Normal 72 7 8 3" xfId="17462"/>
    <cellStyle name="Normal 72 7 8 4" xfId="17463"/>
    <cellStyle name="Normal 72 7 8 5" xfId="17464"/>
    <cellStyle name="Normal 72 7 9" xfId="17465"/>
    <cellStyle name="Normal 72 7 9 2" xfId="17466"/>
    <cellStyle name="Normal 72 7 9 3" xfId="17467"/>
    <cellStyle name="Normal 72 7 9 4" xfId="17468"/>
    <cellStyle name="Normal 72 7 9 5" xfId="17469"/>
    <cellStyle name="Normal 72 8" xfId="17470"/>
    <cellStyle name="Normal 72 8 10" xfId="17471"/>
    <cellStyle name="Normal 72 8 10 2" xfId="17472"/>
    <cellStyle name="Normal 72 8 10 3" xfId="17473"/>
    <cellStyle name="Normal 72 8 10 4" xfId="17474"/>
    <cellStyle name="Normal 72 8 10 5" xfId="17475"/>
    <cellStyle name="Normal 72 8 11" xfId="17476"/>
    <cellStyle name="Normal 72 8 11 2" xfId="17477"/>
    <cellStyle name="Normal 72 8 11 3" xfId="17478"/>
    <cellStyle name="Normal 72 8 11 4" xfId="17479"/>
    <cellStyle name="Normal 72 8 11 5" xfId="17480"/>
    <cellStyle name="Normal 72 8 12" xfId="17481"/>
    <cellStyle name="Normal 72 8 12 2" xfId="17482"/>
    <cellStyle name="Normal 72 8 12 3" xfId="17483"/>
    <cellStyle name="Normal 72 8 12 4" xfId="17484"/>
    <cellStyle name="Normal 72 8 12 5" xfId="17485"/>
    <cellStyle name="Normal 72 8 13" xfId="17486"/>
    <cellStyle name="Normal 72 8 13 2" xfId="17487"/>
    <cellStyle name="Normal 72 8 13 3" xfId="17488"/>
    <cellStyle name="Normal 72 8 13 4" xfId="17489"/>
    <cellStyle name="Normal 72 8 13 5" xfId="17490"/>
    <cellStyle name="Normal 72 8 14" xfId="17491"/>
    <cellStyle name="Normal 72 8 14 2" xfId="17492"/>
    <cellStyle name="Normal 72 8 14 3" xfId="17493"/>
    <cellStyle name="Normal 72 8 14 4" xfId="17494"/>
    <cellStyle name="Normal 72 8 14 5" xfId="17495"/>
    <cellStyle name="Normal 72 8 15" xfId="17496"/>
    <cellStyle name="Normal 72 8 15 2" xfId="17497"/>
    <cellStyle name="Normal 72 8 15 3" xfId="17498"/>
    <cellStyle name="Normal 72 8 15 4" xfId="17499"/>
    <cellStyle name="Normal 72 8 15 5" xfId="17500"/>
    <cellStyle name="Normal 72 8 16" xfId="17501"/>
    <cellStyle name="Normal 72 8 16 2" xfId="17502"/>
    <cellStyle name="Normal 72 8 16 3" xfId="17503"/>
    <cellStyle name="Normal 72 8 16 4" xfId="17504"/>
    <cellStyle name="Normal 72 8 16 5" xfId="17505"/>
    <cellStyle name="Normal 72 8 17" xfId="17506"/>
    <cellStyle name="Normal 72 8 17 2" xfId="17507"/>
    <cellStyle name="Normal 72 8 17 3" xfId="17508"/>
    <cellStyle name="Normal 72 8 17 4" xfId="17509"/>
    <cellStyle name="Normal 72 8 17 5" xfId="17510"/>
    <cellStyle name="Normal 72 8 18" xfId="17511"/>
    <cellStyle name="Normal 72 8 18 2" xfId="17512"/>
    <cellStyle name="Normal 72 8 18 3" xfId="17513"/>
    <cellStyle name="Normal 72 8 18 4" xfId="17514"/>
    <cellStyle name="Normal 72 8 18 5" xfId="17515"/>
    <cellStyle name="Normal 72 8 19" xfId="17516"/>
    <cellStyle name="Normal 72 8 19 2" xfId="17517"/>
    <cellStyle name="Normal 72 8 19 3" xfId="17518"/>
    <cellStyle name="Normal 72 8 19 4" xfId="17519"/>
    <cellStyle name="Normal 72 8 19 5" xfId="17520"/>
    <cellStyle name="Normal 72 8 2" xfId="17521"/>
    <cellStyle name="Normal 72 8 2 2" xfId="17522"/>
    <cellStyle name="Normal 72 8 2 3" xfId="17523"/>
    <cellStyle name="Normal 72 8 2 4" xfId="17524"/>
    <cellStyle name="Normal 72 8 2 5" xfId="17525"/>
    <cellStyle name="Normal 72 8 20" xfId="17526"/>
    <cellStyle name="Normal 72 8 20 2" xfId="17527"/>
    <cellStyle name="Normal 72 8 20 3" xfId="17528"/>
    <cellStyle name="Normal 72 8 20 4" xfId="17529"/>
    <cellStyle name="Normal 72 8 20 5" xfId="17530"/>
    <cellStyle name="Normal 72 8 21" xfId="17531"/>
    <cellStyle name="Normal 72 8 21 2" xfId="17532"/>
    <cellStyle name="Normal 72 8 21 3" xfId="17533"/>
    <cellStyle name="Normal 72 8 21 4" xfId="17534"/>
    <cellStyle name="Normal 72 8 21 5" xfId="17535"/>
    <cellStyle name="Normal 72 8 22" xfId="17536"/>
    <cellStyle name="Normal 72 8 22 2" xfId="17537"/>
    <cellStyle name="Normal 72 8 22 3" xfId="17538"/>
    <cellStyle name="Normal 72 8 22 4" xfId="17539"/>
    <cellStyle name="Normal 72 8 22 5" xfId="17540"/>
    <cellStyle name="Normal 72 8 23" xfId="17541"/>
    <cellStyle name="Normal 72 8 23 2" xfId="17542"/>
    <cellStyle name="Normal 72 8 23 3" xfId="17543"/>
    <cellStyle name="Normal 72 8 23 4" xfId="17544"/>
    <cellStyle name="Normal 72 8 23 5" xfId="17545"/>
    <cellStyle name="Normal 72 8 24" xfId="17546"/>
    <cellStyle name="Normal 72 8 24 2" xfId="17547"/>
    <cellStyle name="Normal 72 8 24 3" xfId="17548"/>
    <cellStyle name="Normal 72 8 24 4" xfId="17549"/>
    <cellStyle name="Normal 72 8 24 5" xfId="17550"/>
    <cellStyle name="Normal 72 8 25" xfId="17551"/>
    <cellStyle name="Normal 72 8 25 2" xfId="17552"/>
    <cellStyle name="Normal 72 8 25 3" xfId="17553"/>
    <cellStyle name="Normal 72 8 25 4" xfId="17554"/>
    <cellStyle name="Normal 72 8 25 5" xfId="17555"/>
    <cellStyle name="Normal 72 8 26" xfId="17556"/>
    <cellStyle name="Normal 72 8 26 2" xfId="17557"/>
    <cellStyle name="Normal 72 8 26 3" xfId="17558"/>
    <cellStyle name="Normal 72 8 26 4" xfId="17559"/>
    <cellStyle name="Normal 72 8 26 5" xfId="17560"/>
    <cellStyle name="Normal 72 8 27" xfId="17561"/>
    <cellStyle name="Normal 72 8 27 2" xfId="17562"/>
    <cellStyle name="Normal 72 8 27 3" xfId="17563"/>
    <cellStyle name="Normal 72 8 27 4" xfId="17564"/>
    <cellStyle name="Normal 72 8 27 5" xfId="17565"/>
    <cellStyle name="Normal 72 8 28" xfId="17566"/>
    <cellStyle name="Normal 72 8 28 2" xfId="17567"/>
    <cellStyle name="Normal 72 8 28 3" xfId="17568"/>
    <cellStyle name="Normal 72 8 28 4" xfId="17569"/>
    <cellStyle name="Normal 72 8 28 5" xfId="17570"/>
    <cellStyle name="Normal 72 8 29" xfId="17571"/>
    <cellStyle name="Normal 72 8 29 2" xfId="17572"/>
    <cellStyle name="Normal 72 8 29 3" xfId="17573"/>
    <cellStyle name="Normal 72 8 29 4" xfId="17574"/>
    <cellStyle name="Normal 72 8 29 5" xfId="17575"/>
    <cellStyle name="Normal 72 8 3" xfId="17576"/>
    <cellStyle name="Normal 72 8 3 2" xfId="17577"/>
    <cellStyle name="Normal 72 8 3 3" xfId="17578"/>
    <cellStyle name="Normal 72 8 3 4" xfId="17579"/>
    <cellStyle name="Normal 72 8 3 5" xfId="17580"/>
    <cellStyle name="Normal 72 8 30" xfId="17581"/>
    <cellStyle name="Normal 72 8 30 2" xfId="17582"/>
    <cellStyle name="Normal 72 8 30 3" xfId="17583"/>
    <cellStyle name="Normal 72 8 30 4" xfId="17584"/>
    <cellStyle name="Normal 72 8 30 5" xfId="17585"/>
    <cellStyle name="Normal 72 8 31" xfId="17586"/>
    <cellStyle name="Normal 72 8 31 2" xfId="17587"/>
    <cellStyle name="Normal 72 8 31 3" xfId="17588"/>
    <cellStyle name="Normal 72 8 31 4" xfId="17589"/>
    <cellStyle name="Normal 72 8 31 5" xfId="17590"/>
    <cellStyle name="Normal 72 8 32" xfId="17591"/>
    <cellStyle name="Normal 72 8 33" xfId="17592"/>
    <cellStyle name="Normal 72 8 34" xfId="17593"/>
    <cellStyle name="Normal 72 8 35" xfId="17594"/>
    <cellStyle name="Normal 72 8 36" xfId="17595"/>
    <cellStyle name="Normal 72 8 4" xfId="17596"/>
    <cellStyle name="Normal 72 8 4 2" xfId="17597"/>
    <cellStyle name="Normal 72 8 4 3" xfId="17598"/>
    <cellStyle name="Normal 72 8 4 4" xfId="17599"/>
    <cellStyle name="Normal 72 8 4 5" xfId="17600"/>
    <cellStyle name="Normal 72 8 5" xfId="17601"/>
    <cellStyle name="Normal 72 8 5 2" xfId="17602"/>
    <cellStyle name="Normal 72 8 5 3" xfId="17603"/>
    <cellStyle name="Normal 72 8 5 4" xfId="17604"/>
    <cellStyle name="Normal 72 8 5 5" xfId="17605"/>
    <cellStyle name="Normal 72 8 6" xfId="17606"/>
    <cellStyle name="Normal 72 8 6 2" xfId="17607"/>
    <cellStyle name="Normal 72 8 6 3" xfId="17608"/>
    <cellStyle name="Normal 72 8 6 4" xfId="17609"/>
    <cellStyle name="Normal 72 8 6 5" xfId="17610"/>
    <cellStyle name="Normal 72 8 7" xfId="17611"/>
    <cellStyle name="Normal 72 8 7 2" xfId="17612"/>
    <cellStyle name="Normal 72 8 7 3" xfId="17613"/>
    <cellStyle name="Normal 72 8 7 4" xfId="17614"/>
    <cellStyle name="Normal 72 8 7 5" xfId="17615"/>
    <cellStyle name="Normal 72 8 8" xfId="17616"/>
    <cellStyle name="Normal 72 8 8 2" xfId="17617"/>
    <cellStyle name="Normal 72 8 8 3" xfId="17618"/>
    <cellStyle name="Normal 72 8 8 4" xfId="17619"/>
    <cellStyle name="Normal 72 8 8 5" xfId="17620"/>
    <cellStyle name="Normal 72 8 9" xfId="17621"/>
    <cellStyle name="Normal 72 8 9 2" xfId="17622"/>
    <cellStyle name="Normal 72 8 9 3" xfId="17623"/>
    <cellStyle name="Normal 72 8 9 4" xfId="17624"/>
    <cellStyle name="Normal 72 8 9 5" xfId="17625"/>
    <cellStyle name="Normal 72 9" xfId="17626"/>
    <cellStyle name="Normal 72 9 10" xfId="17627"/>
    <cellStyle name="Normal 72 9 10 2" xfId="17628"/>
    <cellStyle name="Normal 72 9 10 3" xfId="17629"/>
    <cellStyle name="Normal 72 9 10 4" xfId="17630"/>
    <cellStyle name="Normal 72 9 10 5" xfId="17631"/>
    <cellStyle name="Normal 72 9 11" xfId="17632"/>
    <cellStyle name="Normal 72 9 11 2" xfId="17633"/>
    <cellStyle name="Normal 72 9 11 3" xfId="17634"/>
    <cellStyle name="Normal 72 9 11 4" xfId="17635"/>
    <cellStyle name="Normal 72 9 11 5" xfId="17636"/>
    <cellStyle name="Normal 72 9 12" xfId="17637"/>
    <cellStyle name="Normal 72 9 12 2" xfId="17638"/>
    <cellStyle name="Normal 72 9 12 3" xfId="17639"/>
    <cellStyle name="Normal 72 9 12 4" xfId="17640"/>
    <cellStyle name="Normal 72 9 12 5" xfId="17641"/>
    <cellStyle name="Normal 72 9 13" xfId="17642"/>
    <cellStyle name="Normal 72 9 13 2" xfId="17643"/>
    <cellStyle name="Normal 72 9 13 3" xfId="17644"/>
    <cellStyle name="Normal 72 9 13 4" xfId="17645"/>
    <cellStyle name="Normal 72 9 13 5" xfId="17646"/>
    <cellStyle name="Normal 72 9 14" xfId="17647"/>
    <cellStyle name="Normal 72 9 14 2" xfId="17648"/>
    <cellStyle name="Normal 72 9 14 3" xfId="17649"/>
    <cellStyle name="Normal 72 9 14 4" xfId="17650"/>
    <cellStyle name="Normal 72 9 14 5" xfId="17651"/>
    <cellStyle name="Normal 72 9 15" xfId="17652"/>
    <cellStyle name="Normal 72 9 15 2" xfId="17653"/>
    <cellStyle name="Normal 72 9 15 3" xfId="17654"/>
    <cellStyle name="Normal 72 9 15 4" xfId="17655"/>
    <cellStyle name="Normal 72 9 15 5" xfId="17656"/>
    <cellStyle name="Normal 72 9 16" xfId="17657"/>
    <cellStyle name="Normal 72 9 16 2" xfId="17658"/>
    <cellStyle name="Normal 72 9 16 3" xfId="17659"/>
    <cellStyle name="Normal 72 9 16 4" xfId="17660"/>
    <cellStyle name="Normal 72 9 16 5" xfId="17661"/>
    <cellStyle name="Normal 72 9 17" xfId="17662"/>
    <cellStyle name="Normal 72 9 17 2" xfId="17663"/>
    <cellStyle name="Normal 72 9 17 3" xfId="17664"/>
    <cellStyle name="Normal 72 9 17 4" xfId="17665"/>
    <cellStyle name="Normal 72 9 17 5" xfId="17666"/>
    <cellStyle name="Normal 72 9 18" xfId="17667"/>
    <cellStyle name="Normal 72 9 18 2" xfId="17668"/>
    <cellStyle name="Normal 72 9 18 3" xfId="17669"/>
    <cellStyle name="Normal 72 9 18 4" xfId="17670"/>
    <cellStyle name="Normal 72 9 18 5" xfId="17671"/>
    <cellStyle name="Normal 72 9 19" xfId="17672"/>
    <cellStyle name="Normal 72 9 19 2" xfId="17673"/>
    <cellStyle name="Normal 72 9 19 3" xfId="17674"/>
    <cellStyle name="Normal 72 9 19 4" xfId="17675"/>
    <cellStyle name="Normal 72 9 19 5" xfId="17676"/>
    <cellStyle name="Normal 72 9 2" xfId="17677"/>
    <cellStyle name="Normal 72 9 2 2" xfId="17678"/>
    <cellStyle name="Normal 72 9 2 3" xfId="17679"/>
    <cellStyle name="Normal 72 9 2 4" xfId="17680"/>
    <cellStyle name="Normal 72 9 2 5" xfId="17681"/>
    <cellStyle name="Normal 72 9 20" xfId="17682"/>
    <cellStyle name="Normal 72 9 20 2" xfId="17683"/>
    <cellStyle name="Normal 72 9 20 3" xfId="17684"/>
    <cellStyle name="Normal 72 9 20 4" xfId="17685"/>
    <cellStyle name="Normal 72 9 20 5" xfId="17686"/>
    <cellStyle name="Normal 72 9 21" xfId="17687"/>
    <cellStyle name="Normal 72 9 21 2" xfId="17688"/>
    <cellStyle name="Normal 72 9 21 3" xfId="17689"/>
    <cellStyle name="Normal 72 9 21 4" xfId="17690"/>
    <cellStyle name="Normal 72 9 21 5" xfId="17691"/>
    <cellStyle name="Normal 72 9 22" xfId="17692"/>
    <cellStyle name="Normal 72 9 22 2" xfId="17693"/>
    <cellStyle name="Normal 72 9 22 3" xfId="17694"/>
    <cellStyle name="Normal 72 9 22 4" xfId="17695"/>
    <cellStyle name="Normal 72 9 22 5" xfId="17696"/>
    <cellStyle name="Normal 72 9 23" xfId="17697"/>
    <cellStyle name="Normal 72 9 23 2" xfId="17698"/>
    <cellStyle name="Normal 72 9 23 3" xfId="17699"/>
    <cellStyle name="Normal 72 9 23 4" xfId="17700"/>
    <cellStyle name="Normal 72 9 23 5" xfId="17701"/>
    <cellStyle name="Normal 72 9 24" xfId="17702"/>
    <cellStyle name="Normal 72 9 24 2" xfId="17703"/>
    <cellStyle name="Normal 72 9 24 3" xfId="17704"/>
    <cellStyle name="Normal 72 9 24 4" xfId="17705"/>
    <cellStyle name="Normal 72 9 24 5" xfId="17706"/>
    <cellStyle name="Normal 72 9 25" xfId="17707"/>
    <cellStyle name="Normal 72 9 25 2" xfId="17708"/>
    <cellStyle name="Normal 72 9 25 3" xfId="17709"/>
    <cellStyle name="Normal 72 9 25 4" xfId="17710"/>
    <cellStyle name="Normal 72 9 25 5" xfId="17711"/>
    <cellStyle name="Normal 72 9 26" xfId="17712"/>
    <cellStyle name="Normal 72 9 26 2" xfId="17713"/>
    <cellStyle name="Normal 72 9 26 3" xfId="17714"/>
    <cellStyle name="Normal 72 9 26 4" xfId="17715"/>
    <cellStyle name="Normal 72 9 26 5" xfId="17716"/>
    <cellStyle name="Normal 72 9 27" xfId="17717"/>
    <cellStyle name="Normal 72 9 27 2" xfId="17718"/>
    <cellStyle name="Normal 72 9 27 3" xfId="17719"/>
    <cellStyle name="Normal 72 9 27 4" xfId="17720"/>
    <cellStyle name="Normal 72 9 27 5" xfId="17721"/>
    <cellStyle name="Normal 72 9 28" xfId="17722"/>
    <cellStyle name="Normal 72 9 28 2" xfId="17723"/>
    <cellStyle name="Normal 72 9 28 3" xfId="17724"/>
    <cellStyle name="Normal 72 9 28 4" xfId="17725"/>
    <cellStyle name="Normal 72 9 28 5" xfId="17726"/>
    <cellStyle name="Normal 72 9 29" xfId="17727"/>
    <cellStyle name="Normal 72 9 29 2" xfId="17728"/>
    <cellStyle name="Normal 72 9 29 3" xfId="17729"/>
    <cellStyle name="Normal 72 9 29 4" xfId="17730"/>
    <cellStyle name="Normal 72 9 29 5" xfId="17731"/>
    <cellStyle name="Normal 72 9 3" xfId="17732"/>
    <cellStyle name="Normal 72 9 3 2" xfId="17733"/>
    <cellStyle name="Normal 72 9 3 3" xfId="17734"/>
    <cellStyle name="Normal 72 9 3 4" xfId="17735"/>
    <cellStyle name="Normal 72 9 3 5" xfId="17736"/>
    <cellStyle name="Normal 72 9 30" xfId="17737"/>
    <cellStyle name="Normal 72 9 30 2" xfId="17738"/>
    <cellStyle name="Normal 72 9 30 3" xfId="17739"/>
    <cellStyle name="Normal 72 9 30 4" xfId="17740"/>
    <cellStyle name="Normal 72 9 30 5" xfId="17741"/>
    <cellStyle name="Normal 72 9 31" xfId="17742"/>
    <cellStyle name="Normal 72 9 31 2" xfId="17743"/>
    <cellStyle name="Normal 72 9 31 3" xfId="17744"/>
    <cellStyle name="Normal 72 9 31 4" xfId="17745"/>
    <cellStyle name="Normal 72 9 31 5" xfId="17746"/>
    <cellStyle name="Normal 72 9 32" xfId="17747"/>
    <cellStyle name="Normal 72 9 33" xfId="17748"/>
    <cellStyle name="Normal 72 9 34" xfId="17749"/>
    <cellStyle name="Normal 72 9 35" xfId="17750"/>
    <cellStyle name="Normal 72 9 36" xfId="17751"/>
    <cellStyle name="Normal 72 9 4" xfId="17752"/>
    <cellStyle name="Normal 72 9 4 2" xfId="17753"/>
    <cellStyle name="Normal 72 9 4 3" xfId="17754"/>
    <cellStyle name="Normal 72 9 4 4" xfId="17755"/>
    <cellStyle name="Normal 72 9 4 5" xfId="17756"/>
    <cellStyle name="Normal 72 9 5" xfId="17757"/>
    <cellStyle name="Normal 72 9 5 2" xfId="17758"/>
    <cellStyle name="Normal 72 9 5 3" xfId="17759"/>
    <cellStyle name="Normal 72 9 5 4" xfId="17760"/>
    <cellStyle name="Normal 72 9 5 5" xfId="17761"/>
    <cellStyle name="Normal 72 9 6" xfId="17762"/>
    <cellStyle name="Normal 72 9 6 2" xfId="17763"/>
    <cellStyle name="Normal 72 9 6 3" xfId="17764"/>
    <cellStyle name="Normal 72 9 6 4" xfId="17765"/>
    <cellStyle name="Normal 72 9 6 5" xfId="17766"/>
    <cellStyle name="Normal 72 9 7" xfId="17767"/>
    <cellStyle name="Normal 72 9 7 2" xfId="17768"/>
    <cellStyle name="Normal 72 9 7 3" xfId="17769"/>
    <cellStyle name="Normal 72 9 7 4" xfId="17770"/>
    <cellStyle name="Normal 72 9 7 5" xfId="17771"/>
    <cellStyle name="Normal 72 9 8" xfId="17772"/>
    <cellStyle name="Normal 72 9 8 2" xfId="17773"/>
    <cellStyle name="Normal 72 9 8 3" xfId="17774"/>
    <cellStyle name="Normal 72 9 8 4" xfId="17775"/>
    <cellStyle name="Normal 72 9 8 5" xfId="17776"/>
    <cellStyle name="Normal 72 9 9" xfId="17777"/>
    <cellStyle name="Normal 72 9 9 2" xfId="17778"/>
    <cellStyle name="Normal 72 9 9 3" xfId="17779"/>
    <cellStyle name="Normal 72 9 9 4" xfId="17780"/>
    <cellStyle name="Normal 72 9 9 5" xfId="17781"/>
    <cellStyle name="Normal 73" xfId="3329"/>
    <cellStyle name="Normal 73 10" xfId="17782"/>
    <cellStyle name="Normal 73 10 2" xfId="17783"/>
    <cellStyle name="Normal 73 10 3" xfId="17784"/>
    <cellStyle name="Normal 73 10 4" xfId="17785"/>
    <cellStyle name="Normal 73 10 5" xfId="17786"/>
    <cellStyle name="Normal 73 11" xfId="17787"/>
    <cellStyle name="Normal 73 11 2" xfId="17788"/>
    <cellStyle name="Normal 73 11 3" xfId="17789"/>
    <cellStyle name="Normal 73 11 4" xfId="17790"/>
    <cellStyle name="Normal 73 11 5" xfId="17791"/>
    <cellStyle name="Normal 73 12" xfId="17792"/>
    <cellStyle name="Normal 73 12 2" xfId="17793"/>
    <cellStyle name="Normal 73 12 3" xfId="17794"/>
    <cellStyle name="Normal 73 12 4" xfId="17795"/>
    <cellStyle name="Normal 73 12 5" xfId="17796"/>
    <cellStyle name="Normal 73 13" xfId="17797"/>
    <cellStyle name="Normal 73 13 2" xfId="17798"/>
    <cellStyle name="Normal 73 13 3" xfId="17799"/>
    <cellStyle name="Normal 73 13 4" xfId="17800"/>
    <cellStyle name="Normal 73 13 5" xfId="17801"/>
    <cellStyle name="Normal 73 14" xfId="17802"/>
    <cellStyle name="Normal 73 14 2" xfId="17803"/>
    <cellStyle name="Normal 73 14 3" xfId="17804"/>
    <cellStyle name="Normal 73 14 4" xfId="17805"/>
    <cellStyle name="Normal 73 14 5" xfId="17806"/>
    <cellStyle name="Normal 73 15" xfId="17807"/>
    <cellStyle name="Normal 73 15 2" xfId="17808"/>
    <cellStyle name="Normal 73 15 3" xfId="17809"/>
    <cellStyle name="Normal 73 15 4" xfId="17810"/>
    <cellStyle name="Normal 73 15 5" xfId="17811"/>
    <cellStyle name="Normal 73 16" xfId="17812"/>
    <cellStyle name="Normal 73 16 2" xfId="17813"/>
    <cellStyle name="Normal 73 16 3" xfId="17814"/>
    <cellStyle name="Normal 73 16 4" xfId="17815"/>
    <cellStyle name="Normal 73 16 5" xfId="17816"/>
    <cellStyle name="Normal 73 17" xfId="17817"/>
    <cellStyle name="Normal 73 17 2" xfId="17818"/>
    <cellStyle name="Normal 73 17 3" xfId="17819"/>
    <cellStyle name="Normal 73 17 4" xfId="17820"/>
    <cellStyle name="Normal 73 17 5" xfId="17821"/>
    <cellStyle name="Normal 73 18" xfId="17822"/>
    <cellStyle name="Normal 73 18 2" xfId="17823"/>
    <cellStyle name="Normal 73 18 3" xfId="17824"/>
    <cellStyle name="Normal 73 18 4" xfId="17825"/>
    <cellStyle name="Normal 73 18 5" xfId="17826"/>
    <cellStyle name="Normal 73 19" xfId="17827"/>
    <cellStyle name="Normal 73 19 2" xfId="17828"/>
    <cellStyle name="Normal 73 19 3" xfId="17829"/>
    <cellStyle name="Normal 73 19 4" xfId="17830"/>
    <cellStyle name="Normal 73 19 5" xfId="17831"/>
    <cellStyle name="Normal 73 2" xfId="17832"/>
    <cellStyle name="Normal 73 2 2" xfId="17833"/>
    <cellStyle name="Normal 73 2 3" xfId="17834"/>
    <cellStyle name="Normal 73 2 4" xfId="17835"/>
    <cellStyle name="Normal 73 2 5" xfId="17836"/>
    <cellStyle name="Normal 73 20" xfId="17837"/>
    <cellStyle name="Normal 73 20 2" xfId="17838"/>
    <cellStyle name="Normal 73 20 3" xfId="17839"/>
    <cellStyle name="Normal 73 20 4" xfId="17840"/>
    <cellStyle name="Normal 73 20 5" xfId="17841"/>
    <cellStyle name="Normal 73 21" xfId="17842"/>
    <cellStyle name="Normal 73 21 2" xfId="17843"/>
    <cellStyle name="Normal 73 21 3" xfId="17844"/>
    <cellStyle name="Normal 73 21 4" xfId="17845"/>
    <cellStyle name="Normal 73 21 5" xfId="17846"/>
    <cellStyle name="Normal 73 22" xfId="17847"/>
    <cellStyle name="Normal 73 22 2" xfId="17848"/>
    <cellStyle name="Normal 73 22 3" xfId="17849"/>
    <cellStyle name="Normal 73 22 4" xfId="17850"/>
    <cellStyle name="Normal 73 22 5" xfId="17851"/>
    <cellStyle name="Normal 73 23" xfId="17852"/>
    <cellStyle name="Normal 73 23 2" xfId="17853"/>
    <cellStyle name="Normal 73 23 3" xfId="17854"/>
    <cellStyle name="Normal 73 23 4" xfId="17855"/>
    <cellStyle name="Normal 73 23 5" xfId="17856"/>
    <cellStyle name="Normal 73 24" xfId="17857"/>
    <cellStyle name="Normal 73 24 2" xfId="17858"/>
    <cellStyle name="Normal 73 24 3" xfId="17859"/>
    <cellStyle name="Normal 73 24 4" xfId="17860"/>
    <cellStyle name="Normal 73 24 5" xfId="17861"/>
    <cellStyle name="Normal 73 25" xfId="17862"/>
    <cellStyle name="Normal 73 25 2" xfId="17863"/>
    <cellStyle name="Normal 73 25 3" xfId="17864"/>
    <cellStyle name="Normal 73 25 4" xfId="17865"/>
    <cellStyle name="Normal 73 25 5" xfId="17866"/>
    <cellStyle name="Normal 73 26" xfId="17867"/>
    <cellStyle name="Normal 73 26 2" xfId="17868"/>
    <cellStyle name="Normal 73 26 3" xfId="17869"/>
    <cellStyle name="Normal 73 26 4" xfId="17870"/>
    <cellStyle name="Normal 73 26 5" xfId="17871"/>
    <cellStyle name="Normal 73 27" xfId="17872"/>
    <cellStyle name="Normal 73 27 2" xfId="17873"/>
    <cellStyle name="Normal 73 27 3" xfId="17874"/>
    <cellStyle name="Normal 73 27 4" xfId="17875"/>
    <cellStyle name="Normal 73 27 5" xfId="17876"/>
    <cellStyle name="Normal 73 28" xfId="17877"/>
    <cellStyle name="Normal 73 28 2" xfId="17878"/>
    <cellStyle name="Normal 73 28 3" xfId="17879"/>
    <cellStyle name="Normal 73 28 4" xfId="17880"/>
    <cellStyle name="Normal 73 28 5" xfId="17881"/>
    <cellStyle name="Normal 73 29" xfId="17882"/>
    <cellStyle name="Normal 73 29 2" xfId="17883"/>
    <cellStyle name="Normal 73 29 3" xfId="17884"/>
    <cellStyle name="Normal 73 29 4" xfId="17885"/>
    <cellStyle name="Normal 73 29 5" xfId="17886"/>
    <cellStyle name="Normal 73 3" xfId="17887"/>
    <cellStyle name="Normal 73 3 2" xfId="17888"/>
    <cellStyle name="Normal 73 3 3" xfId="17889"/>
    <cellStyle name="Normal 73 3 4" xfId="17890"/>
    <cellStyle name="Normal 73 3 5" xfId="17891"/>
    <cellStyle name="Normal 73 30" xfId="17892"/>
    <cellStyle name="Normal 73 30 2" xfId="17893"/>
    <cellStyle name="Normal 73 30 3" xfId="17894"/>
    <cellStyle name="Normal 73 30 4" xfId="17895"/>
    <cellStyle name="Normal 73 30 5" xfId="17896"/>
    <cellStyle name="Normal 73 31" xfId="17897"/>
    <cellStyle name="Normal 73 31 2" xfId="17898"/>
    <cellStyle name="Normal 73 31 3" xfId="17899"/>
    <cellStyle name="Normal 73 31 4" xfId="17900"/>
    <cellStyle name="Normal 73 31 5" xfId="17901"/>
    <cellStyle name="Normal 73 32" xfId="17902"/>
    <cellStyle name="Normal 73 33" xfId="17903"/>
    <cellStyle name="Normal 73 34" xfId="17904"/>
    <cellStyle name="Normal 73 35" xfId="17905"/>
    <cellStyle name="Normal 73 36" xfId="17906"/>
    <cellStyle name="Normal 73 37" xfId="24804"/>
    <cellStyle name="Normal 73 4" xfId="17907"/>
    <cellStyle name="Normal 73 4 2" xfId="17908"/>
    <cellStyle name="Normal 73 4 3" xfId="17909"/>
    <cellStyle name="Normal 73 4 4" xfId="17910"/>
    <cellStyle name="Normal 73 4 5" xfId="17911"/>
    <cellStyle name="Normal 73 5" xfId="17912"/>
    <cellStyle name="Normal 73 5 2" xfId="17913"/>
    <cellStyle name="Normal 73 5 3" xfId="17914"/>
    <cellStyle name="Normal 73 5 4" xfId="17915"/>
    <cellStyle name="Normal 73 5 5" xfId="17916"/>
    <cellStyle name="Normal 73 6" xfId="17917"/>
    <cellStyle name="Normal 73 6 2" xfId="17918"/>
    <cellStyle name="Normal 73 6 3" xfId="17919"/>
    <cellStyle name="Normal 73 6 4" xfId="17920"/>
    <cellStyle name="Normal 73 6 5" xfId="17921"/>
    <cellStyle name="Normal 73 7" xfId="17922"/>
    <cellStyle name="Normal 73 7 2" xfId="17923"/>
    <cellStyle name="Normal 73 7 3" xfId="17924"/>
    <cellStyle name="Normal 73 7 4" xfId="17925"/>
    <cellStyle name="Normal 73 7 5" xfId="17926"/>
    <cellStyle name="Normal 73 8" xfId="17927"/>
    <cellStyle name="Normal 73 8 2" xfId="17928"/>
    <cellStyle name="Normal 73 8 3" xfId="17929"/>
    <cellStyle name="Normal 73 8 4" xfId="17930"/>
    <cellStyle name="Normal 73 8 5" xfId="17931"/>
    <cellStyle name="Normal 73 9" xfId="17932"/>
    <cellStyle name="Normal 73 9 2" xfId="17933"/>
    <cellStyle name="Normal 73 9 3" xfId="17934"/>
    <cellStyle name="Normal 73 9 4" xfId="17935"/>
    <cellStyle name="Normal 73 9 5" xfId="17936"/>
    <cellStyle name="Normal 74" xfId="3331"/>
    <cellStyle name="Normal 74 10" xfId="17937"/>
    <cellStyle name="Normal 74 10 2" xfId="17938"/>
    <cellStyle name="Normal 74 10 3" xfId="17939"/>
    <cellStyle name="Normal 74 10 4" xfId="17940"/>
    <cellStyle name="Normal 74 10 5" xfId="17941"/>
    <cellStyle name="Normal 74 11" xfId="17942"/>
    <cellStyle name="Normal 74 11 2" xfId="17943"/>
    <cellStyle name="Normal 74 11 3" xfId="17944"/>
    <cellStyle name="Normal 74 11 4" xfId="17945"/>
    <cellStyle name="Normal 74 11 5" xfId="17946"/>
    <cellStyle name="Normal 74 12" xfId="17947"/>
    <cellStyle name="Normal 74 12 2" xfId="17948"/>
    <cellStyle name="Normal 74 12 3" xfId="17949"/>
    <cellStyle name="Normal 74 12 4" xfId="17950"/>
    <cellStyle name="Normal 74 12 5" xfId="17951"/>
    <cellStyle name="Normal 74 13" xfId="17952"/>
    <cellStyle name="Normal 74 13 2" xfId="17953"/>
    <cellStyle name="Normal 74 13 3" xfId="17954"/>
    <cellStyle name="Normal 74 13 4" xfId="17955"/>
    <cellStyle name="Normal 74 13 5" xfId="17956"/>
    <cellStyle name="Normal 74 14" xfId="17957"/>
    <cellStyle name="Normal 74 14 2" xfId="17958"/>
    <cellStyle name="Normal 74 14 3" xfId="17959"/>
    <cellStyle name="Normal 74 14 4" xfId="17960"/>
    <cellStyle name="Normal 74 14 5" xfId="17961"/>
    <cellStyle name="Normal 74 15" xfId="17962"/>
    <cellStyle name="Normal 74 15 2" xfId="17963"/>
    <cellStyle name="Normal 74 15 3" xfId="17964"/>
    <cellStyle name="Normal 74 15 4" xfId="17965"/>
    <cellStyle name="Normal 74 15 5" xfId="17966"/>
    <cellStyle name="Normal 74 16" xfId="17967"/>
    <cellStyle name="Normal 74 16 2" xfId="17968"/>
    <cellStyle name="Normal 74 16 3" xfId="17969"/>
    <cellStyle name="Normal 74 16 4" xfId="17970"/>
    <cellStyle name="Normal 74 16 5" xfId="17971"/>
    <cellStyle name="Normal 74 17" xfId="17972"/>
    <cellStyle name="Normal 74 17 2" xfId="17973"/>
    <cellStyle name="Normal 74 17 3" xfId="17974"/>
    <cellStyle name="Normal 74 17 4" xfId="17975"/>
    <cellStyle name="Normal 74 17 5" xfId="17976"/>
    <cellStyle name="Normal 74 18" xfId="17977"/>
    <cellStyle name="Normal 74 18 2" xfId="17978"/>
    <cellStyle name="Normal 74 18 3" xfId="17979"/>
    <cellStyle name="Normal 74 18 4" xfId="17980"/>
    <cellStyle name="Normal 74 18 5" xfId="17981"/>
    <cellStyle name="Normal 74 19" xfId="17982"/>
    <cellStyle name="Normal 74 19 2" xfId="17983"/>
    <cellStyle name="Normal 74 19 3" xfId="17984"/>
    <cellStyle name="Normal 74 19 4" xfId="17985"/>
    <cellStyle name="Normal 74 19 5" xfId="17986"/>
    <cellStyle name="Normal 74 2" xfId="17987"/>
    <cellStyle name="Normal 74 2 2" xfId="17988"/>
    <cellStyle name="Normal 74 2 3" xfId="17989"/>
    <cellStyle name="Normal 74 2 4" xfId="17990"/>
    <cellStyle name="Normal 74 2 5" xfId="17991"/>
    <cellStyle name="Normal 74 20" xfId="17992"/>
    <cellStyle name="Normal 74 20 2" xfId="17993"/>
    <cellStyle name="Normal 74 20 3" xfId="17994"/>
    <cellStyle name="Normal 74 20 4" xfId="17995"/>
    <cellStyle name="Normal 74 20 5" xfId="17996"/>
    <cellStyle name="Normal 74 21" xfId="17997"/>
    <cellStyle name="Normal 74 21 2" xfId="17998"/>
    <cellStyle name="Normal 74 21 3" xfId="17999"/>
    <cellStyle name="Normal 74 21 4" xfId="18000"/>
    <cellStyle name="Normal 74 21 5" xfId="18001"/>
    <cellStyle name="Normal 74 22" xfId="18002"/>
    <cellStyle name="Normal 74 22 2" xfId="18003"/>
    <cellStyle name="Normal 74 22 3" xfId="18004"/>
    <cellStyle name="Normal 74 22 4" xfId="18005"/>
    <cellStyle name="Normal 74 22 5" xfId="18006"/>
    <cellStyle name="Normal 74 23" xfId="18007"/>
    <cellStyle name="Normal 74 23 2" xfId="18008"/>
    <cellStyle name="Normal 74 23 3" xfId="18009"/>
    <cellStyle name="Normal 74 23 4" xfId="18010"/>
    <cellStyle name="Normal 74 23 5" xfId="18011"/>
    <cellStyle name="Normal 74 24" xfId="18012"/>
    <cellStyle name="Normal 74 24 2" xfId="18013"/>
    <cellStyle name="Normal 74 24 3" xfId="18014"/>
    <cellStyle name="Normal 74 24 4" xfId="18015"/>
    <cellStyle name="Normal 74 24 5" xfId="18016"/>
    <cellStyle name="Normal 74 25" xfId="18017"/>
    <cellStyle name="Normal 74 25 2" xfId="18018"/>
    <cellStyle name="Normal 74 25 3" xfId="18019"/>
    <cellStyle name="Normal 74 25 4" xfId="18020"/>
    <cellStyle name="Normal 74 25 5" xfId="18021"/>
    <cellStyle name="Normal 74 26" xfId="18022"/>
    <cellStyle name="Normal 74 26 2" xfId="18023"/>
    <cellStyle name="Normal 74 26 3" xfId="18024"/>
    <cellStyle name="Normal 74 26 4" xfId="18025"/>
    <cellStyle name="Normal 74 26 5" xfId="18026"/>
    <cellStyle name="Normal 74 27" xfId="18027"/>
    <cellStyle name="Normal 74 27 2" xfId="18028"/>
    <cellStyle name="Normal 74 27 3" xfId="18029"/>
    <cellStyle name="Normal 74 27 4" xfId="18030"/>
    <cellStyle name="Normal 74 27 5" xfId="18031"/>
    <cellStyle name="Normal 74 28" xfId="18032"/>
    <cellStyle name="Normal 74 28 2" xfId="18033"/>
    <cellStyle name="Normal 74 28 3" xfId="18034"/>
    <cellStyle name="Normal 74 28 4" xfId="18035"/>
    <cellStyle name="Normal 74 28 5" xfId="18036"/>
    <cellStyle name="Normal 74 29" xfId="18037"/>
    <cellStyle name="Normal 74 29 2" xfId="18038"/>
    <cellStyle name="Normal 74 29 3" xfId="18039"/>
    <cellStyle name="Normal 74 29 4" xfId="18040"/>
    <cellStyle name="Normal 74 29 5" xfId="18041"/>
    <cellStyle name="Normal 74 3" xfId="18042"/>
    <cellStyle name="Normal 74 3 2" xfId="18043"/>
    <cellStyle name="Normal 74 3 3" xfId="18044"/>
    <cellStyle name="Normal 74 3 4" xfId="18045"/>
    <cellStyle name="Normal 74 3 5" xfId="18046"/>
    <cellStyle name="Normal 74 30" xfId="18047"/>
    <cellStyle name="Normal 74 30 2" xfId="18048"/>
    <cellStyle name="Normal 74 30 3" xfId="18049"/>
    <cellStyle name="Normal 74 30 4" xfId="18050"/>
    <cellStyle name="Normal 74 30 5" xfId="18051"/>
    <cellStyle name="Normal 74 31" xfId="18052"/>
    <cellStyle name="Normal 74 31 2" xfId="18053"/>
    <cellStyle name="Normal 74 31 3" xfId="18054"/>
    <cellStyle name="Normal 74 31 4" xfId="18055"/>
    <cellStyle name="Normal 74 31 5" xfId="18056"/>
    <cellStyle name="Normal 74 32" xfId="18057"/>
    <cellStyle name="Normal 74 33" xfId="18058"/>
    <cellStyle name="Normal 74 34" xfId="18059"/>
    <cellStyle name="Normal 74 35" xfId="18060"/>
    <cellStyle name="Normal 74 36" xfId="18061"/>
    <cellStyle name="Normal 74 4" xfId="18062"/>
    <cellStyle name="Normal 74 4 2" xfId="18063"/>
    <cellStyle name="Normal 74 4 3" xfId="18064"/>
    <cellStyle name="Normal 74 4 4" xfId="18065"/>
    <cellStyle name="Normal 74 4 5" xfId="18066"/>
    <cellStyle name="Normal 74 5" xfId="18067"/>
    <cellStyle name="Normal 74 5 2" xfId="18068"/>
    <cellStyle name="Normal 74 5 3" xfId="18069"/>
    <cellStyle name="Normal 74 5 4" xfId="18070"/>
    <cellStyle name="Normal 74 5 5" xfId="18071"/>
    <cellStyle name="Normal 74 6" xfId="18072"/>
    <cellStyle name="Normal 74 6 2" xfId="18073"/>
    <cellStyle name="Normal 74 6 3" xfId="18074"/>
    <cellStyle name="Normal 74 6 4" xfId="18075"/>
    <cellStyle name="Normal 74 6 5" xfId="18076"/>
    <cellStyle name="Normal 74 7" xfId="18077"/>
    <cellStyle name="Normal 74 7 2" xfId="18078"/>
    <cellStyle name="Normal 74 7 3" xfId="18079"/>
    <cellStyle name="Normal 74 7 4" xfId="18080"/>
    <cellStyle name="Normal 74 7 5" xfId="18081"/>
    <cellStyle name="Normal 74 8" xfId="18082"/>
    <cellStyle name="Normal 74 8 2" xfId="18083"/>
    <cellStyle name="Normal 74 8 3" xfId="18084"/>
    <cellStyle name="Normal 74 8 4" xfId="18085"/>
    <cellStyle name="Normal 74 8 5" xfId="18086"/>
    <cellStyle name="Normal 74 9" xfId="18087"/>
    <cellStyle name="Normal 74 9 2" xfId="18088"/>
    <cellStyle name="Normal 74 9 3" xfId="18089"/>
    <cellStyle name="Normal 74 9 4" xfId="18090"/>
    <cellStyle name="Normal 74 9 5" xfId="18091"/>
    <cellStyle name="Normal 75" xfId="3333"/>
    <cellStyle name="Normal 75 10" xfId="18092"/>
    <cellStyle name="Normal 75 10 2" xfId="18093"/>
    <cellStyle name="Normal 75 10 3" xfId="18094"/>
    <cellStyle name="Normal 75 10 4" xfId="18095"/>
    <cellStyle name="Normal 75 10 5" xfId="18096"/>
    <cellStyle name="Normal 75 11" xfId="18097"/>
    <cellStyle name="Normal 75 11 2" xfId="18098"/>
    <cellStyle name="Normal 75 11 3" xfId="18099"/>
    <cellStyle name="Normal 75 11 4" xfId="18100"/>
    <cellStyle name="Normal 75 11 5" xfId="18101"/>
    <cellStyle name="Normal 75 12" xfId="18102"/>
    <cellStyle name="Normal 75 12 2" xfId="18103"/>
    <cellStyle name="Normal 75 12 3" xfId="18104"/>
    <cellStyle name="Normal 75 12 4" xfId="18105"/>
    <cellStyle name="Normal 75 12 5" xfId="18106"/>
    <cellStyle name="Normal 75 13" xfId="18107"/>
    <cellStyle name="Normal 75 13 2" xfId="18108"/>
    <cellStyle name="Normal 75 13 3" xfId="18109"/>
    <cellStyle name="Normal 75 13 4" xfId="18110"/>
    <cellStyle name="Normal 75 13 5" xfId="18111"/>
    <cellStyle name="Normal 75 14" xfId="18112"/>
    <cellStyle name="Normal 75 14 2" xfId="18113"/>
    <cellStyle name="Normal 75 14 3" xfId="18114"/>
    <cellStyle name="Normal 75 14 4" xfId="18115"/>
    <cellStyle name="Normal 75 14 5" xfId="18116"/>
    <cellStyle name="Normal 75 15" xfId="18117"/>
    <cellStyle name="Normal 75 15 2" xfId="18118"/>
    <cellStyle name="Normal 75 15 3" xfId="18119"/>
    <cellStyle name="Normal 75 15 4" xfId="18120"/>
    <cellStyle name="Normal 75 15 5" xfId="18121"/>
    <cellStyle name="Normal 75 16" xfId="18122"/>
    <cellStyle name="Normal 75 16 2" xfId="18123"/>
    <cellStyle name="Normal 75 16 3" xfId="18124"/>
    <cellStyle name="Normal 75 16 4" xfId="18125"/>
    <cellStyle name="Normal 75 16 5" xfId="18126"/>
    <cellStyle name="Normal 75 17" xfId="18127"/>
    <cellStyle name="Normal 75 17 2" xfId="18128"/>
    <cellStyle name="Normal 75 17 3" xfId="18129"/>
    <cellStyle name="Normal 75 17 4" xfId="18130"/>
    <cellStyle name="Normal 75 17 5" xfId="18131"/>
    <cellStyle name="Normal 75 18" xfId="18132"/>
    <cellStyle name="Normal 75 18 2" xfId="18133"/>
    <cellStyle name="Normal 75 18 3" xfId="18134"/>
    <cellStyle name="Normal 75 18 4" xfId="18135"/>
    <cellStyle name="Normal 75 18 5" xfId="18136"/>
    <cellStyle name="Normal 75 19" xfId="18137"/>
    <cellStyle name="Normal 75 19 2" xfId="18138"/>
    <cellStyle name="Normal 75 19 3" xfId="18139"/>
    <cellStyle name="Normal 75 19 4" xfId="18140"/>
    <cellStyle name="Normal 75 19 5" xfId="18141"/>
    <cellStyle name="Normal 75 2" xfId="18142"/>
    <cellStyle name="Normal 75 2 2" xfId="18143"/>
    <cellStyle name="Normal 75 2 3" xfId="18144"/>
    <cellStyle name="Normal 75 2 4" xfId="18145"/>
    <cellStyle name="Normal 75 2 5" xfId="18146"/>
    <cellStyle name="Normal 75 20" xfId="18147"/>
    <cellStyle name="Normal 75 20 2" xfId="18148"/>
    <cellStyle name="Normal 75 20 3" xfId="18149"/>
    <cellStyle name="Normal 75 20 4" xfId="18150"/>
    <cellStyle name="Normal 75 20 5" xfId="18151"/>
    <cellStyle name="Normal 75 21" xfId="18152"/>
    <cellStyle name="Normal 75 21 2" xfId="18153"/>
    <cellStyle name="Normal 75 21 3" xfId="18154"/>
    <cellStyle name="Normal 75 21 4" xfId="18155"/>
    <cellStyle name="Normal 75 21 5" xfId="18156"/>
    <cellStyle name="Normal 75 22" xfId="18157"/>
    <cellStyle name="Normal 75 22 2" xfId="18158"/>
    <cellStyle name="Normal 75 22 3" xfId="18159"/>
    <cellStyle name="Normal 75 22 4" xfId="18160"/>
    <cellStyle name="Normal 75 22 5" xfId="18161"/>
    <cellStyle name="Normal 75 23" xfId="18162"/>
    <cellStyle name="Normal 75 23 2" xfId="18163"/>
    <cellStyle name="Normal 75 23 3" xfId="18164"/>
    <cellStyle name="Normal 75 23 4" xfId="18165"/>
    <cellStyle name="Normal 75 23 5" xfId="18166"/>
    <cellStyle name="Normal 75 24" xfId="18167"/>
    <cellStyle name="Normal 75 24 2" xfId="18168"/>
    <cellStyle name="Normal 75 24 3" xfId="18169"/>
    <cellStyle name="Normal 75 24 4" xfId="18170"/>
    <cellStyle name="Normal 75 24 5" xfId="18171"/>
    <cellStyle name="Normal 75 25" xfId="18172"/>
    <cellStyle name="Normal 75 25 2" xfId="18173"/>
    <cellStyle name="Normal 75 25 3" xfId="18174"/>
    <cellStyle name="Normal 75 25 4" xfId="18175"/>
    <cellStyle name="Normal 75 25 5" xfId="18176"/>
    <cellStyle name="Normal 75 26" xfId="18177"/>
    <cellStyle name="Normal 75 26 2" xfId="18178"/>
    <cellStyle name="Normal 75 26 3" xfId="18179"/>
    <cellStyle name="Normal 75 26 4" xfId="18180"/>
    <cellStyle name="Normal 75 26 5" xfId="18181"/>
    <cellStyle name="Normal 75 27" xfId="18182"/>
    <cellStyle name="Normal 75 27 2" xfId="18183"/>
    <cellStyle name="Normal 75 27 3" xfId="18184"/>
    <cellStyle name="Normal 75 27 4" xfId="18185"/>
    <cellStyle name="Normal 75 27 5" xfId="18186"/>
    <cellStyle name="Normal 75 28" xfId="18187"/>
    <cellStyle name="Normal 75 28 2" xfId="18188"/>
    <cellStyle name="Normal 75 28 3" xfId="18189"/>
    <cellStyle name="Normal 75 28 4" xfId="18190"/>
    <cellStyle name="Normal 75 28 5" xfId="18191"/>
    <cellStyle name="Normal 75 29" xfId="18192"/>
    <cellStyle name="Normal 75 29 2" xfId="18193"/>
    <cellStyle name="Normal 75 29 3" xfId="18194"/>
    <cellStyle name="Normal 75 29 4" xfId="18195"/>
    <cellStyle name="Normal 75 29 5" xfId="18196"/>
    <cellStyle name="Normal 75 3" xfId="18197"/>
    <cellStyle name="Normal 75 3 2" xfId="18198"/>
    <cellStyle name="Normal 75 3 3" xfId="18199"/>
    <cellStyle name="Normal 75 3 4" xfId="18200"/>
    <cellStyle name="Normal 75 3 5" xfId="18201"/>
    <cellStyle name="Normal 75 30" xfId="18202"/>
    <cellStyle name="Normal 75 30 2" xfId="18203"/>
    <cellStyle name="Normal 75 30 3" xfId="18204"/>
    <cellStyle name="Normal 75 30 4" xfId="18205"/>
    <cellStyle name="Normal 75 30 5" xfId="18206"/>
    <cellStyle name="Normal 75 31" xfId="18207"/>
    <cellStyle name="Normal 75 31 2" xfId="18208"/>
    <cellStyle name="Normal 75 31 3" xfId="18209"/>
    <cellStyle name="Normal 75 31 4" xfId="18210"/>
    <cellStyle name="Normal 75 31 5" xfId="18211"/>
    <cellStyle name="Normal 75 32" xfId="18212"/>
    <cellStyle name="Normal 75 33" xfId="18213"/>
    <cellStyle name="Normal 75 34" xfId="18214"/>
    <cellStyle name="Normal 75 35" xfId="18215"/>
    <cellStyle name="Normal 75 36" xfId="18216"/>
    <cellStyle name="Normal 75 37" xfId="24807"/>
    <cellStyle name="Normal 75 4" xfId="18217"/>
    <cellStyle name="Normal 75 4 2" xfId="18218"/>
    <cellStyle name="Normal 75 4 3" xfId="18219"/>
    <cellStyle name="Normal 75 4 4" xfId="18220"/>
    <cellStyle name="Normal 75 4 5" xfId="18221"/>
    <cellStyle name="Normal 75 5" xfId="18222"/>
    <cellStyle name="Normal 75 5 2" xfId="18223"/>
    <cellStyle name="Normal 75 5 3" xfId="18224"/>
    <cellStyle name="Normal 75 5 4" xfId="18225"/>
    <cellStyle name="Normal 75 5 5" xfId="18226"/>
    <cellStyle name="Normal 75 6" xfId="18227"/>
    <cellStyle name="Normal 75 6 2" xfId="18228"/>
    <cellStyle name="Normal 75 6 3" xfId="18229"/>
    <cellStyle name="Normal 75 6 4" xfId="18230"/>
    <cellStyle name="Normal 75 6 5" xfId="18231"/>
    <cellStyle name="Normal 75 7" xfId="18232"/>
    <cellStyle name="Normal 75 7 2" xfId="18233"/>
    <cellStyle name="Normal 75 7 3" xfId="18234"/>
    <cellStyle name="Normal 75 7 4" xfId="18235"/>
    <cellStyle name="Normal 75 7 5" xfId="18236"/>
    <cellStyle name="Normal 75 8" xfId="18237"/>
    <cellStyle name="Normal 75 8 2" xfId="18238"/>
    <cellStyle name="Normal 75 8 3" xfId="18239"/>
    <cellStyle name="Normal 75 8 4" xfId="18240"/>
    <cellStyle name="Normal 75 8 5" xfId="18241"/>
    <cellStyle name="Normal 75 9" xfId="18242"/>
    <cellStyle name="Normal 75 9 2" xfId="18243"/>
    <cellStyle name="Normal 75 9 3" xfId="18244"/>
    <cellStyle name="Normal 75 9 4" xfId="18245"/>
    <cellStyle name="Normal 75 9 5" xfId="18246"/>
    <cellStyle name="Normal 76" xfId="3334"/>
    <cellStyle name="Normal 76 10" xfId="18247"/>
    <cellStyle name="Normal 76 10 2" xfId="18248"/>
    <cellStyle name="Normal 76 10 3" xfId="18249"/>
    <cellStyle name="Normal 76 10 4" xfId="18250"/>
    <cellStyle name="Normal 76 10 5" xfId="18251"/>
    <cellStyle name="Normal 76 11" xfId="18252"/>
    <cellStyle name="Normal 76 11 2" xfId="18253"/>
    <cellStyle name="Normal 76 11 3" xfId="18254"/>
    <cellStyle name="Normal 76 11 4" xfId="18255"/>
    <cellStyle name="Normal 76 11 5" xfId="18256"/>
    <cellStyle name="Normal 76 12" xfId="18257"/>
    <cellStyle name="Normal 76 12 2" xfId="18258"/>
    <cellStyle name="Normal 76 12 3" xfId="18259"/>
    <cellStyle name="Normal 76 12 4" xfId="18260"/>
    <cellStyle name="Normal 76 12 5" xfId="18261"/>
    <cellStyle name="Normal 76 13" xfId="18262"/>
    <cellStyle name="Normal 76 13 2" xfId="18263"/>
    <cellStyle name="Normal 76 13 3" xfId="18264"/>
    <cellStyle name="Normal 76 13 4" xfId="18265"/>
    <cellStyle name="Normal 76 13 5" xfId="18266"/>
    <cellStyle name="Normal 76 14" xfId="18267"/>
    <cellStyle name="Normal 76 14 2" xfId="18268"/>
    <cellStyle name="Normal 76 14 3" xfId="18269"/>
    <cellStyle name="Normal 76 14 4" xfId="18270"/>
    <cellStyle name="Normal 76 14 5" xfId="18271"/>
    <cellStyle name="Normal 76 15" xfId="18272"/>
    <cellStyle name="Normal 76 15 2" xfId="18273"/>
    <cellStyle name="Normal 76 15 3" xfId="18274"/>
    <cellStyle name="Normal 76 15 4" xfId="18275"/>
    <cellStyle name="Normal 76 15 5" xfId="18276"/>
    <cellStyle name="Normal 76 16" xfId="18277"/>
    <cellStyle name="Normal 76 16 2" xfId="18278"/>
    <cellStyle name="Normal 76 16 3" xfId="18279"/>
    <cellStyle name="Normal 76 16 4" xfId="18280"/>
    <cellStyle name="Normal 76 16 5" xfId="18281"/>
    <cellStyle name="Normal 76 17" xfId="18282"/>
    <cellStyle name="Normal 76 17 10" xfId="18283"/>
    <cellStyle name="Normal 76 17 10 2" xfId="18284"/>
    <cellStyle name="Normal 76 17 10 3" xfId="18285"/>
    <cellStyle name="Normal 76 17 10 4" xfId="18286"/>
    <cellStyle name="Normal 76 17 10 5" xfId="18287"/>
    <cellStyle name="Normal 76 17 11" xfId="18288"/>
    <cellStyle name="Normal 76 17 11 2" xfId="18289"/>
    <cellStyle name="Normal 76 17 11 3" xfId="18290"/>
    <cellStyle name="Normal 76 17 11 4" xfId="18291"/>
    <cellStyle name="Normal 76 17 11 5" xfId="18292"/>
    <cellStyle name="Normal 76 17 12" xfId="18293"/>
    <cellStyle name="Normal 76 17 12 2" xfId="18294"/>
    <cellStyle name="Normal 76 17 12 3" xfId="18295"/>
    <cellStyle name="Normal 76 17 12 4" xfId="18296"/>
    <cellStyle name="Normal 76 17 12 5" xfId="18297"/>
    <cellStyle name="Normal 76 17 13" xfId="18298"/>
    <cellStyle name="Normal 76 17 13 2" xfId="18299"/>
    <cellStyle name="Normal 76 17 13 3" xfId="18300"/>
    <cellStyle name="Normal 76 17 13 4" xfId="18301"/>
    <cellStyle name="Normal 76 17 13 5" xfId="18302"/>
    <cellStyle name="Normal 76 17 14" xfId="18303"/>
    <cellStyle name="Normal 76 17 14 2" xfId="18304"/>
    <cellStyle name="Normal 76 17 14 3" xfId="18305"/>
    <cellStyle name="Normal 76 17 14 4" xfId="18306"/>
    <cellStyle name="Normal 76 17 14 5" xfId="18307"/>
    <cellStyle name="Normal 76 17 15" xfId="18308"/>
    <cellStyle name="Normal 76 17 15 2" xfId="18309"/>
    <cellStyle name="Normal 76 17 15 3" xfId="18310"/>
    <cellStyle name="Normal 76 17 15 4" xfId="18311"/>
    <cellStyle name="Normal 76 17 15 5" xfId="18312"/>
    <cellStyle name="Normal 76 17 16" xfId="18313"/>
    <cellStyle name="Normal 76 17 16 2" xfId="18314"/>
    <cellStyle name="Normal 76 17 16 3" xfId="18315"/>
    <cellStyle name="Normal 76 17 16 4" xfId="18316"/>
    <cellStyle name="Normal 76 17 16 5" xfId="18317"/>
    <cellStyle name="Normal 76 17 17" xfId="18318"/>
    <cellStyle name="Normal 76 17 17 2" xfId="18319"/>
    <cellStyle name="Normal 76 17 17 3" xfId="18320"/>
    <cellStyle name="Normal 76 17 17 4" xfId="18321"/>
    <cellStyle name="Normal 76 17 17 5" xfId="18322"/>
    <cellStyle name="Normal 76 17 18" xfId="18323"/>
    <cellStyle name="Normal 76 17 18 2" xfId="18324"/>
    <cellStyle name="Normal 76 17 18 3" xfId="18325"/>
    <cellStyle name="Normal 76 17 18 4" xfId="18326"/>
    <cellStyle name="Normal 76 17 18 5" xfId="18327"/>
    <cellStyle name="Normal 76 17 19" xfId="18328"/>
    <cellStyle name="Normal 76 17 19 2" xfId="18329"/>
    <cellStyle name="Normal 76 17 19 3" xfId="18330"/>
    <cellStyle name="Normal 76 17 19 4" xfId="18331"/>
    <cellStyle name="Normal 76 17 19 5" xfId="18332"/>
    <cellStyle name="Normal 76 17 2" xfId="18333"/>
    <cellStyle name="Normal 76 17 2 10" xfId="18334"/>
    <cellStyle name="Normal 76 17 2 10 2" xfId="18335"/>
    <cellStyle name="Normal 76 17 2 10 3" xfId="18336"/>
    <cellStyle name="Normal 76 17 2 10 4" xfId="18337"/>
    <cellStyle name="Normal 76 17 2 10 5" xfId="18338"/>
    <cellStyle name="Normal 76 17 2 11" xfId="18339"/>
    <cellStyle name="Normal 76 17 2 11 2" xfId="18340"/>
    <cellStyle name="Normal 76 17 2 11 3" xfId="18341"/>
    <cellStyle name="Normal 76 17 2 11 4" xfId="18342"/>
    <cellStyle name="Normal 76 17 2 11 5" xfId="18343"/>
    <cellStyle name="Normal 76 17 2 12" xfId="18344"/>
    <cellStyle name="Normal 76 17 2 12 2" xfId="18345"/>
    <cellStyle name="Normal 76 17 2 12 3" xfId="18346"/>
    <cellStyle name="Normal 76 17 2 12 4" xfId="18347"/>
    <cellStyle name="Normal 76 17 2 12 5" xfId="18348"/>
    <cellStyle name="Normal 76 17 2 13" xfId="18349"/>
    <cellStyle name="Normal 76 17 2 13 2" xfId="18350"/>
    <cellStyle name="Normal 76 17 2 13 3" xfId="18351"/>
    <cellStyle name="Normal 76 17 2 13 4" xfId="18352"/>
    <cellStyle name="Normal 76 17 2 13 5" xfId="18353"/>
    <cellStyle name="Normal 76 17 2 14" xfId="18354"/>
    <cellStyle name="Normal 76 17 2 14 2" xfId="18355"/>
    <cellStyle name="Normal 76 17 2 14 3" xfId="18356"/>
    <cellStyle name="Normal 76 17 2 14 4" xfId="18357"/>
    <cellStyle name="Normal 76 17 2 14 5" xfId="18358"/>
    <cellStyle name="Normal 76 17 2 15" xfId="18359"/>
    <cellStyle name="Normal 76 17 2 15 2" xfId="18360"/>
    <cellStyle name="Normal 76 17 2 15 3" xfId="18361"/>
    <cellStyle name="Normal 76 17 2 15 4" xfId="18362"/>
    <cellStyle name="Normal 76 17 2 15 5" xfId="18363"/>
    <cellStyle name="Normal 76 17 2 16" xfId="18364"/>
    <cellStyle name="Normal 76 17 2 16 2" xfId="18365"/>
    <cellStyle name="Normal 76 17 2 16 3" xfId="18366"/>
    <cellStyle name="Normal 76 17 2 16 4" xfId="18367"/>
    <cellStyle name="Normal 76 17 2 16 5" xfId="18368"/>
    <cellStyle name="Normal 76 17 2 17" xfId="18369"/>
    <cellStyle name="Normal 76 17 2 17 2" xfId="18370"/>
    <cellStyle name="Normal 76 17 2 17 3" xfId="18371"/>
    <cellStyle name="Normal 76 17 2 17 4" xfId="18372"/>
    <cellStyle name="Normal 76 17 2 17 5" xfId="18373"/>
    <cellStyle name="Normal 76 17 2 18" xfId="18374"/>
    <cellStyle name="Normal 76 17 2 18 2" xfId="18375"/>
    <cellStyle name="Normal 76 17 2 18 3" xfId="18376"/>
    <cellStyle name="Normal 76 17 2 18 4" xfId="18377"/>
    <cellStyle name="Normal 76 17 2 18 5" xfId="18378"/>
    <cellStyle name="Normal 76 17 2 19" xfId="18379"/>
    <cellStyle name="Normal 76 17 2 19 2" xfId="18380"/>
    <cellStyle name="Normal 76 17 2 19 3" xfId="18381"/>
    <cellStyle name="Normal 76 17 2 19 4" xfId="18382"/>
    <cellStyle name="Normal 76 17 2 19 5" xfId="18383"/>
    <cellStyle name="Normal 76 17 2 2" xfId="18384"/>
    <cellStyle name="Normal 76 17 2 2 2" xfId="18385"/>
    <cellStyle name="Normal 76 17 2 2 3" xfId="18386"/>
    <cellStyle name="Normal 76 17 2 2 4" xfId="18387"/>
    <cellStyle name="Normal 76 17 2 2 5" xfId="18388"/>
    <cellStyle name="Normal 76 17 2 20" xfId="18389"/>
    <cellStyle name="Normal 76 17 2 20 2" xfId="18390"/>
    <cellStyle name="Normal 76 17 2 20 3" xfId="18391"/>
    <cellStyle name="Normal 76 17 2 20 4" xfId="18392"/>
    <cellStyle name="Normal 76 17 2 20 5" xfId="18393"/>
    <cellStyle name="Normal 76 17 2 21" xfId="18394"/>
    <cellStyle name="Normal 76 17 2 21 2" xfId="18395"/>
    <cellStyle name="Normal 76 17 2 21 3" xfId="18396"/>
    <cellStyle name="Normal 76 17 2 21 4" xfId="18397"/>
    <cellStyle name="Normal 76 17 2 21 5" xfId="18398"/>
    <cellStyle name="Normal 76 17 2 22" xfId="18399"/>
    <cellStyle name="Normal 76 17 2 22 2" xfId="18400"/>
    <cellStyle name="Normal 76 17 2 22 3" xfId="18401"/>
    <cellStyle name="Normal 76 17 2 22 4" xfId="18402"/>
    <cellStyle name="Normal 76 17 2 22 5" xfId="18403"/>
    <cellStyle name="Normal 76 17 2 23" xfId="18404"/>
    <cellStyle name="Normal 76 17 2 23 2" xfId="18405"/>
    <cellStyle name="Normal 76 17 2 23 3" xfId="18406"/>
    <cellStyle name="Normal 76 17 2 23 4" xfId="18407"/>
    <cellStyle name="Normal 76 17 2 23 5" xfId="18408"/>
    <cellStyle name="Normal 76 17 2 24" xfId="18409"/>
    <cellStyle name="Normal 76 17 2 24 2" xfId="18410"/>
    <cellStyle name="Normal 76 17 2 24 3" xfId="18411"/>
    <cellStyle name="Normal 76 17 2 24 4" xfId="18412"/>
    <cellStyle name="Normal 76 17 2 24 5" xfId="18413"/>
    <cellStyle name="Normal 76 17 2 25" xfId="18414"/>
    <cellStyle name="Normal 76 17 2 25 2" xfId="18415"/>
    <cellStyle name="Normal 76 17 2 25 3" xfId="18416"/>
    <cellStyle name="Normal 76 17 2 25 4" xfId="18417"/>
    <cellStyle name="Normal 76 17 2 25 5" xfId="18418"/>
    <cellStyle name="Normal 76 17 2 26" xfId="18419"/>
    <cellStyle name="Normal 76 17 2 26 2" xfId="18420"/>
    <cellStyle name="Normal 76 17 2 26 3" xfId="18421"/>
    <cellStyle name="Normal 76 17 2 26 4" xfId="18422"/>
    <cellStyle name="Normal 76 17 2 26 5" xfId="18423"/>
    <cellStyle name="Normal 76 17 2 27" xfId="18424"/>
    <cellStyle name="Normal 76 17 2 27 2" xfId="18425"/>
    <cellStyle name="Normal 76 17 2 27 3" xfId="18426"/>
    <cellStyle name="Normal 76 17 2 27 4" xfId="18427"/>
    <cellStyle name="Normal 76 17 2 27 5" xfId="18428"/>
    <cellStyle name="Normal 76 17 2 28" xfId="18429"/>
    <cellStyle name="Normal 76 17 2 28 2" xfId="18430"/>
    <cellStyle name="Normal 76 17 2 28 3" xfId="18431"/>
    <cellStyle name="Normal 76 17 2 28 4" xfId="18432"/>
    <cellStyle name="Normal 76 17 2 28 5" xfId="18433"/>
    <cellStyle name="Normal 76 17 2 29" xfId="18434"/>
    <cellStyle name="Normal 76 17 2 29 2" xfId="18435"/>
    <cellStyle name="Normal 76 17 2 29 3" xfId="18436"/>
    <cellStyle name="Normal 76 17 2 29 4" xfId="18437"/>
    <cellStyle name="Normal 76 17 2 29 5" xfId="18438"/>
    <cellStyle name="Normal 76 17 2 3" xfId="18439"/>
    <cellStyle name="Normal 76 17 2 3 2" xfId="18440"/>
    <cellStyle name="Normal 76 17 2 3 3" xfId="18441"/>
    <cellStyle name="Normal 76 17 2 3 4" xfId="18442"/>
    <cellStyle name="Normal 76 17 2 3 5" xfId="18443"/>
    <cellStyle name="Normal 76 17 2 30" xfId="18444"/>
    <cellStyle name="Normal 76 17 2 30 2" xfId="18445"/>
    <cellStyle name="Normal 76 17 2 30 3" xfId="18446"/>
    <cellStyle name="Normal 76 17 2 30 4" xfId="18447"/>
    <cellStyle name="Normal 76 17 2 30 5" xfId="18448"/>
    <cellStyle name="Normal 76 17 2 31" xfId="18449"/>
    <cellStyle name="Normal 76 17 2 31 2" xfId="18450"/>
    <cellStyle name="Normal 76 17 2 31 3" xfId="18451"/>
    <cellStyle name="Normal 76 17 2 31 4" xfId="18452"/>
    <cellStyle name="Normal 76 17 2 31 5" xfId="18453"/>
    <cellStyle name="Normal 76 17 2 32" xfId="18454"/>
    <cellStyle name="Normal 76 17 2 32 2" xfId="18455"/>
    <cellStyle name="Normal 76 17 2 32 3" xfId="18456"/>
    <cellStyle name="Normal 76 17 2 32 4" xfId="18457"/>
    <cellStyle name="Normal 76 17 2 32 5" xfId="18458"/>
    <cellStyle name="Normal 76 17 2 33" xfId="18459"/>
    <cellStyle name="Normal 76 17 2 33 2" xfId="18460"/>
    <cellStyle name="Normal 76 17 2 33 3" xfId="18461"/>
    <cellStyle name="Normal 76 17 2 33 4" xfId="18462"/>
    <cellStyle name="Normal 76 17 2 33 5" xfId="18463"/>
    <cellStyle name="Normal 76 17 2 34" xfId="18464"/>
    <cellStyle name="Normal 76 17 2 34 2" xfId="18465"/>
    <cellStyle name="Normal 76 17 2 34 3" xfId="18466"/>
    <cellStyle name="Normal 76 17 2 34 4" xfId="18467"/>
    <cellStyle name="Normal 76 17 2 34 5" xfId="18468"/>
    <cellStyle name="Normal 76 17 2 35" xfId="18469"/>
    <cellStyle name="Normal 76 17 2 35 2" xfId="18470"/>
    <cellStyle name="Normal 76 17 2 35 3" xfId="18471"/>
    <cellStyle name="Normal 76 17 2 35 4" xfId="18472"/>
    <cellStyle name="Normal 76 17 2 35 5" xfId="18473"/>
    <cellStyle name="Normal 76 17 2 36" xfId="18474"/>
    <cellStyle name="Normal 76 17 2 36 2" xfId="18475"/>
    <cellStyle name="Normal 76 17 2 36 3" xfId="18476"/>
    <cellStyle name="Normal 76 17 2 36 4" xfId="18477"/>
    <cellStyle name="Normal 76 17 2 36 5" xfId="18478"/>
    <cellStyle name="Normal 76 17 2 37" xfId="18479"/>
    <cellStyle name="Normal 76 17 2 37 2" xfId="18480"/>
    <cellStyle name="Normal 76 17 2 37 3" xfId="18481"/>
    <cellStyle name="Normal 76 17 2 37 4" xfId="18482"/>
    <cellStyle name="Normal 76 17 2 37 5" xfId="18483"/>
    <cellStyle name="Normal 76 17 2 38" xfId="18484"/>
    <cellStyle name="Normal 76 17 2 38 2" xfId="18485"/>
    <cellStyle name="Normal 76 17 2 38 3" xfId="18486"/>
    <cellStyle name="Normal 76 17 2 38 4" xfId="18487"/>
    <cellStyle name="Normal 76 17 2 38 5" xfId="18488"/>
    <cellStyle name="Normal 76 17 2 39" xfId="18489"/>
    <cellStyle name="Normal 76 17 2 39 2" xfId="18490"/>
    <cellStyle name="Normal 76 17 2 39 3" xfId="18491"/>
    <cellStyle name="Normal 76 17 2 39 4" xfId="18492"/>
    <cellStyle name="Normal 76 17 2 39 5" xfId="18493"/>
    <cellStyle name="Normal 76 17 2 4" xfId="18494"/>
    <cellStyle name="Normal 76 17 2 4 2" xfId="18495"/>
    <cellStyle name="Normal 76 17 2 4 3" xfId="18496"/>
    <cellStyle name="Normal 76 17 2 4 4" xfId="18497"/>
    <cellStyle name="Normal 76 17 2 4 5" xfId="18498"/>
    <cellStyle name="Normal 76 17 2 40" xfId="18499"/>
    <cellStyle name="Normal 76 17 2 41" xfId="18500"/>
    <cellStyle name="Normal 76 17 2 41 2" xfId="18501"/>
    <cellStyle name="Normal 76 17 2 42" xfId="18502"/>
    <cellStyle name="Normal 76 17 2 42 2" xfId="18503"/>
    <cellStyle name="Normal 76 17 2 43" xfId="18504"/>
    <cellStyle name="Normal 76 17 2 43 2" xfId="18505"/>
    <cellStyle name="Normal 76 17 2 5" xfId="18506"/>
    <cellStyle name="Normal 76 17 2 5 2" xfId="18507"/>
    <cellStyle name="Normal 76 17 2 5 3" xfId="18508"/>
    <cellStyle name="Normal 76 17 2 5 4" xfId="18509"/>
    <cellStyle name="Normal 76 17 2 5 5" xfId="18510"/>
    <cellStyle name="Normal 76 17 2 6" xfId="18511"/>
    <cellStyle name="Normal 76 17 2 6 2" xfId="18512"/>
    <cellStyle name="Normal 76 17 2 6 3" xfId="18513"/>
    <cellStyle name="Normal 76 17 2 6 4" xfId="18514"/>
    <cellStyle name="Normal 76 17 2 6 5" xfId="18515"/>
    <cellStyle name="Normal 76 17 2 7" xfId="18516"/>
    <cellStyle name="Normal 76 17 2 7 2" xfId="18517"/>
    <cellStyle name="Normal 76 17 2 7 3" xfId="18518"/>
    <cellStyle name="Normal 76 17 2 7 4" xfId="18519"/>
    <cellStyle name="Normal 76 17 2 7 5" xfId="18520"/>
    <cellStyle name="Normal 76 17 2 8" xfId="18521"/>
    <cellStyle name="Normal 76 17 2 8 2" xfId="18522"/>
    <cellStyle name="Normal 76 17 2 8 3" xfId="18523"/>
    <cellStyle name="Normal 76 17 2 8 4" xfId="18524"/>
    <cellStyle name="Normal 76 17 2 8 5" xfId="18525"/>
    <cellStyle name="Normal 76 17 2 9" xfId="18526"/>
    <cellStyle name="Normal 76 17 2 9 2" xfId="18527"/>
    <cellStyle name="Normal 76 17 2 9 3" xfId="18528"/>
    <cellStyle name="Normal 76 17 2 9 4" xfId="18529"/>
    <cellStyle name="Normal 76 17 2 9 5" xfId="18530"/>
    <cellStyle name="Normal 76 17 20" xfId="18531"/>
    <cellStyle name="Normal 76 17 20 2" xfId="18532"/>
    <cellStyle name="Normal 76 17 20 3" xfId="18533"/>
    <cellStyle name="Normal 76 17 20 4" xfId="18534"/>
    <cellStyle name="Normal 76 17 20 5" xfId="18535"/>
    <cellStyle name="Normal 76 17 21" xfId="18536"/>
    <cellStyle name="Normal 76 17 21 2" xfId="18537"/>
    <cellStyle name="Normal 76 17 21 3" xfId="18538"/>
    <cellStyle name="Normal 76 17 21 4" xfId="18539"/>
    <cellStyle name="Normal 76 17 21 5" xfId="18540"/>
    <cellStyle name="Normal 76 17 22" xfId="18541"/>
    <cellStyle name="Normal 76 17 22 2" xfId="18542"/>
    <cellStyle name="Normal 76 17 22 3" xfId="18543"/>
    <cellStyle name="Normal 76 17 22 4" xfId="18544"/>
    <cellStyle name="Normal 76 17 22 5" xfId="18545"/>
    <cellStyle name="Normal 76 17 23" xfId="18546"/>
    <cellStyle name="Normal 76 17 23 2" xfId="18547"/>
    <cellStyle name="Normal 76 17 23 3" xfId="18548"/>
    <cellStyle name="Normal 76 17 23 4" xfId="18549"/>
    <cellStyle name="Normal 76 17 23 5" xfId="18550"/>
    <cellStyle name="Normal 76 17 24" xfId="18551"/>
    <cellStyle name="Normal 76 17 24 2" xfId="18552"/>
    <cellStyle name="Normal 76 17 24 3" xfId="18553"/>
    <cellStyle name="Normal 76 17 24 4" xfId="18554"/>
    <cellStyle name="Normal 76 17 24 5" xfId="18555"/>
    <cellStyle name="Normal 76 17 25" xfId="18556"/>
    <cellStyle name="Normal 76 17 25 2" xfId="18557"/>
    <cellStyle name="Normal 76 17 25 3" xfId="18558"/>
    <cellStyle name="Normal 76 17 25 4" xfId="18559"/>
    <cellStyle name="Normal 76 17 25 5" xfId="18560"/>
    <cellStyle name="Normal 76 17 26" xfId="18561"/>
    <cellStyle name="Normal 76 17 26 2" xfId="18562"/>
    <cellStyle name="Normal 76 17 26 3" xfId="18563"/>
    <cellStyle name="Normal 76 17 26 4" xfId="18564"/>
    <cellStyle name="Normal 76 17 26 5" xfId="18565"/>
    <cellStyle name="Normal 76 17 27" xfId="18566"/>
    <cellStyle name="Normal 76 17 27 2" xfId="18567"/>
    <cellStyle name="Normal 76 17 27 3" xfId="18568"/>
    <cellStyle name="Normal 76 17 27 4" xfId="18569"/>
    <cellStyle name="Normal 76 17 27 5" xfId="18570"/>
    <cellStyle name="Normal 76 17 28" xfId="18571"/>
    <cellStyle name="Normal 76 17 28 2" xfId="18572"/>
    <cellStyle name="Normal 76 17 28 3" xfId="18573"/>
    <cellStyle name="Normal 76 17 28 4" xfId="18574"/>
    <cellStyle name="Normal 76 17 28 5" xfId="18575"/>
    <cellStyle name="Normal 76 17 29" xfId="18576"/>
    <cellStyle name="Normal 76 17 29 2" xfId="18577"/>
    <cellStyle name="Normal 76 17 29 3" xfId="18578"/>
    <cellStyle name="Normal 76 17 29 4" xfId="18579"/>
    <cellStyle name="Normal 76 17 29 5" xfId="18580"/>
    <cellStyle name="Normal 76 17 3" xfId="18581"/>
    <cellStyle name="Normal 76 17 3 2" xfId="18582"/>
    <cellStyle name="Normal 76 17 3 3" xfId="18583"/>
    <cellStyle name="Normal 76 17 3 4" xfId="18584"/>
    <cellStyle name="Normal 76 17 3 5" xfId="18585"/>
    <cellStyle name="Normal 76 17 30" xfId="18586"/>
    <cellStyle name="Normal 76 17 30 2" xfId="18587"/>
    <cellStyle name="Normal 76 17 30 3" xfId="18588"/>
    <cellStyle name="Normal 76 17 30 4" xfId="18589"/>
    <cellStyle name="Normal 76 17 30 5" xfId="18590"/>
    <cellStyle name="Normal 76 17 31" xfId="18591"/>
    <cellStyle name="Normal 76 17 31 2" xfId="18592"/>
    <cellStyle name="Normal 76 17 31 3" xfId="18593"/>
    <cellStyle name="Normal 76 17 31 4" xfId="18594"/>
    <cellStyle name="Normal 76 17 31 5" xfId="18595"/>
    <cellStyle name="Normal 76 17 32" xfId="18596"/>
    <cellStyle name="Normal 76 17 32 2" xfId="18597"/>
    <cellStyle name="Normal 76 17 32 3" xfId="18598"/>
    <cellStyle name="Normal 76 17 32 4" xfId="18599"/>
    <cellStyle name="Normal 76 17 32 5" xfId="18600"/>
    <cellStyle name="Normal 76 17 33" xfId="18601"/>
    <cellStyle name="Normal 76 17 34" xfId="18602"/>
    <cellStyle name="Normal 76 17 35" xfId="18603"/>
    <cellStyle name="Normal 76 17 36" xfId="18604"/>
    <cellStyle name="Normal 76 17 4" xfId="18605"/>
    <cellStyle name="Normal 76 17 4 2" xfId="18606"/>
    <cellStyle name="Normal 76 17 4 3" xfId="18607"/>
    <cellStyle name="Normal 76 17 4 4" xfId="18608"/>
    <cellStyle name="Normal 76 17 4 5" xfId="18609"/>
    <cellStyle name="Normal 76 17 5" xfId="18610"/>
    <cellStyle name="Normal 76 17 5 2" xfId="18611"/>
    <cellStyle name="Normal 76 17 5 3" xfId="18612"/>
    <cellStyle name="Normal 76 17 5 4" xfId="18613"/>
    <cellStyle name="Normal 76 17 5 5" xfId="18614"/>
    <cellStyle name="Normal 76 17 6" xfId="18615"/>
    <cellStyle name="Normal 76 17 6 2" xfId="18616"/>
    <cellStyle name="Normal 76 17 6 3" xfId="18617"/>
    <cellStyle name="Normal 76 17 6 4" xfId="18618"/>
    <cellStyle name="Normal 76 17 6 5" xfId="18619"/>
    <cellStyle name="Normal 76 17 7" xfId="18620"/>
    <cellStyle name="Normal 76 17 7 2" xfId="18621"/>
    <cellStyle name="Normal 76 17 7 3" xfId="18622"/>
    <cellStyle name="Normal 76 17 7 4" xfId="18623"/>
    <cellStyle name="Normal 76 17 7 5" xfId="18624"/>
    <cellStyle name="Normal 76 17 8" xfId="18625"/>
    <cellStyle name="Normal 76 17 8 2" xfId="18626"/>
    <cellStyle name="Normal 76 17 8 3" xfId="18627"/>
    <cellStyle name="Normal 76 17 8 4" xfId="18628"/>
    <cellStyle name="Normal 76 17 8 5" xfId="18629"/>
    <cellStyle name="Normal 76 17 9" xfId="18630"/>
    <cellStyle name="Normal 76 17 9 2" xfId="18631"/>
    <cellStyle name="Normal 76 17 9 3" xfId="18632"/>
    <cellStyle name="Normal 76 17 9 4" xfId="18633"/>
    <cellStyle name="Normal 76 17 9 5" xfId="18634"/>
    <cellStyle name="Normal 76 18" xfId="18635"/>
    <cellStyle name="Normal 76 18 2" xfId="18636"/>
    <cellStyle name="Normal 76 18 3" xfId="18637"/>
    <cellStyle name="Normal 76 18 4" xfId="18638"/>
    <cellStyle name="Normal 76 18 5" xfId="18639"/>
    <cellStyle name="Normal 76 19" xfId="18640"/>
    <cellStyle name="Normal 76 19 10" xfId="18641"/>
    <cellStyle name="Normal 76 19 10 2" xfId="18642"/>
    <cellStyle name="Normal 76 19 10 3" xfId="18643"/>
    <cellStyle name="Normal 76 19 10 4" xfId="18644"/>
    <cellStyle name="Normal 76 19 10 5" xfId="18645"/>
    <cellStyle name="Normal 76 19 11" xfId="18646"/>
    <cellStyle name="Normal 76 19 11 2" xfId="18647"/>
    <cellStyle name="Normal 76 19 11 3" xfId="18648"/>
    <cellStyle name="Normal 76 19 11 4" xfId="18649"/>
    <cellStyle name="Normal 76 19 11 5" xfId="18650"/>
    <cellStyle name="Normal 76 19 12" xfId="18651"/>
    <cellStyle name="Normal 76 19 12 2" xfId="18652"/>
    <cellStyle name="Normal 76 19 12 3" xfId="18653"/>
    <cellStyle name="Normal 76 19 12 4" xfId="18654"/>
    <cellStyle name="Normal 76 19 12 5" xfId="18655"/>
    <cellStyle name="Normal 76 19 13" xfId="18656"/>
    <cellStyle name="Normal 76 19 13 2" xfId="18657"/>
    <cellStyle name="Normal 76 19 13 3" xfId="18658"/>
    <cellStyle name="Normal 76 19 13 4" xfId="18659"/>
    <cellStyle name="Normal 76 19 13 5" xfId="18660"/>
    <cellStyle name="Normal 76 19 14" xfId="18661"/>
    <cellStyle name="Normal 76 19 14 2" xfId="18662"/>
    <cellStyle name="Normal 76 19 14 3" xfId="18663"/>
    <cellStyle name="Normal 76 19 14 4" xfId="18664"/>
    <cellStyle name="Normal 76 19 14 5" xfId="18665"/>
    <cellStyle name="Normal 76 19 15" xfId="18666"/>
    <cellStyle name="Normal 76 19 15 2" xfId="18667"/>
    <cellStyle name="Normal 76 19 15 3" xfId="18668"/>
    <cellStyle name="Normal 76 19 15 4" xfId="18669"/>
    <cellStyle name="Normal 76 19 15 5" xfId="18670"/>
    <cellStyle name="Normal 76 19 16" xfId="18671"/>
    <cellStyle name="Normal 76 19 16 2" xfId="18672"/>
    <cellStyle name="Normal 76 19 16 3" xfId="18673"/>
    <cellStyle name="Normal 76 19 16 4" xfId="18674"/>
    <cellStyle name="Normal 76 19 16 5" xfId="18675"/>
    <cellStyle name="Normal 76 19 17" xfId="18676"/>
    <cellStyle name="Normal 76 19 17 2" xfId="18677"/>
    <cellStyle name="Normal 76 19 17 3" xfId="18678"/>
    <cellStyle name="Normal 76 19 17 4" xfId="18679"/>
    <cellStyle name="Normal 76 19 17 5" xfId="18680"/>
    <cellStyle name="Normal 76 19 18" xfId="18681"/>
    <cellStyle name="Normal 76 19 18 2" xfId="18682"/>
    <cellStyle name="Normal 76 19 18 3" xfId="18683"/>
    <cellStyle name="Normal 76 19 18 4" xfId="18684"/>
    <cellStyle name="Normal 76 19 18 5" xfId="18685"/>
    <cellStyle name="Normal 76 19 19" xfId="18686"/>
    <cellStyle name="Normal 76 19 19 2" xfId="18687"/>
    <cellStyle name="Normal 76 19 19 3" xfId="18688"/>
    <cellStyle name="Normal 76 19 19 4" xfId="18689"/>
    <cellStyle name="Normal 76 19 19 5" xfId="18690"/>
    <cellStyle name="Normal 76 19 2" xfId="18691"/>
    <cellStyle name="Normal 76 19 2 10" xfId="18692"/>
    <cellStyle name="Normal 76 19 2 10 2" xfId="18693"/>
    <cellStyle name="Normal 76 19 2 10 3" xfId="18694"/>
    <cellStyle name="Normal 76 19 2 10 4" xfId="18695"/>
    <cellStyle name="Normal 76 19 2 10 5" xfId="18696"/>
    <cellStyle name="Normal 76 19 2 11" xfId="18697"/>
    <cellStyle name="Normal 76 19 2 11 2" xfId="18698"/>
    <cellStyle name="Normal 76 19 2 11 3" xfId="18699"/>
    <cellStyle name="Normal 76 19 2 11 4" xfId="18700"/>
    <cellStyle name="Normal 76 19 2 11 5" xfId="18701"/>
    <cellStyle name="Normal 76 19 2 12" xfId="18702"/>
    <cellStyle name="Normal 76 19 2 12 2" xfId="18703"/>
    <cellStyle name="Normal 76 19 2 12 3" xfId="18704"/>
    <cellStyle name="Normal 76 19 2 12 4" xfId="18705"/>
    <cellStyle name="Normal 76 19 2 12 5" xfId="18706"/>
    <cellStyle name="Normal 76 19 2 13" xfId="18707"/>
    <cellStyle name="Normal 76 19 2 13 2" xfId="18708"/>
    <cellStyle name="Normal 76 19 2 13 3" xfId="18709"/>
    <cellStyle name="Normal 76 19 2 13 4" xfId="18710"/>
    <cellStyle name="Normal 76 19 2 13 5" xfId="18711"/>
    <cellStyle name="Normal 76 19 2 14" xfId="18712"/>
    <cellStyle name="Normal 76 19 2 14 2" xfId="18713"/>
    <cellStyle name="Normal 76 19 2 14 3" xfId="18714"/>
    <cellStyle name="Normal 76 19 2 14 4" xfId="18715"/>
    <cellStyle name="Normal 76 19 2 14 5" xfId="18716"/>
    <cellStyle name="Normal 76 19 2 15" xfId="18717"/>
    <cellStyle name="Normal 76 19 2 15 2" xfId="18718"/>
    <cellStyle name="Normal 76 19 2 15 3" xfId="18719"/>
    <cellStyle name="Normal 76 19 2 15 4" xfId="18720"/>
    <cellStyle name="Normal 76 19 2 15 5" xfId="18721"/>
    <cellStyle name="Normal 76 19 2 16" xfId="18722"/>
    <cellStyle name="Normal 76 19 2 16 2" xfId="18723"/>
    <cellStyle name="Normal 76 19 2 16 3" xfId="18724"/>
    <cellStyle name="Normal 76 19 2 16 4" xfId="18725"/>
    <cellStyle name="Normal 76 19 2 16 5" xfId="18726"/>
    <cellStyle name="Normal 76 19 2 17" xfId="18727"/>
    <cellStyle name="Normal 76 19 2 17 2" xfId="18728"/>
    <cellStyle name="Normal 76 19 2 17 3" xfId="18729"/>
    <cellStyle name="Normal 76 19 2 17 4" xfId="18730"/>
    <cellStyle name="Normal 76 19 2 17 5" xfId="18731"/>
    <cellStyle name="Normal 76 19 2 18" xfId="18732"/>
    <cellStyle name="Normal 76 19 2 18 2" xfId="18733"/>
    <cellStyle name="Normal 76 19 2 18 3" xfId="18734"/>
    <cellStyle name="Normal 76 19 2 18 4" xfId="18735"/>
    <cellStyle name="Normal 76 19 2 18 5" xfId="18736"/>
    <cellStyle name="Normal 76 19 2 19" xfId="18737"/>
    <cellStyle name="Normal 76 19 2 19 2" xfId="18738"/>
    <cellStyle name="Normal 76 19 2 19 3" xfId="18739"/>
    <cellStyle name="Normal 76 19 2 19 4" xfId="18740"/>
    <cellStyle name="Normal 76 19 2 19 5" xfId="18741"/>
    <cellStyle name="Normal 76 19 2 2" xfId="18742"/>
    <cellStyle name="Normal 76 19 2 2 2" xfId="18743"/>
    <cellStyle name="Normal 76 19 2 2 3" xfId="18744"/>
    <cellStyle name="Normal 76 19 2 2 4" xfId="18745"/>
    <cellStyle name="Normal 76 19 2 2 5" xfId="18746"/>
    <cellStyle name="Normal 76 19 2 20" xfId="18747"/>
    <cellStyle name="Normal 76 19 2 20 2" xfId="18748"/>
    <cellStyle name="Normal 76 19 2 20 3" xfId="18749"/>
    <cellStyle name="Normal 76 19 2 20 4" xfId="18750"/>
    <cellStyle name="Normal 76 19 2 20 5" xfId="18751"/>
    <cellStyle name="Normal 76 19 2 21" xfId="18752"/>
    <cellStyle name="Normal 76 19 2 21 2" xfId="18753"/>
    <cellStyle name="Normal 76 19 2 21 3" xfId="18754"/>
    <cellStyle name="Normal 76 19 2 21 4" xfId="18755"/>
    <cellStyle name="Normal 76 19 2 21 5" xfId="18756"/>
    <cellStyle name="Normal 76 19 2 22" xfId="18757"/>
    <cellStyle name="Normal 76 19 2 22 2" xfId="18758"/>
    <cellStyle name="Normal 76 19 2 22 3" xfId="18759"/>
    <cellStyle name="Normal 76 19 2 22 4" xfId="18760"/>
    <cellStyle name="Normal 76 19 2 22 5" xfId="18761"/>
    <cellStyle name="Normal 76 19 2 23" xfId="18762"/>
    <cellStyle name="Normal 76 19 2 23 2" xfId="18763"/>
    <cellStyle name="Normal 76 19 2 23 3" xfId="18764"/>
    <cellStyle name="Normal 76 19 2 23 4" xfId="18765"/>
    <cellStyle name="Normal 76 19 2 23 5" xfId="18766"/>
    <cellStyle name="Normal 76 19 2 24" xfId="18767"/>
    <cellStyle name="Normal 76 19 2 24 2" xfId="18768"/>
    <cellStyle name="Normal 76 19 2 24 3" xfId="18769"/>
    <cellStyle name="Normal 76 19 2 24 4" xfId="18770"/>
    <cellStyle name="Normal 76 19 2 24 5" xfId="18771"/>
    <cellStyle name="Normal 76 19 2 25" xfId="18772"/>
    <cellStyle name="Normal 76 19 2 25 2" xfId="18773"/>
    <cellStyle name="Normal 76 19 2 25 3" xfId="18774"/>
    <cellStyle name="Normal 76 19 2 25 4" xfId="18775"/>
    <cellStyle name="Normal 76 19 2 25 5" xfId="18776"/>
    <cellStyle name="Normal 76 19 2 26" xfId="18777"/>
    <cellStyle name="Normal 76 19 2 26 2" xfId="18778"/>
    <cellStyle name="Normal 76 19 2 26 3" xfId="18779"/>
    <cellStyle name="Normal 76 19 2 26 4" xfId="18780"/>
    <cellStyle name="Normal 76 19 2 26 5" xfId="18781"/>
    <cellStyle name="Normal 76 19 2 27" xfId="18782"/>
    <cellStyle name="Normal 76 19 2 27 2" xfId="18783"/>
    <cellStyle name="Normal 76 19 2 27 3" xfId="18784"/>
    <cellStyle name="Normal 76 19 2 27 4" xfId="18785"/>
    <cellStyle name="Normal 76 19 2 27 5" xfId="18786"/>
    <cellStyle name="Normal 76 19 2 28" xfId="18787"/>
    <cellStyle name="Normal 76 19 2 28 2" xfId="18788"/>
    <cellStyle name="Normal 76 19 2 28 3" xfId="18789"/>
    <cellStyle name="Normal 76 19 2 28 4" xfId="18790"/>
    <cellStyle name="Normal 76 19 2 28 5" xfId="18791"/>
    <cellStyle name="Normal 76 19 2 29" xfId="18792"/>
    <cellStyle name="Normal 76 19 2 29 2" xfId="18793"/>
    <cellStyle name="Normal 76 19 2 29 3" xfId="18794"/>
    <cellStyle name="Normal 76 19 2 29 4" xfId="18795"/>
    <cellStyle name="Normal 76 19 2 29 5" xfId="18796"/>
    <cellStyle name="Normal 76 19 2 3" xfId="18797"/>
    <cellStyle name="Normal 76 19 2 3 2" xfId="18798"/>
    <cellStyle name="Normal 76 19 2 3 3" xfId="18799"/>
    <cellStyle name="Normal 76 19 2 3 4" xfId="18800"/>
    <cellStyle name="Normal 76 19 2 3 5" xfId="18801"/>
    <cellStyle name="Normal 76 19 2 30" xfId="18802"/>
    <cellStyle name="Normal 76 19 2 30 2" xfId="18803"/>
    <cellStyle name="Normal 76 19 2 30 3" xfId="18804"/>
    <cellStyle name="Normal 76 19 2 30 4" xfId="18805"/>
    <cellStyle name="Normal 76 19 2 30 5" xfId="18806"/>
    <cellStyle name="Normal 76 19 2 31" xfId="18807"/>
    <cellStyle name="Normal 76 19 2 31 2" xfId="18808"/>
    <cellStyle name="Normal 76 19 2 31 3" xfId="18809"/>
    <cellStyle name="Normal 76 19 2 31 4" xfId="18810"/>
    <cellStyle name="Normal 76 19 2 31 5" xfId="18811"/>
    <cellStyle name="Normal 76 19 2 32" xfId="18812"/>
    <cellStyle name="Normal 76 19 2 32 2" xfId="18813"/>
    <cellStyle name="Normal 76 19 2 32 3" xfId="18814"/>
    <cellStyle name="Normal 76 19 2 32 4" xfId="18815"/>
    <cellStyle name="Normal 76 19 2 32 5" xfId="18816"/>
    <cellStyle name="Normal 76 19 2 33" xfId="18817"/>
    <cellStyle name="Normal 76 19 2 33 2" xfId="18818"/>
    <cellStyle name="Normal 76 19 2 33 3" xfId="18819"/>
    <cellStyle name="Normal 76 19 2 33 4" xfId="18820"/>
    <cellStyle name="Normal 76 19 2 33 5" xfId="18821"/>
    <cellStyle name="Normal 76 19 2 34" xfId="18822"/>
    <cellStyle name="Normal 76 19 2 34 2" xfId="18823"/>
    <cellStyle name="Normal 76 19 2 34 3" xfId="18824"/>
    <cellStyle name="Normal 76 19 2 34 4" xfId="18825"/>
    <cellStyle name="Normal 76 19 2 34 5" xfId="18826"/>
    <cellStyle name="Normal 76 19 2 35" xfId="18827"/>
    <cellStyle name="Normal 76 19 2 35 2" xfId="18828"/>
    <cellStyle name="Normal 76 19 2 35 3" xfId="18829"/>
    <cellStyle name="Normal 76 19 2 35 4" xfId="18830"/>
    <cellStyle name="Normal 76 19 2 35 5" xfId="18831"/>
    <cellStyle name="Normal 76 19 2 36" xfId="18832"/>
    <cellStyle name="Normal 76 19 2 36 2" xfId="18833"/>
    <cellStyle name="Normal 76 19 2 36 3" xfId="18834"/>
    <cellStyle name="Normal 76 19 2 36 4" xfId="18835"/>
    <cellStyle name="Normal 76 19 2 36 5" xfId="18836"/>
    <cellStyle name="Normal 76 19 2 37" xfId="18837"/>
    <cellStyle name="Normal 76 19 2 37 2" xfId="18838"/>
    <cellStyle name="Normal 76 19 2 37 3" xfId="18839"/>
    <cellStyle name="Normal 76 19 2 37 4" xfId="18840"/>
    <cellStyle name="Normal 76 19 2 37 5" xfId="18841"/>
    <cellStyle name="Normal 76 19 2 38" xfId="18842"/>
    <cellStyle name="Normal 76 19 2 38 2" xfId="18843"/>
    <cellStyle name="Normal 76 19 2 38 3" xfId="18844"/>
    <cellStyle name="Normal 76 19 2 38 4" xfId="18845"/>
    <cellStyle name="Normal 76 19 2 38 5" xfId="18846"/>
    <cellStyle name="Normal 76 19 2 39" xfId="18847"/>
    <cellStyle name="Normal 76 19 2 39 2" xfId="18848"/>
    <cellStyle name="Normal 76 19 2 39 3" xfId="18849"/>
    <cellStyle name="Normal 76 19 2 39 4" xfId="18850"/>
    <cellStyle name="Normal 76 19 2 39 5" xfId="18851"/>
    <cellStyle name="Normal 76 19 2 4" xfId="18852"/>
    <cellStyle name="Normal 76 19 2 4 2" xfId="18853"/>
    <cellStyle name="Normal 76 19 2 4 3" xfId="18854"/>
    <cellStyle name="Normal 76 19 2 4 4" xfId="18855"/>
    <cellStyle name="Normal 76 19 2 4 5" xfId="18856"/>
    <cellStyle name="Normal 76 19 2 40" xfId="18857"/>
    <cellStyle name="Normal 76 19 2 41" xfId="18858"/>
    <cellStyle name="Normal 76 19 2 42" xfId="18859"/>
    <cellStyle name="Normal 76 19 2 43" xfId="18860"/>
    <cellStyle name="Normal 76 19 2 5" xfId="18861"/>
    <cellStyle name="Normal 76 19 2 5 2" xfId="18862"/>
    <cellStyle name="Normal 76 19 2 5 3" xfId="18863"/>
    <cellStyle name="Normal 76 19 2 5 4" xfId="18864"/>
    <cellStyle name="Normal 76 19 2 5 5" xfId="18865"/>
    <cellStyle name="Normal 76 19 2 6" xfId="18866"/>
    <cellStyle name="Normal 76 19 2 6 2" xfId="18867"/>
    <cellStyle name="Normal 76 19 2 6 3" xfId="18868"/>
    <cellStyle name="Normal 76 19 2 6 4" xfId="18869"/>
    <cellStyle name="Normal 76 19 2 6 5" xfId="18870"/>
    <cellStyle name="Normal 76 19 2 7" xfId="18871"/>
    <cellStyle name="Normal 76 19 2 7 2" xfId="18872"/>
    <cellStyle name="Normal 76 19 2 7 3" xfId="18873"/>
    <cellStyle name="Normal 76 19 2 7 4" xfId="18874"/>
    <cellStyle name="Normal 76 19 2 7 5" xfId="18875"/>
    <cellStyle name="Normal 76 19 2 8" xfId="18876"/>
    <cellStyle name="Normal 76 19 2 8 2" xfId="18877"/>
    <cellStyle name="Normal 76 19 2 8 3" xfId="18878"/>
    <cellStyle name="Normal 76 19 2 8 4" xfId="18879"/>
    <cellStyle name="Normal 76 19 2 8 5" xfId="18880"/>
    <cellStyle name="Normal 76 19 2 9" xfId="18881"/>
    <cellStyle name="Normal 76 19 2 9 2" xfId="18882"/>
    <cellStyle name="Normal 76 19 2 9 3" xfId="18883"/>
    <cellStyle name="Normal 76 19 2 9 4" xfId="18884"/>
    <cellStyle name="Normal 76 19 2 9 5" xfId="18885"/>
    <cellStyle name="Normal 76 19 20" xfId="18886"/>
    <cellStyle name="Normal 76 19 20 2" xfId="18887"/>
    <cellStyle name="Normal 76 19 20 3" xfId="18888"/>
    <cellStyle name="Normal 76 19 20 4" xfId="18889"/>
    <cellStyle name="Normal 76 19 20 5" xfId="18890"/>
    <cellStyle name="Normal 76 19 21" xfId="18891"/>
    <cellStyle name="Normal 76 19 21 2" xfId="18892"/>
    <cellStyle name="Normal 76 19 21 3" xfId="18893"/>
    <cellStyle name="Normal 76 19 21 4" xfId="18894"/>
    <cellStyle name="Normal 76 19 21 5" xfId="18895"/>
    <cellStyle name="Normal 76 19 22" xfId="18896"/>
    <cellStyle name="Normal 76 19 22 2" xfId="18897"/>
    <cellStyle name="Normal 76 19 22 3" xfId="18898"/>
    <cellStyle name="Normal 76 19 22 4" xfId="18899"/>
    <cellStyle name="Normal 76 19 22 5" xfId="18900"/>
    <cellStyle name="Normal 76 19 23" xfId="18901"/>
    <cellStyle name="Normal 76 19 23 2" xfId="18902"/>
    <cellStyle name="Normal 76 19 23 3" xfId="18903"/>
    <cellStyle name="Normal 76 19 23 4" xfId="18904"/>
    <cellStyle name="Normal 76 19 23 5" xfId="18905"/>
    <cellStyle name="Normal 76 19 24" xfId="18906"/>
    <cellStyle name="Normal 76 19 24 2" xfId="18907"/>
    <cellStyle name="Normal 76 19 24 3" xfId="18908"/>
    <cellStyle name="Normal 76 19 24 4" xfId="18909"/>
    <cellStyle name="Normal 76 19 24 5" xfId="18910"/>
    <cellStyle name="Normal 76 19 25" xfId="18911"/>
    <cellStyle name="Normal 76 19 25 2" xfId="18912"/>
    <cellStyle name="Normal 76 19 25 3" xfId="18913"/>
    <cellStyle name="Normal 76 19 25 4" xfId="18914"/>
    <cellStyle name="Normal 76 19 25 5" xfId="18915"/>
    <cellStyle name="Normal 76 19 26" xfId="18916"/>
    <cellStyle name="Normal 76 19 26 2" xfId="18917"/>
    <cellStyle name="Normal 76 19 26 3" xfId="18918"/>
    <cellStyle name="Normal 76 19 26 4" xfId="18919"/>
    <cellStyle name="Normal 76 19 26 5" xfId="18920"/>
    <cellStyle name="Normal 76 19 27" xfId="18921"/>
    <cellStyle name="Normal 76 19 27 2" xfId="18922"/>
    <cellStyle name="Normal 76 19 27 3" xfId="18923"/>
    <cellStyle name="Normal 76 19 27 4" xfId="18924"/>
    <cellStyle name="Normal 76 19 27 5" xfId="18925"/>
    <cellStyle name="Normal 76 19 28" xfId="18926"/>
    <cellStyle name="Normal 76 19 28 2" xfId="18927"/>
    <cellStyle name="Normal 76 19 28 3" xfId="18928"/>
    <cellStyle name="Normal 76 19 28 4" xfId="18929"/>
    <cellStyle name="Normal 76 19 28 5" xfId="18930"/>
    <cellStyle name="Normal 76 19 29" xfId="18931"/>
    <cellStyle name="Normal 76 19 29 2" xfId="18932"/>
    <cellStyle name="Normal 76 19 29 3" xfId="18933"/>
    <cellStyle name="Normal 76 19 29 4" xfId="18934"/>
    <cellStyle name="Normal 76 19 29 5" xfId="18935"/>
    <cellStyle name="Normal 76 19 3" xfId="18936"/>
    <cellStyle name="Normal 76 19 3 2" xfId="18937"/>
    <cellStyle name="Normal 76 19 3 3" xfId="18938"/>
    <cellStyle name="Normal 76 19 3 4" xfId="18939"/>
    <cellStyle name="Normal 76 19 3 5" xfId="18940"/>
    <cellStyle name="Normal 76 19 30" xfId="18941"/>
    <cellStyle name="Normal 76 19 30 2" xfId="18942"/>
    <cellStyle name="Normal 76 19 30 3" xfId="18943"/>
    <cellStyle name="Normal 76 19 30 4" xfId="18944"/>
    <cellStyle name="Normal 76 19 30 5" xfId="18945"/>
    <cellStyle name="Normal 76 19 31" xfId="18946"/>
    <cellStyle name="Normal 76 19 31 2" xfId="18947"/>
    <cellStyle name="Normal 76 19 31 3" xfId="18948"/>
    <cellStyle name="Normal 76 19 31 4" xfId="18949"/>
    <cellStyle name="Normal 76 19 31 5" xfId="18950"/>
    <cellStyle name="Normal 76 19 32" xfId="18951"/>
    <cellStyle name="Normal 76 19 32 2" xfId="18952"/>
    <cellStyle name="Normal 76 19 32 3" xfId="18953"/>
    <cellStyle name="Normal 76 19 32 4" xfId="18954"/>
    <cellStyle name="Normal 76 19 32 5" xfId="18955"/>
    <cellStyle name="Normal 76 19 33" xfId="18956"/>
    <cellStyle name="Normal 76 19 34" xfId="18957"/>
    <cellStyle name="Normal 76 19 35" xfId="18958"/>
    <cellStyle name="Normal 76 19 36" xfId="18959"/>
    <cellStyle name="Normal 76 19 4" xfId="18960"/>
    <cellStyle name="Normal 76 19 4 2" xfId="18961"/>
    <cellStyle name="Normal 76 19 4 3" xfId="18962"/>
    <cellStyle name="Normal 76 19 4 4" xfId="18963"/>
    <cellStyle name="Normal 76 19 4 5" xfId="18964"/>
    <cellStyle name="Normal 76 19 5" xfId="18965"/>
    <cellStyle name="Normal 76 19 5 2" xfId="18966"/>
    <cellStyle name="Normal 76 19 5 3" xfId="18967"/>
    <cellStyle name="Normal 76 19 5 4" xfId="18968"/>
    <cellStyle name="Normal 76 19 5 5" xfId="18969"/>
    <cellStyle name="Normal 76 19 6" xfId="18970"/>
    <cellStyle name="Normal 76 19 6 2" xfId="18971"/>
    <cellStyle name="Normal 76 19 6 3" xfId="18972"/>
    <cellStyle name="Normal 76 19 6 4" xfId="18973"/>
    <cellStyle name="Normal 76 19 6 5" xfId="18974"/>
    <cellStyle name="Normal 76 19 7" xfId="18975"/>
    <cellStyle name="Normal 76 19 7 2" xfId="18976"/>
    <cellStyle name="Normal 76 19 7 3" xfId="18977"/>
    <cellStyle name="Normal 76 19 7 4" xfId="18978"/>
    <cellStyle name="Normal 76 19 7 5" xfId="18979"/>
    <cellStyle name="Normal 76 19 8" xfId="18980"/>
    <cellStyle name="Normal 76 19 8 2" xfId="18981"/>
    <cellStyle name="Normal 76 19 8 3" xfId="18982"/>
    <cellStyle name="Normal 76 19 8 4" xfId="18983"/>
    <cellStyle name="Normal 76 19 8 5" xfId="18984"/>
    <cellStyle name="Normal 76 19 9" xfId="18985"/>
    <cellStyle name="Normal 76 19 9 2" xfId="18986"/>
    <cellStyle name="Normal 76 19 9 3" xfId="18987"/>
    <cellStyle name="Normal 76 19 9 4" xfId="18988"/>
    <cellStyle name="Normal 76 19 9 5" xfId="18989"/>
    <cellStyle name="Normal 76 2" xfId="18990"/>
    <cellStyle name="Normal 76 2 10" xfId="18991"/>
    <cellStyle name="Normal 76 2 10 2" xfId="18992"/>
    <cellStyle name="Normal 76 2 10 3" xfId="18993"/>
    <cellStyle name="Normal 76 2 10 4" xfId="18994"/>
    <cellStyle name="Normal 76 2 10 5" xfId="18995"/>
    <cellStyle name="Normal 76 2 11" xfId="18996"/>
    <cellStyle name="Normal 76 2 11 2" xfId="18997"/>
    <cellStyle name="Normal 76 2 11 3" xfId="18998"/>
    <cellStyle name="Normal 76 2 11 4" xfId="18999"/>
    <cellStyle name="Normal 76 2 11 5" xfId="19000"/>
    <cellStyle name="Normal 76 2 12" xfId="19001"/>
    <cellStyle name="Normal 76 2 12 2" xfId="19002"/>
    <cellStyle name="Normal 76 2 12 3" xfId="19003"/>
    <cellStyle name="Normal 76 2 12 4" xfId="19004"/>
    <cellStyle name="Normal 76 2 12 5" xfId="19005"/>
    <cellStyle name="Normal 76 2 13" xfId="19006"/>
    <cellStyle name="Normal 76 2 13 2" xfId="19007"/>
    <cellStyle name="Normal 76 2 13 3" xfId="19008"/>
    <cellStyle name="Normal 76 2 13 4" xfId="19009"/>
    <cellStyle name="Normal 76 2 13 5" xfId="19010"/>
    <cellStyle name="Normal 76 2 14" xfId="19011"/>
    <cellStyle name="Normal 76 2 14 2" xfId="19012"/>
    <cellStyle name="Normal 76 2 14 3" xfId="19013"/>
    <cellStyle name="Normal 76 2 14 4" xfId="19014"/>
    <cellStyle name="Normal 76 2 14 5" xfId="19015"/>
    <cellStyle name="Normal 76 2 15" xfId="19016"/>
    <cellStyle name="Normal 76 2 15 2" xfId="19017"/>
    <cellStyle name="Normal 76 2 15 3" xfId="19018"/>
    <cellStyle name="Normal 76 2 15 4" xfId="19019"/>
    <cellStyle name="Normal 76 2 15 5" xfId="19020"/>
    <cellStyle name="Normal 76 2 16" xfId="19021"/>
    <cellStyle name="Normal 76 2 16 2" xfId="19022"/>
    <cellStyle name="Normal 76 2 16 3" xfId="19023"/>
    <cellStyle name="Normal 76 2 16 4" xfId="19024"/>
    <cellStyle name="Normal 76 2 16 5" xfId="19025"/>
    <cellStyle name="Normal 76 2 17" xfId="19026"/>
    <cellStyle name="Normal 76 2 17 2" xfId="19027"/>
    <cellStyle name="Normal 76 2 17 3" xfId="19028"/>
    <cellStyle name="Normal 76 2 17 4" xfId="19029"/>
    <cellStyle name="Normal 76 2 17 5" xfId="19030"/>
    <cellStyle name="Normal 76 2 18" xfId="19031"/>
    <cellStyle name="Normal 76 2 18 2" xfId="19032"/>
    <cellStyle name="Normal 76 2 18 3" xfId="19033"/>
    <cellStyle name="Normal 76 2 18 4" xfId="19034"/>
    <cellStyle name="Normal 76 2 18 5" xfId="19035"/>
    <cellStyle name="Normal 76 2 19" xfId="19036"/>
    <cellStyle name="Normal 76 2 19 2" xfId="19037"/>
    <cellStyle name="Normal 76 2 19 3" xfId="19038"/>
    <cellStyle name="Normal 76 2 19 4" xfId="19039"/>
    <cellStyle name="Normal 76 2 19 5" xfId="19040"/>
    <cellStyle name="Normal 76 2 2" xfId="19041"/>
    <cellStyle name="Normal 76 2 2 2" xfId="19042"/>
    <cellStyle name="Normal 76 2 2 3" xfId="19043"/>
    <cellStyle name="Normal 76 2 2 4" xfId="19044"/>
    <cellStyle name="Normal 76 2 2 5" xfId="19045"/>
    <cellStyle name="Normal 76 2 20" xfId="19046"/>
    <cellStyle name="Normal 76 2 20 2" xfId="19047"/>
    <cellStyle name="Normal 76 2 20 3" xfId="19048"/>
    <cellStyle name="Normal 76 2 20 4" xfId="19049"/>
    <cellStyle name="Normal 76 2 20 5" xfId="19050"/>
    <cellStyle name="Normal 76 2 21" xfId="19051"/>
    <cellStyle name="Normal 76 2 21 2" xfId="19052"/>
    <cellStyle name="Normal 76 2 21 3" xfId="19053"/>
    <cellStyle name="Normal 76 2 21 4" xfId="19054"/>
    <cellStyle name="Normal 76 2 21 5" xfId="19055"/>
    <cellStyle name="Normal 76 2 22" xfId="19056"/>
    <cellStyle name="Normal 76 2 22 2" xfId="19057"/>
    <cellStyle name="Normal 76 2 22 3" xfId="19058"/>
    <cellStyle name="Normal 76 2 22 4" xfId="19059"/>
    <cellStyle name="Normal 76 2 22 5" xfId="19060"/>
    <cellStyle name="Normal 76 2 23" xfId="19061"/>
    <cellStyle name="Normal 76 2 23 2" xfId="19062"/>
    <cellStyle name="Normal 76 2 23 3" xfId="19063"/>
    <cellStyle name="Normal 76 2 23 4" xfId="19064"/>
    <cellStyle name="Normal 76 2 23 5" xfId="19065"/>
    <cellStyle name="Normal 76 2 24" xfId="19066"/>
    <cellStyle name="Normal 76 2 24 2" xfId="19067"/>
    <cellStyle name="Normal 76 2 24 3" xfId="19068"/>
    <cellStyle name="Normal 76 2 24 4" xfId="19069"/>
    <cellStyle name="Normal 76 2 24 5" xfId="19070"/>
    <cellStyle name="Normal 76 2 25" xfId="19071"/>
    <cellStyle name="Normal 76 2 25 2" xfId="19072"/>
    <cellStyle name="Normal 76 2 25 3" xfId="19073"/>
    <cellStyle name="Normal 76 2 25 4" xfId="19074"/>
    <cellStyle name="Normal 76 2 25 5" xfId="19075"/>
    <cellStyle name="Normal 76 2 26" xfId="19076"/>
    <cellStyle name="Normal 76 2 26 2" xfId="19077"/>
    <cellStyle name="Normal 76 2 26 3" xfId="19078"/>
    <cellStyle name="Normal 76 2 26 4" xfId="19079"/>
    <cellStyle name="Normal 76 2 26 5" xfId="19080"/>
    <cellStyle name="Normal 76 2 27" xfId="19081"/>
    <cellStyle name="Normal 76 2 27 2" xfId="19082"/>
    <cellStyle name="Normal 76 2 27 3" xfId="19083"/>
    <cellStyle name="Normal 76 2 27 4" xfId="19084"/>
    <cellStyle name="Normal 76 2 27 5" xfId="19085"/>
    <cellStyle name="Normal 76 2 28" xfId="19086"/>
    <cellStyle name="Normal 76 2 28 2" xfId="19087"/>
    <cellStyle name="Normal 76 2 28 3" xfId="19088"/>
    <cellStyle name="Normal 76 2 28 4" xfId="19089"/>
    <cellStyle name="Normal 76 2 28 5" xfId="19090"/>
    <cellStyle name="Normal 76 2 29" xfId="19091"/>
    <cellStyle name="Normal 76 2 29 2" xfId="19092"/>
    <cellStyle name="Normal 76 2 29 3" xfId="19093"/>
    <cellStyle name="Normal 76 2 29 4" xfId="19094"/>
    <cellStyle name="Normal 76 2 29 5" xfId="19095"/>
    <cellStyle name="Normal 76 2 3" xfId="19096"/>
    <cellStyle name="Normal 76 2 3 2" xfId="19097"/>
    <cellStyle name="Normal 76 2 3 3" xfId="19098"/>
    <cellStyle name="Normal 76 2 3 4" xfId="19099"/>
    <cellStyle name="Normal 76 2 3 5" xfId="19100"/>
    <cellStyle name="Normal 76 2 30" xfId="19101"/>
    <cellStyle name="Normal 76 2 30 2" xfId="19102"/>
    <cellStyle name="Normal 76 2 30 3" xfId="19103"/>
    <cellStyle name="Normal 76 2 30 4" xfId="19104"/>
    <cellStyle name="Normal 76 2 30 5" xfId="19105"/>
    <cellStyle name="Normal 76 2 31" xfId="19106"/>
    <cellStyle name="Normal 76 2 31 2" xfId="19107"/>
    <cellStyle name="Normal 76 2 31 3" xfId="19108"/>
    <cellStyle name="Normal 76 2 31 4" xfId="19109"/>
    <cellStyle name="Normal 76 2 31 5" xfId="19110"/>
    <cellStyle name="Normal 76 2 32" xfId="19111"/>
    <cellStyle name="Normal 76 2 33" xfId="19112"/>
    <cellStyle name="Normal 76 2 34" xfId="19113"/>
    <cellStyle name="Normal 76 2 35" xfId="19114"/>
    <cellStyle name="Normal 76 2 4" xfId="19115"/>
    <cellStyle name="Normal 76 2 4 2" xfId="19116"/>
    <cellStyle name="Normal 76 2 4 3" xfId="19117"/>
    <cellStyle name="Normal 76 2 4 4" xfId="19118"/>
    <cellStyle name="Normal 76 2 4 5" xfId="19119"/>
    <cellStyle name="Normal 76 2 5" xfId="19120"/>
    <cellStyle name="Normal 76 2 5 2" xfId="19121"/>
    <cellStyle name="Normal 76 2 5 3" xfId="19122"/>
    <cellStyle name="Normal 76 2 5 4" xfId="19123"/>
    <cellStyle name="Normal 76 2 5 5" xfId="19124"/>
    <cellStyle name="Normal 76 2 6" xfId="19125"/>
    <cellStyle name="Normal 76 2 6 2" xfId="19126"/>
    <cellStyle name="Normal 76 2 6 3" xfId="19127"/>
    <cellStyle name="Normal 76 2 6 4" xfId="19128"/>
    <cellStyle name="Normal 76 2 6 5" xfId="19129"/>
    <cellStyle name="Normal 76 2 7" xfId="19130"/>
    <cellStyle name="Normal 76 2 7 2" xfId="19131"/>
    <cellStyle name="Normal 76 2 7 3" xfId="19132"/>
    <cellStyle name="Normal 76 2 7 4" xfId="19133"/>
    <cellStyle name="Normal 76 2 7 5" xfId="19134"/>
    <cellStyle name="Normal 76 2 8" xfId="19135"/>
    <cellStyle name="Normal 76 2 8 2" xfId="19136"/>
    <cellStyle name="Normal 76 2 8 3" xfId="19137"/>
    <cellStyle name="Normal 76 2 8 4" xfId="19138"/>
    <cellStyle name="Normal 76 2 8 5" xfId="19139"/>
    <cellStyle name="Normal 76 2 9" xfId="19140"/>
    <cellStyle name="Normal 76 2 9 2" xfId="19141"/>
    <cellStyle name="Normal 76 2 9 3" xfId="19142"/>
    <cellStyle name="Normal 76 2 9 4" xfId="19143"/>
    <cellStyle name="Normal 76 2 9 5" xfId="19144"/>
    <cellStyle name="Normal 76 20" xfId="19145"/>
    <cellStyle name="Normal 76 20 10" xfId="19146"/>
    <cellStyle name="Normal 76 20 10 2" xfId="19147"/>
    <cellStyle name="Normal 76 20 10 3" xfId="19148"/>
    <cellStyle name="Normal 76 20 10 4" xfId="19149"/>
    <cellStyle name="Normal 76 20 10 5" xfId="19150"/>
    <cellStyle name="Normal 76 20 11" xfId="19151"/>
    <cellStyle name="Normal 76 20 11 2" xfId="19152"/>
    <cellStyle name="Normal 76 20 11 3" xfId="19153"/>
    <cellStyle name="Normal 76 20 11 4" xfId="19154"/>
    <cellStyle name="Normal 76 20 11 5" xfId="19155"/>
    <cellStyle name="Normal 76 20 12" xfId="19156"/>
    <cellStyle name="Normal 76 20 12 2" xfId="19157"/>
    <cellStyle name="Normal 76 20 12 3" xfId="19158"/>
    <cellStyle name="Normal 76 20 12 4" xfId="19159"/>
    <cellStyle name="Normal 76 20 12 5" xfId="19160"/>
    <cellStyle name="Normal 76 20 13" xfId="19161"/>
    <cellStyle name="Normal 76 20 13 2" xfId="19162"/>
    <cellStyle name="Normal 76 20 13 3" xfId="19163"/>
    <cellStyle name="Normal 76 20 13 4" xfId="19164"/>
    <cellStyle name="Normal 76 20 13 5" xfId="19165"/>
    <cellStyle name="Normal 76 20 14" xfId="19166"/>
    <cellStyle name="Normal 76 20 14 2" xfId="19167"/>
    <cellStyle name="Normal 76 20 14 3" xfId="19168"/>
    <cellStyle name="Normal 76 20 14 4" xfId="19169"/>
    <cellStyle name="Normal 76 20 14 5" xfId="19170"/>
    <cellStyle name="Normal 76 20 15" xfId="19171"/>
    <cellStyle name="Normal 76 20 15 2" xfId="19172"/>
    <cellStyle name="Normal 76 20 15 3" xfId="19173"/>
    <cellStyle name="Normal 76 20 15 4" xfId="19174"/>
    <cellStyle name="Normal 76 20 15 5" xfId="19175"/>
    <cellStyle name="Normal 76 20 16" xfId="19176"/>
    <cellStyle name="Normal 76 20 16 2" xfId="19177"/>
    <cellStyle name="Normal 76 20 16 3" xfId="19178"/>
    <cellStyle name="Normal 76 20 16 4" xfId="19179"/>
    <cellStyle name="Normal 76 20 16 5" xfId="19180"/>
    <cellStyle name="Normal 76 20 17" xfId="19181"/>
    <cellStyle name="Normal 76 20 17 2" xfId="19182"/>
    <cellStyle name="Normal 76 20 17 3" xfId="19183"/>
    <cellStyle name="Normal 76 20 17 4" xfId="19184"/>
    <cellStyle name="Normal 76 20 17 5" xfId="19185"/>
    <cellStyle name="Normal 76 20 18" xfId="19186"/>
    <cellStyle name="Normal 76 20 18 2" xfId="19187"/>
    <cellStyle name="Normal 76 20 18 3" xfId="19188"/>
    <cellStyle name="Normal 76 20 18 4" xfId="19189"/>
    <cellStyle name="Normal 76 20 18 5" xfId="19190"/>
    <cellStyle name="Normal 76 20 19" xfId="19191"/>
    <cellStyle name="Normal 76 20 19 2" xfId="19192"/>
    <cellStyle name="Normal 76 20 19 3" xfId="19193"/>
    <cellStyle name="Normal 76 20 19 4" xfId="19194"/>
    <cellStyle name="Normal 76 20 19 5" xfId="19195"/>
    <cellStyle name="Normal 76 20 2" xfId="19196"/>
    <cellStyle name="Normal 76 20 2 10" xfId="19197"/>
    <cellStyle name="Normal 76 20 2 10 2" xfId="19198"/>
    <cellStyle name="Normal 76 20 2 10 3" xfId="19199"/>
    <cellStyle name="Normal 76 20 2 10 4" xfId="19200"/>
    <cellStyle name="Normal 76 20 2 10 5" xfId="19201"/>
    <cellStyle name="Normal 76 20 2 11" xfId="19202"/>
    <cellStyle name="Normal 76 20 2 11 2" xfId="19203"/>
    <cellStyle name="Normal 76 20 2 11 3" xfId="19204"/>
    <cellStyle name="Normal 76 20 2 11 4" xfId="19205"/>
    <cellStyle name="Normal 76 20 2 11 5" xfId="19206"/>
    <cellStyle name="Normal 76 20 2 12" xfId="19207"/>
    <cellStyle name="Normal 76 20 2 12 2" xfId="19208"/>
    <cellStyle name="Normal 76 20 2 12 3" xfId="19209"/>
    <cellStyle name="Normal 76 20 2 12 4" xfId="19210"/>
    <cellStyle name="Normal 76 20 2 12 5" xfId="19211"/>
    <cellStyle name="Normal 76 20 2 13" xfId="19212"/>
    <cellStyle name="Normal 76 20 2 13 2" xfId="19213"/>
    <cellStyle name="Normal 76 20 2 13 3" xfId="19214"/>
    <cellStyle name="Normal 76 20 2 13 4" xfId="19215"/>
    <cellStyle name="Normal 76 20 2 13 5" xfId="19216"/>
    <cellStyle name="Normal 76 20 2 14" xfId="19217"/>
    <cellStyle name="Normal 76 20 2 14 2" xfId="19218"/>
    <cellStyle name="Normal 76 20 2 14 3" xfId="19219"/>
    <cellStyle name="Normal 76 20 2 14 4" xfId="19220"/>
    <cellStyle name="Normal 76 20 2 14 5" xfId="19221"/>
    <cellStyle name="Normal 76 20 2 15" xfId="19222"/>
    <cellStyle name="Normal 76 20 2 15 2" xfId="19223"/>
    <cellStyle name="Normal 76 20 2 15 3" xfId="19224"/>
    <cellStyle name="Normal 76 20 2 15 4" xfId="19225"/>
    <cellStyle name="Normal 76 20 2 15 5" xfId="19226"/>
    <cellStyle name="Normal 76 20 2 16" xfId="19227"/>
    <cellStyle name="Normal 76 20 2 16 2" xfId="19228"/>
    <cellStyle name="Normal 76 20 2 16 3" xfId="19229"/>
    <cellStyle name="Normal 76 20 2 16 4" xfId="19230"/>
    <cellStyle name="Normal 76 20 2 16 5" xfId="19231"/>
    <cellStyle name="Normal 76 20 2 17" xfId="19232"/>
    <cellStyle name="Normal 76 20 2 17 2" xfId="19233"/>
    <cellStyle name="Normal 76 20 2 17 3" xfId="19234"/>
    <cellStyle name="Normal 76 20 2 17 4" xfId="19235"/>
    <cellStyle name="Normal 76 20 2 17 5" xfId="19236"/>
    <cellStyle name="Normal 76 20 2 18" xfId="19237"/>
    <cellStyle name="Normal 76 20 2 18 2" xfId="19238"/>
    <cellStyle name="Normal 76 20 2 18 3" xfId="19239"/>
    <cellStyle name="Normal 76 20 2 18 4" xfId="19240"/>
    <cellStyle name="Normal 76 20 2 18 5" xfId="19241"/>
    <cellStyle name="Normal 76 20 2 19" xfId="19242"/>
    <cellStyle name="Normal 76 20 2 19 2" xfId="19243"/>
    <cellStyle name="Normal 76 20 2 19 3" xfId="19244"/>
    <cellStyle name="Normal 76 20 2 19 4" xfId="19245"/>
    <cellStyle name="Normal 76 20 2 19 5" xfId="19246"/>
    <cellStyle name="Normal 76 20 2 2" xfId="19247"/>
    <cellStyle name="Normal 76 20 2 2 2" xfId="19248"/>
    <cellStyle name="Normal 76 20 2 2 3" xfId="19249"/>
    <cellStyle name="Normal 76 20 2 2 4" xfId="19250"/>
    <cellStyle name="Normal 76 20 2 2 5" xfId="19251"/>
    <cellStyle name="Normal 76 20 2 20" xfId="19252"/>
    <cellStyle name="Normal 76 20 2 20 2" xfId="19253"/>
    <cellStyle name="Normal 76 20 2 20 3" xfId="19254"/>
    <cellStyle name="Normal 76 20 2 20 4" xfId="19255"/>
    <cellStyle name="Normal 76 20 2 20 5" xfId="19256"/>
    <cellStyle name="Normal 76 20 2 21" xfId="19257"/>
    <cellStyle name="Normal 76 20 2 21 2" xfId="19258"/>
    <cellStyle name="Normal 76 20 2 21 3" xfId="19259"/>
    <cellStyle name="Normal 76 20 2 21 4" xfId="19260"/>
    <cellStyle name="Normal 76 20 2 21 5" xfId="19261"/>
    <cellStyle name="Normal 76 20 2 22" xfId="19262"/>
    <cellStyle name="Normal 76 20 2 22 2" xfId="19263"/>
    <cellStyle name="Normal 76 20 2 22 3" xfId="19264"/>
    <cellStyle name="Normal 76 20 2 22 4" xfId="19265"/>
    <cellStyle name="Normal 76 20 2 22 5" xfId="19266"/>
    <cellStyle name="Normal 76 20 2 23" xfId="19267"/>
    <cellStyle name="Normal 76 20 2 23 2" xfId="19268"/>
    <cellStyle name="Normal 76 20 2 23 3" xfId="19269"/>
    <cellStyle name="Normal 76 20 2 23 4" xfId="19270"/>
    <cellStyle name="Normal 76 20 2 23 5" xfId="19271"/>
    <cellStyle name="Normal 76 20 2 24" xfId="19272"/>
    <cellStyle name="Normal 76 20 2 24 2" xfId="19273"/>
    <cellStyle name="Normal 76 20 2 24 3" xfId="19274"/>
    <cellStyle name="Normal 76 20 2 24 4" xfId="19275"/>
    <cellStyle name="Normal 76 20 2 24 5" xfId="19276"/>
    <cellStyle name="Normal 76 20 2 25" xfId="19277"/>
    <cellStyle name="Normal 76 20 2 25 2" xfId="19278"/>
    <cellStyle name="Normal 76 20 2 25 3" xfId="19279"/>
    <cellStyle name="Normal 76 20 2 25 4" xfId="19280"/>
    <cellStyle name="Normal 76 20 2 25 5" xfId="19281"/>
    <cellStyle name="Normal 76 20 2 26" xfId="19282"/>
    <cellStyle name="Normal 76 20 2 26 2" xfId="19283"/>
    <cellStyle name="Normal 76 20 2 26 3" xfId="19284"/>
    <cellStyle name="Normal 76 20 2 26 4" xfId="19285"/>
    <cellStyle name="Normal 76 20 2 26 5" xfId="19286"/>
    <cellStyle name="Normal 76 20 2 27" xfId="19287"/>
    <cellStyle name="Normal 76 20 2 27 2" xfId="19288"/>
    <cellStyle name="Normal 76 20 2 27 3" xfId="19289"/>
    <cellStyle name="Normal 76 20 2 27 4" xfId="19290"/>
    <cellStyle name="Normal 76 20 2 27 5" xfId="19291"/>
    <cellStyle name="Normal 76 20 2 28" xfId="19292"/>
    <cellStyle name="Normal 76 20 2 28 2" xfId="19293"/>
    <cellStyle name="Normal 76 20 2 28 3" xfId="19294"/>
    <cellStyle name="Normal 76 20 2 28 4" xfId="19295"/>
    <cellStyle name="Normal 76 20 2 28 5" xfId="19296"/>
    <cellStyle name="Normal 76 20 2 29" xfId="19297"/>
    <cellStyle name="Normal 76 20 2 29 2" xfId="19298"/>
    <cellStyle name="Normal 76 20 2 29 3" xfId="19299"/>
    <cellStyle name="Normal 76 20 2 29 4" xfId="19300"/>
    <cellStyle name="Normal 76 20 2 29 5" xfId="19301"/>
    <cellStyle name="Normal 76 20 2 3" xfId="19302"/>
    <cellStyle name="Normal 76 20 2 3 2" xfId="19303"/>
    <cellStyle name="Normal 76 20 2 3 3" xfId="19304"/>
    <cellStyle name="Normal 76 20 2 3 4" xfId="19305"/>
    <cellStyle name="Normal 76 20 2 3 5" xfId="19306"/>
    <cellStyle name="Normal 76 20 2 30" xfId="19307"/>
    <cellStyle name="Normal 76 20 2 30 2" xfId="19308"/>
    <cellStyle name="Normal 76 20 2 30 3" xfId="19309"/>
    <cellStyle name="Normal 76 20 2 30 4" xfId="19310"/>
    <cellStyle name="Normal 76 20 2 30 5" xfId="19311"/>
    <cellStyle name="Normal 76 20 2 31" xfId="19312"/>
    <cellStyle name="Normal 76 20 2 31 2" xfId="19313"/>
    <cellStyle name="Normal 76 20 2 31 3" xfId="19314"/>
    <cellStyle name="Normal 76 20 2 31 4" xfId="19315"/>
    <cellStyle name="Normal 76 20 2 31 5" xfId="19316"/>
    <cellStyle name="Normal 76 20 2 32" xfId="19317"/>
    <cellStyle name="Normal 76 20 2 33" xfId="19318"/>
    <cellStyle name="Normal 76 20 2 34" xfId="19319"/>
    <cellStyle name="Normal 76 20 2 35" xfId="19320"/>
    <cellStyle name="Normal 76 20 2 4" xfId="19321"/>
    <cellStyle name="Normal 76 20 2 4 2" xfId="19322"/>
    <cellStyle name="Normal 76 20 2 4 3" xfId="19323"/>
    <cellStyle name="Normal 76 20 2 4 4" xfId="19324"/>
    <cellStyle name="Normal 76 20 2 4 5" xfId="19325"/>
    <cellStyle name="Normal 76 20 2 5" xfId="19326"/>
    <cellStyle name="Normal 76 20 2 5 2" xfId="19327"/>
    <cellStyle name="Normal 76 20 2 5 3" xfId="19328"/>
    <cellStyle name="Normal 76 20 2 5 4" xfId="19329"/>
    <cellStyle name="Normal 76 20 2 5 5" xfId="19330"/>
    <cellStyle name="Normal 76 20 2 6" xfId="19331"/>
    <cellStyle name="Normal 76 20 2 6 2" xfId="19332"/>
    <cellStyle name="Normal 76 20 2 6 3" xfId="19333"/>
    <cellStyle name="Normal 76 20 2 6 4" xfId="19334"/>
    <cellStyle name="Normal 76 20 2 6 5" xfId="19335"/>
    <cellStyle name="Normal 76 20 2 7" xfId="19336"/>
    <cellStyle name="Normal 76 20 2 7 2" xfId="19337"/>
    <cellStyle name="Normal 76 20 2 7 3" xfId="19338"/>
    <cellStyle name="Normal 76 20 2 7 4" xfId="19339"/>
    <cellStyle name="Normal 76 20 2 7 5" xfId="19340"/>
    <cellStyle name="Normal 76 20 2 8" xfId="19341"/>
    <cellStyle name="Normal 76 20 2 8 2" xfId="19342"/>
    <cellStyle name="Normal 76 20 2 8 3" xfId="19343"/>
    <cellStyle name="Normal 76 20 2 8 4" xfId="19344"/>
    <cellStyle name="Normal 76 20 2 8 5" xfId="19345"/>
    <cellStyle name="Normal 76 20 2 9" xfId="19346"/>
    <cellStyle name="Normal 76 20 2 9 2" xfId="19347"/>
    <cellStyle name="Normal 76 20 2 9 3" xfId="19348"/>
    <cellStyle name="Normal 76 20 2 9 4" xfId="19349"/>
    <cellStyle name="Normal 76 20 2 9 5" xfId="19350"/>
    <cellStyle name="Normal 76 20 20" xfId="19351"/>
    <cellStyle name="Normal 76 20 20 2" xfId="19352"/>
    <cellStyle name="Normal 76 20 20 3" xfId="19353"/>
    <cellStyle name="Normal 76 20 20 4" xfId="19354"/>
    <cellStyle name="Normal 76 20 20 5" xfId="19355"/>
    <cellStyle name="Normal 76 20 21" xfId="19356"/>
    <cellStyle name="Normal 76 20 21 2" xfId="19357"/>
    <cellStyle name="Normal 76 20 21 3" xfId="19358"/>
    <cellStyle name="Normal 76 20 21 4" xfId="19359"/>
    <cellStyle name="Normal 76 20 21 5" xfId="19360"/>
    <cellStyle name="Normal 76 20 22" xfId="19361"/>
    <cellStyle name="Normal 76 20 22 2" xfId="19362"/>
    <cellStyle name="Normal 76 20 22 3" xfId="19363"/>
    <cellStyle name="Normal 76 20 22 4" xfId="19364"/>
    <cellStyle name="Normal 76 20 22 5" xfId="19365"/>
    <cellStyle name="Normal 76 20 23" xfId="19366"/>
    <cellStyle name="Normal 76 20 23 2" xfId="19367"/>
    <cellStyle name="Normal 76 20 23 3" xfId="19368"/>
    <cellStyle name="Normal 76 20 23 4" xfId="19369"/>
    <cellStyle name="Normal 76 20 23 5" xfId="19370"/>
    <cellStyle name="Normal 76 20 24" xfId="19371"/>
    <cellStyle name="Normal 76 20 24 2" xfId="19372"/>
    <cellStyle name="Normal 76 20 24 3" xfId="19373"/>
    <cellStyle name="Normal 76 20 24 4" xfId="19374"/>
    <cellStyle name="Normal 76 20 24 5" xfId="19375"/>
    <cellStyle name="Normal 76 20 25" xfId="19376"/>
    <cellStyle name="Normal 76 20 25 2" xfId="19377"/>
    <cellStyle name="Normal 76 20 25 3" xfId="19378"/>
    <cellStyle name="Normal 76 20 25 4" xfId="19379"/>
    <cellStyle name="Normal 76 20 25 5" xfId="19380"/>
    <cellStyle name="Normal 76 20 26" xfId="19381"/>
    <cellStyle name="Normal 76 20 26 2" xfId="19382"/>
    <cellStyle name="Normal 76 20 26 3" xfId="19383"/>
    <cellStyle name="Normal 76 20 26 4" xfId="19384"/>
    <cellStyle name="Normal 76 20 26 5" xfId="19385"/>
    <cellStyle name="Normal 76 20 27" xfId="19386"/>
    <cellStyle name="Normal 76 20 27 2" xfId="19387"/>
    <cellStyle name="Normal 76 20 27 3" xfId="19388"/>
    <cellStyle name="Normal 76 20 27 4" xfId="19389"/>
    <cellStyle name="Normal 76 20 27 5" xfId="19390"/>
    <cellStyle name="Normal 76 20 28" xfId="19391"/>
    <cellStyle name="Normal 76 20 28 2" xfId="19392"/>
    <cellStyle name="Normal 76 20 28 3" xfId="19393"/>
    <cellStyle name="Normal 76 20 28 4" xfId="19394"/>
    <cellStyle name="Normal 76 20 28 5" xfId="19395"/>
    <cellStyle name="Normal 76 20 29" xfId="19396"/>
    <cellStyle name="Normal 76 20 29 2" xfId="19397"/>
    <cellStyle name="Normal 76 20 29 3" xfId="19398"/>
    <cellStyle name="Normal 76 20 29 4" xfId="19399"/>
    <cellStyle name="Normal 76 20 29 5" xfId="19400"/>
    <cellStyle name="Normal 76 20 3" xfId="19401"/>
    <cellStyle name="Normal 76 20 3 2" xfId="19402"/>
    <cellStyle name="Normal 76 20 3 3" xfId="19403"/>
    <cellStyle name="Normal 76 20 3 4" xfId="19404"/>
    <cellStyle name="Normal 76 20 3 5" xfId="19405"/>
    <cellStyle name="Normal 76 20 30" xfId="19406"/>
    <cellStyle name="Normal 76 20 30 2" xfId="19407"/>
    <cellStyle name="Normal 76 20 30 3" xfId="19408"/>
    <cellStyle name="Normal 76 20 30 4" xfId="19409"/>
    <cellStyle name="Normal 76 20 30 5" xfId="19410"/>
    <cellStyle name="Normal 76 20 31" xfId="19411"/>
    <cellStyle name="Normal 76 20 31 2" xfId="19412"/>
    <cellStyle name="Normal 76 20 31 3" xfId="19413"/>
    <cellStyle name="Normal 76 20 31 4" xfId="19414"/>
    <cellStyle name="Normal 76 20 31 5" xfId="19415"/>
    <cellStyle name="Normal 76 20 32" xfId="19416"/>
    <cellStyle name="Normal 76 20 32 2" xfId="19417"/>
    <cellStyle name="Normal 76 20 32 3" xfId="19418"/>
    <cellStyle name="Normal 76 20 32 4" xfId="19419"/>
    <cellStyle name="Normal 76 20 32 5" xfId="19420"/>
    <cellStyle name="Normal 76 20 33" xfId="19421"/>
    <cellStyle name="Normal 76 20 34" xfId="19422"/>
    <cellStyle name="Normal 76 20 35" xfId="19423"/>
    <cellStyle name="Normal 76 20 36" xfId="19424"/>
    <cellStyle name="Normal 76 20 4" xfId="19425"/>
    <cellStyle name="Normal 76 20 4 2" xfId="19426"/>
    <cellStyle name="Normal 76 20 4 3" xfId="19427"/>
    <cellStyle name="Normal 76 20 4 4" xfId="19428"/>
    <cellStyle name="Normal 76 20 4 5" xfId="19429"/>
    <cellStyle name="Normal 76 20 5" xfId="19430"/>
    <cellStyle name="Normal 76 20 5 2" xfId="19431"/>
    <cellStyle name="Normal 76 20 5 3" xfId="19432"/>
    <cellStyle name="Normal 76 20 5 4" xfId="19433"/>
    <cellStyle name="Normal 76 20 5 5" xfId="19434"/>
    <cellStyle name="Normal 76 20 6" xfId="19435"/>
    <cellStyle name="Normal 76 20 6 2" xfId="19436"/>
    <cellStyle name="Normal 76 20 6 3" xfId="19437"/>
    <cellStyle name="Normal 76 20 6 4" xfId="19438"/>
    <cellStyle name="Normal 76 20 6 5" xfId="19439"/>
    <cellStyle name="Normal 76 20 7" xfId="19440"/>
    <cellStyle name="Normal 76 20 7 2" xfId="19441"/>
    <cellStyle name="Normal 76 20 7 3" xfId="19442"/>
    <cellStyle name="Normal 76 20 7 4" xfId="19443"/>
    <cellStyle name="Normal 76 20 7 5" xfId="19444"/>
    <cellStyle name="Normal 76 20 8" xfId="19445"/>
    <cellStyle name="Normal 76 20 8 2" xfId="19446"/>
    <cellStyle name="Normal 76 20 8 3" xfId="19447"/>
    <cellStyle name="Normal 76 20 8 4" xfId="19448"/>
    <cellStyle name="Normal 76 20 8 5" xfId="19449"/>
    <cellStyle name="Normal 76 20 9" xfId="19450"/>
    <cellStyle name="Normal 76 20 9 2" xfId="19451"/>
    <cellStyle name="Normal 76 20 9 3" xfId="19452"/>
    <cellStyle name="Normal 76 20 9 4" xfId="19453"/>
    <cellStyle name="Normal 76 20 9 5" xfId="19454"/>
    <cellStyle name="Normal 76 21" xfId="19455"/>
    <cellStyle name="Normal 76 21 2" xfId="19456"/>
    <cellStyle name="Normal 76 21 3" xfId="19457"/>
    <cellStyle name="Normal 76 21 4" xfId="19458"/>
    <cellStyle name="Normal 76 21 5" xfId="19459"/>
    <cellStyle name="Normal 76 22" xfId="19460"/>
    <cellStyle name="Normal 76 22 10" xfId="19461"/>
    <cellStyle name="Normal 76 22 10 2" xfId="19462"/>
    <cellStyle name="Normal 76 22 10 3" xfId="19463"/>
    <cellStyle name="Normal 76 22 10 4" xfId="19464"/>
    <cellStyle name="Normal 76 22 10 5" xfId="19465"/>
    <cellStyle name="Normal 76 22 11" xfId="19466"/>
    <cellStyle name="Normal 76 22 11 2" xfId="19467"/>
    <cellStyle name="Normal 76 22 11 3" xfId="19468"/>
    <cellStyle name="Normal 76 22 11 4" xfId="19469"/>
    <cellStyle name="Normal 76 22 11 5" xfId="19470"/>
    <cellStyle name="Normal 76 22 12" xfId="19471"/>
    <cellStyle name="Normal 76 22 12 2" xfId="19472"/>
    <cellStyle name="Normal 76 22 12 3" xfId="19473"/>
    <cellStyle name="Normal 76 22 12 4" xfId="19474"/>
    <cellStyle name="Normal 76 22 12 5" xfId="19475"/>
    <cellStyle name="Normal 76 22 13" xfId="19476"/>
    <cellStyle name="Normal 76 22 13 2" xfId="19477"/>
    <cellStyle name="Normal 76 22 13 3" xfId="19478"/>
    <cellStyle name="Normal 76 22 13 4" xfId="19479"/>
    <cellStyle name="Normal 76 22 13 5" xfId="19480"/>
    <cellStyle name="Normal 76 22 14" xfId="19481"/>
    <cellStyle name="Normal 76 22 14 2" xfId="19482"/>
    <cellStyle name="Normal 76 22 14 3" xfId="19483"/>
    <cellStyle name="Normal 76 22 14 4" xfId="19484"/>
    <cellStyle name="Normal 76 22 14 5" xfId="19485"/>
    <cellStyle name="Normal 76 22 15" xfId="19486"/>
    <cellStyle name="Normal 76 22 15 2" xfId="19487"/>
    <cellStyle name="Normal 76 22 15 3" xfId="19488"/>
    <cellStyle name="Normal 76 22 15 4" xfId="19489"/>
    <cellStyle name="Normal 76 22 15 5" xfId="19490"/>
    <cellStyle name="Normal 76 22 16" xfId="19491"/>
    <cellStyle name="Normal 76 22 16 2" xfId="19492"/>
    <cellStyle name="Normal 76 22 16 3" xfId="19493"/>
    <cellStyle name="Normal 76 22 16 4" xfId="19494"/>
    <cellStyle name="Normal 76 22 16 5" xfId="19495"/>
    <cellStyle name="Normal 76 22 17" xfId="19496"/>
    <cellStyle name="Normal 76 22 17 2" xfId="19497"/>
    <cellStyle name="Normal 76 22 17 3" xfId="19498"/>
    <cellStyle name="Normal 76 22 17 4" xfId="19499"/>
    <cellStyle name="Normal 76 22 17 5" xfId="19500"/>
    <cellStyle name="Normal 76 22 18" xfId="19501"/>
    <cellStyle name="Normal 76 22 18 2" xfId="19502"/>
    <cellStyle name="Normal 76 22 18 3" xfId="19503"/>
    <cellStyle name="Normal 76 22 18 4" xfId="19504"/>
    <cellStyle name="Normal 76 22 18 5" xfId="19505"/>
    <cellStyle name="Normal 76 22 19" xfId="19506"/>
    <cellStyle name="Normal 76 22 19 2" xfId="19507"/>
    <cellStyle name="Normal 76 22 19 3" xfId="19508"/>
    <cellStyle name="Normal 76 22 19 4" xfId="19509"/>
    <cellStyle name="Normal 76 22 19 5" xfId="19510"/>
    <cellStyle name="Normal 76 22 2" xfId="19511"/>
    <cellStyle name="Normal 76 22 2 10" xfId="19512"/>
    <cellStyle name="Normal 76 22 2 10 2" xfId="19513"/>
    <cellStyle name="Normal 76 22 2 10 3" xfId="19514"/>
    <cellStyle name="Normal 76 22 2 10 4" xfId="19515"/>
    <cellStyle name="Normal 76 22 2 10 5" xfId="19516"/>
    <cellStyle name="Normal 76 22 2 11" xfId="19517"/>
    <cellStyle name="Normal 76 22 2 11 2" xfId="19518"/>
    <cellStyle name="Normal 76 22 2 11 3" xfId="19519"/>
    <cellStyle name="Normal 76 22 2 11 4" xfId="19520"/>
    <cellStyle name="Normal 76 22 2 11 5" xfId="19521"/>
    <cellStyle name="Normal 76 22 2 12" xfId="19522"/>
    <cellStyle name="Normal 76 22 2 12 2" xfId="19523"/>
    <cellStyle name="Normal 76 22 2 12 3" xfId="19524"/>
    <cellStyle name="Normal 76 22 2 12 4" xfId="19525"/>
    <cellStyle name="Normal 76 22 2 12 5" xfId="19526"/>
    <cellStyle name="Normal 76 22 2 13" xfId="19527"/>
    <cellStyle name="Normal 76 22 2 13 2" xfId="19528"/>
    <cellStyle name="Normal 76 22 2 13 3" xfId="19529"/>
    <cellStyle name="Normal 76 22 2 13 4" xfId="19530"/>
    <cellStyle name="Normal 76 22 2 13 5" xfId="19531"/>
    <cellStyle name="Normal 76 22 2 14" xfId="19532"/>
    <cellStyle name="Normal 76 22 2 14 2" xfId="19533"/>
    <cellStyle name="Normal 76 22 2 14 3" xfId="19534"/>
    <cellStyle name="Normal 76 22 2 14 4" xfId="19535"/>
    <cellStyle name="Normal 76 22 2 14 5" xfId="19536"/>
    <cellStyle name="Normal 76 22 2 15" xfId="19537"/>
    <cellStyle name="Normal 76 22 2 15 2" xfId="19538"/>
    <cellStyle name="Normal 76 22 2 15 3" xfId="19539"/>
    <cellStyle name="Normal 76 22 2 15 4" xfId="19540"/>
    <cellStyle name="Normal 76 22 2 15 5" xfId="19541"/>
    <cellStyle name="Normal 76 22 2 16" xfId="19542"/>
    <cellStyle name="Normal 76 22 2 16 2" xfId="19543"/>
    <cellStyle name="Normal 76 22 2 16 3" xfId="19544"/>
    <cellStyle name="Normal 76 22 2 16 4" xfId="19545"/>
    <cellStyle name="Normal 76 22 2 16 5" xfId="19546"/>
    <cellStyle name="Normal 76 22 2 17" xfId="19547"/>
    <cellStyle name="Normal 76 22 2 17 2" xfId="19548"/>
    <cellStyle name="Normal 76 22 2 17 3" xfId="19549"/>
    <cellStyle name="Normal 76 22 2 17 4" xfId="19550"/>
    <cellStyle name="Normal 76 22 2 17 5" xfId="19551"/>
    <cellStyle name="Normal 76 22 2 18" xfId="19552"/>
    <cellStyle name="Normal 76 22 2 18 2" xfId="19553"/>
    <cellStyle name="Normal 76 22 2 18 3" xfId="19554"/>
    <cellStyle name="Normal 76 22 2 18 4" xfId="19555"/>
    <cellStyle name="Normal 76 22 2 18 5" xfId="19556"/>
    <cellStyle name="Normal 76 22 2 19" xfId="19557"/>
    <cellStyle name="Normal 76 22 2 19 2" xfId="19558"/>
    <cellStyle name="Normal 76 22 2 19 3" xfId="19559"/>
    <cellStyle name="Normal 76 22 2 19 4" xfId="19560"/>
    <cellStyle name="Normal 76 22 2 19 5" xfId="19561"/>
    <cellStyle name="Normal 76 22 2 2" xfId="19562"/>
    <cellStyle name="Normal 76 22 2 2 2" xfId="19563"/>
    <cellStyle name="Normal 76 22 2 2 3" xfId="19564"/>
    <cellStyle name="Normal 76 22 2 2 4" xfId="19565"/>
    <cellStyle name="Normal 76 22 2 2 5" xfId="19566"/>
    <cellStyle name="Normal 76 22 2 20" xfId="19567"/>
    <cellStyle name="Normal 76 22 2 20 2" xfId="19568"/>
    <cellStyle name="Normal 76 22 2 20 3" xfId="19569"/>
    <cellStyle name="Normal 76 22 2 20 4" xfId="19570"/>
    <cellStyle name="Normal 76 22 2 20 5" xfId="19571"/>
    <cellStyle name="Normal 76 22 2 21" xfId="19572"/>
    <cellStyle name="Normal 76 22 2 21 2" xfId="19573"/>
    <cellStyle name="Normal 76 22 2 21 3" xfId="19574"/>
    <cellStyle name="Normal 76 22 2 21 4" xfId="19575"/>
    <cellStyle name="Normal 76 22 2 21 5" xfId="19576"/>
    <cellStyle name="Normal 76 22 2 22" xfId="19577"/>
    <cellStyle name="Normal 76 22 2 22 2" xfId="19578"/>
    <cellStyle name="Normal 76 22 2 22 3" xfId="19579"/>
    <cellStyle name="Normal 76 22 2 22 4" xfId="19580"/>
    <cellStyle name="Normal 76 22 2 22 5" xfId="19581"/>
    <cellStyle name="Normal 76 22 2 23" xfId="19582"/>
    <cellStyle name="Normal 76 22 2 23 2" xfId="19583"/>
    <cellStyle name="Normal 76 22 2 23 3" xfId="19584"/>
    <cellStyle name="Normal 76 22 2 23 4" xfId="19585"/>
    <cellStyle name="Normal 76 22 2 23 5" xfId="19586"/>
    <cellStyle name="Normal 76 22 2 24" xfId="19587"/>
    <cellStyle name="Normal 76 22 2 24 2" xfId="19588"/>
    <cellStyle name="Normal 76 22 2 24 3" xfId="19589"/>
    <cellStyle name="Normal 76 22 2 24 4" xfId="19590"/>
    <cellStyle name="Normal 76 22 2 24 5" xfId="19591"/>
    <cellStyle name="Normal 76 22 2 25" xfId="19592"/>
    <cellStyle name="Normal 76 22 2 25 2" xfId="19593"/>
    <cellStyle name="Normal 76 22 2 25 3" xfId="19594"/>
    <cellStyle name="Normal 76 22 2 25 4" xfId="19595"/>
    <cellStyle name="Normal 76 22 2 25 5" xfId="19596"/>
    <cellStyle name="Normal 76 22 2 26" xfId="19597"/>
    <cellStyle name="Normal 76 22 2 26 2" xfId="19598"/>
    <cellStyle name="Normal 76 22 2 26 3" xfId="19599"/>
    <cellStyle name="Normal 76 22 2 26 4" xfId="19600"/>
    <cellStyle name="Normal 76 22 2 26 5" xfId="19601"/>
    <cellStyle name="Normal 76 22 2 27" xfId="19602"/>
    <cellStyle name="Normal 76 22 2 27 2" xfId="19603"/>
    <cellStyle name="Normal 76 22 2 27 3" xfId="19604"/>
    <cellStyle name="Normal 76 22 2 27 4" xfId="19605"/>
    <cellStyle name="Normal 76 22 2 27 5" xfId="19606"/>
    <cellStyle name="Normal 76 22 2 28" xfId="19607"/>
    <cellStyle name="Normal 76 22 2 28 2" xfId="19608"/>
    <cellStyle name="Normal 76 22 2 28 3" xfId="19609"/>
    <cellStyle name="Normal 76 22 2 28 4" xfId="19610"/>
    <cellStyle name="Normal 76 22 2 28 5" xfId="19611"/>
    <cellStyle name="Normal 76 22 2 29" xfId="19612"/>
    <cellStyle name="Normal 76 22 2 29 2" xfId="19613"/>
    <cellStyle name="Normal 76 22 2 29 3" xfId="19614"/>
    <cellStyle name="Normal 76 22 2 29 4" xfId="19615"/>
    <cellStyle name="Normal 76 22 2 29 5" xfId="19616"/>
    <cellStyle name="Normal 76 22 2 3" xfId="19617"/>
    <cellStyle name="Normal 76 22 2 3 2" xfId="19618"/>
    <cellStyle name="Normal 76 22 2 3 3" xfId="19619"/>
    <cellStyle name="Normal 76 22 2 3 4" xfId="19620"/>
    <cellStyle name="Normal 76 22 2 3 5" xfId="19621"/>
    <cellStyle name="Normal 76 22 2 30" xfId="19622"/>
    <cellStyle name="Normal 76 22 2 30 2" xfId="19623"/>
    <cellStyle name="Normal 76 22 2 30 3" xfId="19624"/>
    <cellStyle name="Normal 76 22 2 30 4" xfId="19625"/>
    <cellStyle name="Normal 76 22 2 30 5" xfId="19626"/>
    <cellStyle name="Normal 76 22 2 31" xfId="19627"/>
    <cellStyle name="Normal 76 22 2 31 2" xfId="19628"/>
    <cellStyle name="Normal 76 22 2 31 3" xfId="19629"/>
    <cellStyle name="Normal 76 22 2 31 4" xfId="19630"/>
    <cellStyle name="Normal 76 22 2 31 5" xfId="19631"/>
    <cellStyle name="Normal 76 22 2 32" xfId="19632"/>
    <cellStyle name="Normal 76 22 2 33" xfId="19633"/>
    <cellStyle name="Normal 76 22 2 34" xfId="19634"/>
    <cellStyle name="Normal 76 22 2 35" xfId="19635"/>
    <cellStyle name="Normal 76 22 2 4" xfId="19636"/>
    <cellStyle name="Normal 76 22 2 4 2" xfId="19637"/>
    <cellStyle name="Normal 76 22 2 4 3" xfId="19638"/>
    <cellStyle name="Normal 76 22 2 4 4" xfId="19639"/>
    <cellStyle name="Normal 76 22 2 4 5" xfId="19640"/>
    <cellStyle name="Normal 76 22 2 5" xfId="19641"/>
    <cellStyle name="Normal 76 22 2 5 2" xfId="19642"/>
    <cellStyle name="Normal 76 22 2 5 3" xfId="19643"/>
    <cellStyle name="Normal 76 22 2 5 4" xfId="19644"/>
    <cellStyle name="Normal 76 22 2 5 5" xfId="19645"/>
    <cellStyle name="Normal 76 22 2 6" xfId="19646"/>
    <cellStyle name="Normal 76 22 2 6 2" xfId="19647"/>
    <cellStyle name="Normal 76 22 2 6 3" xfId="19648"/>
    <cellStyle name="Normal 76 22 2 6 4" xfId="19649"/>
    <cellStyle name="Normal 76 22 2 6 5" xfId="19650"/>
    <cellStyle name="Normal 76 22 2 7" xfId="19651"/>
    <cellStyle name="Normal 76 22 2 7 2" xfId="19652"/>
    <cellStyle name="Normal 76 22 2 7 3" xfId="19653"/>
    <cellStyle name="Normal 76 22 2 7 4" xfId="19654"/>
    <cellStyle name="Normal 76 22 2 7 5" xfId="19655"/>
    <cellStyle name="Normal 76 22 2 8" xfId="19656"/>
    <cellStyle name="Normal 76 22 2 8 2" xfId="19657"/>
    <cellStyle name="Normal 76 22 2 8 3" xfId="19658"/>
    <cellStyle name="Normal 76 22 2 8 4" xfId="19659"/>
    <cellStyle name="Normal 76 22 2 8 5" xfId="19660"/>
    <cellStyle name="Normal 76 22 2 9" xfId="19661"/>
    <cellStyle name="Normal 76 22 2 9 2" xfId="19662"/>
    <cellStyle name="Normal 76 22 2 9 3" xfId="19663"/>
    <cellStyle name="Normal 76 22 2 9 4" xfId="19664"/>
    <cellStyle name="Normal 76 22 2 9 5" xfId="19665"/>
    <cellStyle name="Normal 76 22 20" xfId="19666"/>
    <cellStyle name="Normal 76 22 20 2" xfId="19667"/>
    <cellStyle name="Normal 76 22 20 3" xfId="19668"/>
    <cellStyle name="Normal 76 22 20 4" xfId="19669"/>
    <cellStyle name="Normal 76 22 20 5" xfId="19670"/>
    <cellStyle name="Normal 76 22 21" xfId="19671"/>
    <cellStyle name="Normal 76 22 21 2" xfId="19672"/>
    <cellStyle name="Normal 76 22 21 3" xfId="19673"/>
    <cellStyle name="Normal 76 22 21 4" xfId="19674"/>
    <cellStyle name="Normal 76 22 21 5" xfId="19675"/>
    <cellStyle name="Normal 76 22 22" xfId="19676"/>
    <cellStyle name="Normal 76 22 22 2" xfId="19677"/>
    <cellStyle name="Normal 76 22 22 3" xfId="19678"/>
    <cellStyle name="Normal 76 22 22 4" xfId="19679"/>
    <cellStyle name="Normal 76 22 22 5" xfId="19680"/>
    <cellStyle name="Normal 76 22 23" xfId="19681"/>
    <cellStyle name="Normal 76 22 23 2" xfId="19682"/>
    <cellStyle name="Normal 76 22 23 3" xfId="19683"/>
    <cellStyle name="Normal 76 22 23 4" xfId="19684"/>
    <cellStyle name="Normal 76 22 23 5" xfId="19685"/>
    <cellStyle name="Normal 76 22 24" xfId="19686"/>
    <cellStyle name="Normal 76 22 24 2" xfId="19687"/>
    <cellStyle name="Normal 76 22 24 3" xfId="19688"/>
    <cellStyle name="Normal 76 22 24 4" xfId="19689"/>
    <cellStyle name="Normal 76 22 24 5" xfId="19690"/>
    <cellStyle name="Normal 76 22 25" xfId="19691"/>
    <cellStyle name="Normal 76 22 25 2" xfId="19692"/>
    <cellStyle name="Normal 76 22 25 3" xfId="19693"/>
    <cellStyle name="Normal 76 22 25 4" xfId="19694"/>
    <cellStyle name="Normal 76 22 25 5" xfId="19695"/>
    <cellStyle name="Normal 76 22 26" xfId="19696"/>
    <cellStyle name="Normal 76 22 26 2" xfId="19697"/>
    <cellStyle name="Normal 76 22 26 3" xfId="19698"/>
    <cellStyle name="Normal 76 22 26 4" xfId="19699"/>
    <cellStyle name="Normal 76 22 26 5" xfId="19700"/>
    <cellStyle name="Normal 76 22 27" xfId="19701"/>
    <cellStyle name="Normal 76 22 27 2" xfId="19702"/>
    <cellStyle name="Normal 76 22 27 3" xfId="19703"/>
    <cellStyle name="Normal 76 22 27 4" xfId="19704"/>
    <cellStyle name="Normal 76 22 27 5" xfId="19705"/>
    <cellStyle name="Normal 76 22 28" xfId="19706"/>
    <cellStyle name="Normal 76 22 28 2" xfId="19707"/>
    <cellStyle name="Normal 76 22 28 3" xfId="19708"/>
    <cellStyle name="Normal 76 22 28 4" xfId="19709"/>
    <cellStyle name="Normal 76 22 28 5" xfId="19710"/>
    <cellStyle name="Normal 76 22 29" xfId="19711"/>
    <cellStyle name="Normal 76 22 29 2" xfId="19712"/>
    <cellStyle name="Normal 76 22 29 3" xfId="19713"/>
    <cellStyle name="Normal 76 22 29 4" xfId="19714"/>
    <cellStyle name="Normal 76 22 29 5" xfId="19715"/>
    <cellStyle name="Normal 76 22 3" xfId="19716"/>
    <cellStyle name="Normal 76 22 3 2" xfId="19717"/>
    <cellStyle name="Normal 76 22 3 3" xfId="19718"/>
    <cellStyle name="Normal 76 22 3 4" xfId="19719"/>
    <cellStyle name="Normal 76 22 3 5" xfId="19720"/>
    <cellStyle name="Normal 76 22 30" xfId="19721"/>
    <cellStyle name="Normal 76 22 30 2" xfId="19722"/>
    <cellStyle name="Normal 76 22 30 3" xfId="19723"/>
    <cellStyle name="Normal 76 22 30 4" xfId="19724"/>
    <cellStyle name="Normal 76 22 30 5" xfId="19725"/>
    <cellStyle name="Normal 76 22 31" xfId="19726"/>
    <cellStyle name="Normal 76 22 31 2" xfId="19727"/>
    <cellStyle name="Normal 76 22 31 3" xfId="19728"/>
    <cellStyle name="Normal 76 22 31 4" xfId="19729"/>
    <cellStyle name="Normal 76 22 31 5" xfId="19730"/>
    <cellStyle name="Normal 76 22 32" xfId="19731"/>
    <cellStyle name="Normal 76 22 32 2" xfId="19732"/>
    <cellStyle name="Normal 76 22 32 3" xfId="19733"/>
    <cellStyle name="Normal 76 22 32 4" xfId="19734"/>
    <cellStyle name="Normal 76 22 32 5" xfId="19735"/>
    <cellStyle name="Normal 76 22 33" xfId="19736"/>
    <cellStyle name="Normal 76 22 34" xfId="19737"/>
    <cellStyle name="Normal 76 22 35" xfId="19738"/>
    <cellStyle name="Normal 76 22 36" xfId="19739"/>
    <cellStyle name="Normal 76 22 4" xfId="19740"/>
    <cellStyle name="Normal 76 22 4 2" xfId="19741"/>
    <cellStyle name="Normal 76 22 4 3" xfId="19742"/>
    <cellStyle name="Normal 76 22 4 4" xfId="19743"/>
    <cellStyle name="Normal 76 22 4 5" xfId="19744"/>
    <cellStyle name="Normal 76 22 5" xfId="19745"/>
    <cellStyle name="Normal 76 22 5 2" xfId="19746"/>
    <cellStyle name="Normal 76 22 5 3" xfId="19747"/>
    <cellStyle name="Normal 76 22 5 4" xfId="19748"/>
    <cellStyle name="Normal 76 22 5 5" xfId="19749"/>
    <cellStyle name="Normal 76 22 6" xfId="19750"/>
    <cellStyle name="Normal 76 22 6 2" xfId="19751"/>
    <cellStyle name="Normal 76 22 6 3" xfId="19752"/>
    <cellStyle name="Normal 76 22 6 4" xfId="19753"/>
    <cellStyle name="Normal 76 22 6 5" xfId="19754"/>
    <cellStyle name="Normal 76 22 7" xfId="19755"/>
    <cellStyle name="Normal 76 22 7 2" xfId="19756"/>
    <cellStyle name="Normal 76 22 7 3" xfId="19757"/>
    <cellStyle name="Normal 76 22 7 4" xfId="19758"/>
    <cellStyle name="Normal 76 22 7 5" xfId="19759"/>
    <cellStyle name="Normal 76 22 8" xfId="19760"/>
    <cellStyle name="Normal 76 22 8 2" xfId="19761"/>
    <cellStyle name="Normal 76 22 8 3" xfId="19762"/>
    <cellStyle name="Normal 76 22 8 4" xfId="19763"/>
    <cellStyle name="Normal 76 22 8 5" xfId="19764"/>
    <cellStyle name="Normal 76 22 9" xfId="19765"/>
    <cellStyle name="Normal 76 22 9 2" xfId="19766"/>
    <cellStyle name="Normal 76 22 9 3" xfId="19767"/>
    <cellStyle name="Normal 76 22 9 4" xfId="19768"/>
    <cellStyle name="Normal 76 22 9 5" xfId="19769"/>
    <cellStyle name="Normal 76 23" xfId="19770"/>
    <cellStyle name="Normal 76 23 2" xfId="19771"/>
    <cellStyle name="Normal 76 23 3" xfId="19772"/>
    <cellStyle name="Normal 76 23 4" xfId="19773"/>
    <cellStyle name="Normal 76 23 5" xfId="19774"/>
    <cellStyle name="Normal 76 24" xfId="19775"/>
    <cellStyle name="Normal 76 24 10" xfId="19776"/>
    <cellStyle name="Normal 76 24 10 2" xfId="19777"/>
    <cellStyle name="Normal 76 24 10 3" xfId="19778"/>
    <cellStyle name="Normal 76 24 10 4" xfId="19779"/>
    <cellStyle name="Normal 76 24 10 5" xfId="19780"/>
    <cellStyle name="Normal 76 24 11" xfId="19781"/>
    <cellStyle name="Normal 76 24 11 2" xfId="19782"/>
    <cellStyle name="Normal 76 24 11 3" xfId="19783"/>
    <cellStyle name="Normal 76 24 11 4" xfId="19784"/>
    <cellStyle name="Normal 76 24 11 5" xfId="19785"/>
    <cellStyle name="Normal 76 24 12" xfId="19786"/>
    <cellStyle name="Normal 76 24 12 2" xfId="19787"/>
    <cellStyle name="Normal 76 24 12 3" xfId="19788"/>
    <cellStyle name="Normal 76 24 12 4" xfId="19789"/>
    <cellStyle name="Normal 76 24 12 5" xfId="19790"/>
    <cellStyle name="Normal 76 24 13" xfId="19791"/>
    <cellStyle name="Normal 76 24 13 2" xfId="19792"/>
    <cellStyle name="Normal 76 24 13 3" xfId="19793"/>
    <cellStyle name="Normal 76 24 13 4" xfId="19794"/>
    <cellStyle name="Normal 76 24 13 5" xfId="19795"/>
    <cellStyle name="Normal 76 24 14" xfId="19796"/>
    <cellStyle name="Normal 76 24 14 2" xfId="19797"/>
    <cellStyle name="Normal 76 24 14 3" xfId="19798"/>
    <cellStyle name="Normal 76 24 14 4" xfId="19799"/>
    <cellStyle name="Normal 76 24 14 5" xfId="19800"/>
    <cellStyle name="Normal 76 24 15" xfId="19801"/>
    <cellStyle name="Normal 76 24 15 2" xfId="19802"/>
    <cellStyle name="Normal 76 24 15 3" xfId="19803"/>
    <cellStyle name="Normal 76 24 15 4" xfId="19804"/>
    <cellStyle name="Normal 76 24 15 5" xfId="19805"/>
    <cellStyle name="Normal 76 24 16" xfId="19806"/>
    <cellStyle name="Normal 76 24 16 2" xfId="19807"/>
    <cellStyle name="Normal 76 24 16 3" xfId="19808"/>
    <cellStyle name="Normal 76 24 16 4" xfId="19809"/>
    <cellStyle name="Normal 76 24 16 5" xfId="19810"/>
    <cellStyle name="Normal 76 24 17" xfId="19811"/>
    <cellStyle name="Normal 76 24 17 2" xfId="19812"/>
    <cellStyle name="Normal 76 24 17 3" xfId="19813"/>
    <cellStyle name="Normal 76 24 17 4" xfId="19814"/>
    <cellStyle name="Normal 76 24 17 5" xfId="19815"/>
    <cellStyle name="Normal 76 24 18" xfId="19816"/>
    <cellStyle name="Normal 76 24 18 2" xfId="19817"/>
    <cellStyle name="Normal 76 24 18 3" xfId="19818"/>
    <cellStyle name="Normal 76 24 18 4" xfId="19819"/>
    <cellStyle name="Normal 76 24 18 5" xfId="19820"/>
    <cellStyle name="Normal 76 24 19" xfId="19821"/>
    <cellStyle name="Normal 76 24 19 2" xfId="19822"/>
    <cellStyle name="Normal 76 24 19 3" xfId="19823"/>
    <cellStyle name="Normal 76 24 19 4" xfId="19824"/>
    <cellStyle name="Normal 76 24 19 5" xfId="19825"/>
    <cellStyle name="Normal 76 24 2" xfId="19826"/>
    <cellStyle name="Normal 76 24 2 10" xfId="19827"/>
    <cellStyle name="Normal 76 24 2 10 2" xfId="19828"/>
    <cellStyle name="Normal 76 24 2 10 3" xfId="19829"/>
    <cellStyle name="Normal 76 24 2 10 4" xfId="19830"/>
    <cellStyle name="Normal 76 24 2 10 5" xfId="19831"/>
    <cellStyle name="Normal 76 24 2 11" xfId="19832"/>
    <cellStyle name="Normal 76 24 2 11 2" xfId="19833"/>
    <cellStyle name="Normal 76 24 2 11 3" xfId="19834"/>
    <cellStyle name="Normal 76 24 2 11 4" xfId="19835"/>
    <cellStyle name="Normal 76 24 2 11 5" xfId="19836"/>
    <cellStyle name="Normal 76 24 2 12" xfId="19837"/>
    <cellStyle name="Normal 76 24 2 12 2" xfId="19838"/>
    <cellStyle name="Normal 76 24 2 12 3" xfId="19839"/>
    <cellStyle name="Normal 76 24 2 12 4" xfId="19840"/>
    <cellStyle name="Normal 76 24 2 12 5" xfId="19841"/>
    <cellStyle name="Normal 76 24 2 13" xfId="19842"/>
    <cellStyle name="Normal 76 24 2 13 2" xfId="19843"/>
    <cellStyle name="Normal 76 24 2 13 3" xfId="19844"/>
    <cellStyle name="Normal 76 24 2 13 4" xfId="19845"/>
    <cellStyle name="Normal 76 24 2 13 5" xfId="19846"/>
    <cellStyle name="Normal 76 24 2 14" xfId="19847"/>
    <cellStyle name="Normal 76 24 2 14 2" xfId="19848"/>
    <cellStyle name="Normal 76 24 2 14 3" xfId="19849"/>
    <cellStyle name="Normal 76 24 2 14 4" xfId="19850"/>
    <cellStyle name="Normal 76 24 2 14 5" xfId="19851"/>
    <cellStyle name="Normal 76 24 2 15" xfId="19852"/>
    <cellStyle name="Normal 76 24 2 15 2" xfId="19853"/>
    <cellStyle name="Normal 76 24 2 15 3" xfId="19854"/>
    <cellStyle name="Normal 76 24 2 15 4" xfId="19855"/>
    <cellStyle name="Normal 76 24 2 15 5" xfId="19856"/>
    <cellStyle name="Normal 76 24 2 16" xfId="19857"/>
    <cellStyle name="Normal 76 24 2 16 2" xfId="19858"/>
    <cellStyle name="Normal 76 24 2 16 3" xfId="19859"/>
    <cellStyle name="Normal 76 24 2 16 4" xfId="19860"/>
    <cellStyle name="Normal 76 24 2 16 5" xfId="19861"/>
    <cellStyle name="Normal 76 24 2 17" xfId="19862"/>
    <cellStyle name="Normal 76 24 2 17 2" xfId="19863"/>
    <cellStyle name="Normal 76 24 2 17 3" xfId="19864"/>
    <cellStyle name="Normal 76 24 2 17 4" xfId="19865"/>
    <cellStyle name="Normal 76 24 2 17 5" xfId="19866"/>
    <cellStyle name="Normal 76 24 2 18" xfId="19867"/>
    <cellStyle name="Normal 76 24 2 18 2" xfId="19868"/>
    <cellStyle name="Normal 76 24 2 18 3" xfId="19869"/>
    <cellStyle name="Normal 76 24 2 18 4" xfId="19870"/>
    <cellStyle name="Normal 76 24 2 18 5" xfId="19871"/>
    <cellStyle name="Normal 76 24 2 19" xfId="19872"/>
    <cellStyle name="Normal 76 24 2 19 2" xfId="19873"/>
    <cellStyle name="Normal 76 24 2 19 3" xfId="19874"/>
    <cellStyle name="Normal 76 24 2 19 4" xfId="19875"/>
    <cellStyle name="Normal 76 24 2 19 5" xfId="19876"/>
    <cellStyle name="Normal 76 24 2 2" xfId="19877"/>
    <cellStyle name="Normal 76 24 2 2 2" xfId="19878"/>
    <cellStyle name="Normal 76 24 2 2 3" xfId="19879"/>
    <cellStyle name="Normal 76 24 2 2 4" xfId="19880"/>
    <cellStyle name="Normal 76 24 2 2 5" xfId="19881"/>
    <cellStyle name="Normal 76 24 2 20" xfId="19882"/>
    <cellStyle name="Normal 76 24 2 20 2" xfId="19883"/>
    <cellStyle name="Normal 76 24 2 20 3" xfId="19884"/>
    <cellStyle name="Normal 76 24 2 20 4" xfId="19885"/>
    <cellStyle name="Normal 76 24 2 20 5" xfId="19886"/>
    <cellStyle name="Normal 76 24 2 21" xfId="19887"/>
    <cellStyle name="Normal 76 24 2 21 2" xfId="19888"/>
    <cellStyle name="Normal 76 24 2 21 3" xfId="19889"/>
    <cellStyle name="Normal 76 24 2 21 4" xfId="19890"/>
    <cellStyle name="Normal 76 24 2 21 5" xfId="19891"/>
    <cellStyle name="Normal 76 24 2 22" xfId="19892"/>
    <cellStyle name="Normal 76 24 2 22 2" xfId="19893"/>
    <cellStyle name="Normal 76 24 2 22 3" xfId="19894"/>
    <cellStyle name="Normal 76 24 2 22 4" xfId="19895"/>
    <cellStyle name="Normal 76 24 2 22 5" xfId="19896"/>
    <cellStyle name="Normal 76 24 2 23" xfId="19897"/>
    <cellStyle name="Normal 76 24 2 23 2" xfId="19898"/>
    <cellStyle name="Normal 76 24 2 23 3" xfId="19899"/>
    <cellStyle name="Normal 76 24 2 23 4" xfId="19900"/>
    <cellStyle name="Normal 76 24 2 23 5" xfId="19901"/>
    <cellStyle name="Normal 76 24 2 24" xfId="19902"/>
    <cellStyle name="Normal 76 24 2 24 2" xfId="19903"/>
    <cellStyle name="Normal 76 24 2 24 3" xfId="19904"/>
    <cellStyle name="Normal 76 24 2 24 4" xfId="19905"/>
    <cellStyle name="Normal 76 24 2 24 5" xfId="19906"/>
    <cellStyle name="Normal 76 24 2 25" xfId="19907"/>
    <cellStyle name="Normal 76 24 2 25 2" xfId="19908"/>
    <cellStyle name="Normal 76 24 2 25 3" xfId="19909"/>
    <cellStyle name="Normal 76 24 2 25 4" xfId="19910"/>
    <cellStyle name="Normal 76 24 2 25 5" xfId="19911"/>
    <cellStyle name="Normal 76 24 2 26" xfId="19912"/>
    <cellStyle name="Normal 76 24 2 26 2" xfId="19913"/>
    <cellStyle name="Normal 76 24 2 26 3" xfId="19914"/>
    <cellStyle name="Normal 76 24 2 26 4" xfId="19915"/>
    <cellStyle name="Normal 76 24 2 26 5" xfId="19916"/>
    <cellStyle name="Normal 76 24 2 27" xfId="19917"/>
    <cellStyle name="Normal 76 24 2 27 2" xfId="19918"/>
    <cellStyle name="Normal 76 24 2 27 3" xfId="19919"/>
    <cellStyle name="Normal 76 24 2 27 4" xfId="19920"/>
    <cellStyle name="Normal 76 24 2 27 5" xfId="19921"/>
    <cellStyle name="Normal 76 24 2 28" xfId="19922"/>
    <cellStyle name="Normal 76 24 2 28 2" xfId="19923"/>
    <cellStyle name="Normal 76 24 2 28 3" xfId="19924"/>
    <cellStyle name="Normal 76 24 2 28 4" xfId="19925"/>
    <cellStyle name="Normal 76 24 2 28 5" xfId="19926"/>
    <cellStyle name="Normal 76 24 2 29" xfId="19927"/>
    <cellStyle name="Normal 76 24 2 29 2" xfId="19928"/>
    <cellStyle name="Normal 76 24 2 29 3" xfId="19929"/>
    <cellStyle name="Normal 76 24 2 29 4" xfId="19930"/>
    <cellStyle name="Normal 76 24 2 29 5" xfId="19931"/>
    <cellStyle name="Normal 76 24 2 3" xfId="19932"/>
    <cellStyle name="Normal 76 24 2 3 2" xfId="19933"/>
    <cellStyle name="Normal 76 24 2 3 3" xfId="19934"/>
    <cellStyle name="Normal 76 24 2 3 4" xfId="19935"/>
    <cellStyle name="Normal 76 24 2 3 5" xfId="19936"/>
    <cellStyle name="Normal 76 24 2 30" xfId="19937"/>
    <cellStyle name="Normal 76 24 2 30 2" xfId="19938"/>
    <cellStyle name="Normal 76 24 2 30 3" xfId="19939"/>
    <cellStyle name="Normal 76 24 2 30 4" xfId="19940"/>
    <cellStyle name="Normal 76 24 2 30 5" xfId="19941"/>
    <cellStyle name="Normal 76 24 2 31" xfId="19942"/>
    <cellStyle name="Normal 76 24 2 31 2" xfId="19943"/>
    <cellStyle name="Normal 76 24 2 31 3" xfId="19944"/>
    <cellStyle name="Normal 76 24 2 31 4" xfId="19945"/>
    <cellStyle name="Normal 76 24 2 31 5" xfId="19946"/>
    <cellStyle name="Normal 76 24 2 32" xfId="19947"/>
    <cellStyle name="Normal 76 24 2 32 2" xfId="19948"/>
    <cellStyle name="Normal 76 24 2 32 3" xfId="19949"/>
    <cellStyle name="Normal 76 24 2 32 4" xfId="19950"/>
    <cellStyle name="Normal 76 24 2 32 5" xfId="19951"/>
    <cellStyle name="Normal 76 24 2 33" xfId="19952"/>
    <cellStyle name="Normal 76 24 2 33 2" xfId="19953"/>
    <cellStyle name="Normal 76 24 2 33 3" xfId="19954"/>
    <cellStyle name="Normal 76 24 2 33 4" xfId="19955"/>
    <cellStyle name="Normal 76 24 2 33 5" xfId="19956"/>
    <cellStyle name="Normal 76 24 2 34" xfId="19957"/>
    <cellStyle name="Normal 76 24 2 34 2" xfId="19958"/>
    <cellStyle name="Normal 76 24 2 34 3" xfId="19959"/>
    <cellStyle name="Normal 76 24 2 34 4" xfId="19960"/>
    <cellStyle name="Normal 76 24 2 34 5" xfId="19961"/>
    <cellStyle name="Normal 76 24 2 35" xfId="19962"/>
    <cellStyle name="Normal 76 24 2 35 2" xfId="19963"/>
    <cellStyle name="Normal 76 24 2 35 3" xfId="19964"/>
    <cellStyle name="Normal 76 24 2 35 4" xfId="19965"/>
    <cellStyle name="Normal 76 24 2 35 5" xfId="19966"/>
    <cellStyle name="Normal 76 24 2 36" xfId="19967"/>
    <cellStyle name="Normal 76 24 2 36 2" xfId="19968"/>
    <cellStyle name="Normal 76 24 2 36 3" xfId="19969"/>
    <cellStyle name="Normal 76 24 2 36 4" xfId="19970"/>
    <cellStyle name="Normal 76 24 2 36 5" xfId="19971"/>
    <cellStyle name="Normal 76 24 2 37" xfId="19972"/>
    <cellStyle name="Normal 76 24 2 37 2" xfId="19973"/>
    <cellStyle name="Normal 76 24 2 37 3" xfId="19974"/>
    <cellStyle name="Normal 76 24 2 37 4" xfId="19975"/>
    <cellStyle name="Normal 76 24 2 37 5" xfId="19976"/>
    <cellStyle name="Normal 76 24 2 38" xfId="19977"/>
    <cellStyle name="Normal 76 24 2 38 2" xfId="19978"/>
    <cellStyle name="Normal 76 24 2 38 3" xfId="19979"/>
    <cellStyle name="Normal 76 24 2 38 4" xfId="19980"/>
    <cellStyle name="Normal 76 24 2 38 5" xfId="19981"/>
    <cellStyle name="Normal 76 24 2 39" xfId="19982"/>
    <cellStyle name="Normal 76 24 2 39 2" xfId="19983"/>
    <cellStyle name="Normal 76 24 2 39 3" xfId="19984"/>
    <cellStyle name="Normal 76 24 2 39 4" xfId="19985"/>
    <cellStyle name="Normal 76 24 2 39 5" xfId="19986"/>
    <cellStyle name="Normal 76 24 2 4" xfId="19987"/>
    <cellStyle name="Normal 76 24 2 4 2" xfId="19988"/>
    <cellStyle name="Normal 76 24 2 4 3" xfId="19989"/>
    <cellStyle name="Normal 76 24 2 4 4" xfId="19990"/>
    <cellStyle name="Normal 76 24 2 4 5" xfId="19991"/>
    <cellStyle name="Normal 76 24 2 40" xfId="19992"/>
    <cellStyle name="Normal 76 24 2 41" xfId="19993"/>
    <cellStyle name="Normal 76 24 2 42" xfId="19994"/>
    <cellStyle name="Normal 76 24 2 43" xfId="19995"/>
    <cellStyle name="Normal 76 24 2 5" xfId="19996"/>
    <cellStyle name="Normal 76 24 2 5 2" xfId="19997"/>
    <cellStyle name="Normal 76 24 2 5 3" xfId="19998"/>
    <cellStyle name="Normal 76 24 2 5 4" xfId="19999"/>
    <cellStyle name="Normal 76 24 2 5 5" xfId="20000"/>
    <cellStyle name="Normal 76 24 2 6" xfId="20001"/>
    <cellStyle name="Normal 76 24 2 6 2" xfId="20002"/>
    <cellStyle name="Normal 76 24 2 6 3" xfId="20003"/>
    <cellStyle name="Normal 76 24 2 6 4" xfId="20004"/>
    <cellStyle name="Normal 76 24 2 6 5" xfId="20005"/>
    <cellStyle name="Normal 76 24 2 7" xfId="20006"/>
    <cellStyle name="Normal 76 24 2 7 2" xfId="20007"/>
    <cellStyle name="Normal 76 24 2 7 3" xfId="20008"/>
    <cellStyle name="Normal 76 24 2 7 4" xfId="20009"/>
    <cellStyle name="Normal 76 24 2 7 5" xfId="20010"/>
    <cellStyle name="Normal 76 24 2 8" xfId="20011"/>
    <cellStyle name="Normal 76 24 2 8 2" xfId="20012"/>
    <cellStyle name="Normal 76 24 2 8 3" xfId="20013"/>
    <cellStyle name="Normal 76 24 2 8 4" xfId="20014"/>
    <cellStyle name="Normal 76 24 2 8 5" xfId="20015"/>
    <cellStyle name="Normal 76 24 2 9" xfId="20016"/>
    <cellStyle name="Normal 76 24 2 9 2" xfId="20017"/>
    <cellStyle name="Normal 76 24 2 9 3" xfId="20018"/>
    <cellStyle name="Normal 76 24 2 9 4" xfId="20019"/>
    <cellStyle name="Normal 76 24 2 9 5" xfId="20020"/>
    <cellStyle name="Normal 76 24 20" xfId="20021"/>
    <cellStyle name="Normal 76 24 20 2" xfId="20022"/>
    <cellStyle name="Normal 76 24 20 3" xfId="20023"/>
    <cellStyle name="Normal 76 24 20 4" xfId="20024"/>
    <cellStyle name="Normal 76 24 20 5" xfId="20025"/>
    <cellStyle name="Normal 76 24 21" xfId="20026"/>
    <cellStyle name="Normal 76 24 21 2" xfId="20027"/>
    <cellStyle name="Normal 76 24 21 3" xfId="20028"/>
    <cellStyle name="Normal 76 24 21 4" xfId="20029"/>
    <cellStyle name="Normal 76 24 21 5" xfId="20030"/>
    <cellStyle name="Normal 76 24 22" xfId="20031"/>
    <cellStyle name="Normal 76 24 22 2" xfId="20032"/>
    <cellStyle name="Normal 76 24 22 3" xfId="20033"/>
    <cellStyle name="Normal 76 24 22 4" xfId="20034"/>
    <cellStyle name="Normal 76 24 22 5" xfId="20035"/>
    <cellStyle name="Normal 76 24 23" xfId="20036"/>
    <cellStyle name="Normal 76 24 23 2" xfId="20037"/>
    <cellStyle name="Normal 76 24 23 3" xfId="20038"/>
    <cellStyle name="Normal 76 24 23 4" xfId="20039"/>
    <cellStyle name="Normal 76 24 23 5" xfId="20040"/>
    <cellStyle name="Normal 76 24 24" xfId="20041"/>
    <cellStyle name="Normal 76 24 24 2" xfId="20042"/>
    <cellStyle name="Normal 76 24 24 3" xfId="20043"/>
    <cellStyle name="Normal 76 24 24 4" xfId="20044"/>
    <cellStyle name="Normal 76 24 24 5" xfId="20045"/>
    <cellStyle name="Normal 76 24 25" xfId="20046"/>
    <cellStyle name="Normal 76 24 25 2" xfId="20047"/>
    <cellStyle name="Normal 76 24 25 3" xfId="20048"/>
    <cellStyle name="Normal 76 24 25 4" xfId="20049"/>
    <cellStyle name="Normal 76 24 25 5" xfId="20050"/>
    <cellStyle name="Normal 76 24 26" xfId="20051"/>
    <cellStyle name="Normal 76 24 26 2" xfId="20052"/>
    <cellStyle name="Normal 76 24 26 3" xfId="20053"/>
    <cellStyle name="Normal 76 24 26 4" xfId="20054"/>
    <cellStyle name="Normal 76 24 26 5" xfId="20055"/>
    <cellStyle name="Normal 76 24 27" xfId="20056"/>
    <cellStyle name="Normal 76 24 27 2" xfId="20057"/>
    <cellStyle name="Normal 76 24 27 3" xfId="20058"/>
    <cellStyle name="Normal 76 24 27 4" xfId="20059"/>
    <cellStyle name="Normal 76 24 27 5" xfId="20060"/>
    <cellStyle name="Normal 76 24 28" xfId="20061"/>
    <cellStyle name="Normal 76 24 28 2" xfId="20062"/>
    <cellStyle name="Normal 76 24 28 3" xfId="20063"/>
    <cellStyle name="Normal 76 24 28 4" xfId="20064"/>
    <cellStyle name="Normal 76 24 28 5" xfId="20065"/>
    <cellStyle name="Normal 76 24 29" xfId="20066"/>
    <cellStyle name="Normal 76 24 29 2" xfId="20067"/>
    <cellStyle name="Normal 76 24 29 3" xfId="20068"/>
    <cellStyle name="Normal 76 24 29 4" xfId="20069"/>
    <cellStyle name="Normal 76 24 29 5" xfId="20070"/>
    <cellStyle name="Normal 76 24 3" xfId="20071"/>
    <cellStyle name="Normal 76 24 3 2" xfId="20072"/>
    <cellStyle name="Normal 76 24 3 3" xfId="20073"/>
    <cellStyle name="Normal 76 24 3 4" xfId="20074"/>
    <cellStyle name="Normal 76 24 3 5" xfId="20075"/>
    <cellStyle name="Normal 76 24 30" xfId="20076"/>
    <cellStyle name="Normal 76 24 30 2" xfId="20077"/>
    <cellStyle name="Normal 76 24 30 3" xfId="20078"/>
    <cellStyle name="Normal 76 24 30 4" xfId="20079"/>
    <cellStyle name="Normal 76 24 30 5" xfId="20080"/>
    <cellStyle name="Normal 76 24 31" xfId="20081"/>
    <cellStyle name="Normal 76 24 31 2" xfId="20082"/>
    <cellStyle name="Normal 76 24 31 3" xfId="20083"/>
    <cellStyle name="Normal 76 24 31 4" xfId="20084"/>
    <cellStyle name="Normal 76 24 31 5" xfId="20085"/>
    <cellStyle name="Normal 76 24 32" xfId="20086"/>
    <cellStyle name="Normal 76 24 32 2" xfId="20087"/>
    <cellStyle name="Normal 76 24 32 3" xfId="20088"/>
    <cellStyle name="Normal 76 24 32 4" xfId="20089"/>
    <cellStyle name="Normal 76 24 32 5" xfId="20090"/>
    <cellStyle name="Normal 76 24 33" xfId="20091"/>
    <cellStyle name="Normal 76 24 34" xfId="20092"/>
    <cellStyle name="Normal 76 24 35" xfId="20093"/>
    <cellStyle name="Normal 76 24 36" xfId="20094"/>
    <cellStyle name="Normal 76 24 4" xfId="20095"/>
    <cellStyle name="Normal 76 24 4 2" xfId="20096"/>
    <cellStyle name="Normal 76 24 4 3" xfId="20097"/>
    <cellStyle name="Normal 76 24 4 4" xfId="20098"/>
    <cellStyle name="Normal 76 24 4 5" xfId="20099"/>
    <cellStyle name="Normal 76 24 5" xfId="20100"/>
    <cellStyle name="Normal 76 24 5 2" xfId="20101"/>
    <cellStyle name="Normal 76 24 5 3" xfId="20102"/>
    <cellStyle name="Normal 76 24 5 4" xfId="20103"/>
    <cellStyle name="Normal 76 24 5 5" xfId="20104"/>
    <cellStyle name="Normal 76 24 6" xfId="20105"/>
    <cellStyle name="Normal 76 24 6 2" xfId="20106"/>
    <cellStyle name="Normal 76 24 6 3" xfId="20107"/>
    <cellStyle name="Normal 76 24 6 4" xfId="20108"/>
    <cellStyle name="Normal 76 24 6 5" xfId="20109"/>
    <cellStyle name="Normal 76 24 7" xfId="20110"/>
    <cellStyle name="Normal 76 24 7 2" xfId="20111"/>
    <cellStyle name="Normal 76 24 7 3" xfId="20112"/>
    <cellStyle name="Normal 76 24 7 4" xfId="20113"/>
    <cellStyle name="Normal 76 24 7 5" xfId="20114"/>
    <cellStyle name="Normal 76 24 8" xfId="20115"/>
    <cellStyle name="Normal 76 24 8 2" xfId="20116"/>
    <cellStyle name="Normal 76 24 8 3" xfId="20117"/>
    <cellStyle name="Normal 76 24 8 4" xfId="20118"/>
    <cellStyle name="Normal 76 24 8 5" xfId="20119"/>
    <cellStyle name="Normal 76 24 9" xfId="20120"/>
    <cellStyle name="Normal 76 24 9 2" xfId="20121"/>
    <cellStyle name="Normal 76 24 9 3" xfId="20122"/>
    <cellStyle name="Normal 76 24 9 4" xfId="20123"/>
    <cellStyle name="Normal 76 24 9 5" xfId="20124"/>
    <cellStyle name="Normal 76 25" xfId="20125"/>
    <cellStyle name="Normal 76 25 10" xfId="20126"/>
    <cellStyle name="Normal 76 25 10 2" xfId="20127"/>
    <cellStyle name="Normal 76 25 10 3" xfId="20128"/>
    <cellStyle name="Normal 76 25 10 4" xfId="20129"/>
    <cellStyle name="Normal 76 25 10 5" xfId="20130"/>
    <cellStyle name="Normal 76 25 11" xfId="20131"/>
    <cellStyle name="Normal 76 25 11 2" xfId="20132"/>
    <cellStyle name="Normal 76 25 11 3" xfId="20133"/>
    <cellStyle name="Normal 76 25 11 4" xfId="20134"/>
    <cellStyle name="Normal 76 25 11 5" xfId="20135"/>
    <cellStyle name="Normal 76 25 12" xfId="20136"/>
    <cellStyle name="Normal 76 25 12 2" xfId="20137"/>
    <cellStyle name="Normal 76 25 12 3" xfId="20138"/>
    <cellStyle name="Normal 76 25 12 4" xfId="20139"/>
    <cellStyle name="Normal 76 25 12 5" xfId="20140"/>
    <cellStyle name="Normal 76 25 13" xfId="20141"/>
    <cellStyle name="Normal 76 25 13 2" xfId="20142"/>
    <cellStyle name="Normal 76 25 13 3" xfId="20143"/>
    <cellStyle name="Normal 76 25 13 4" xfId="20144"/>
    <cellStyle name="Normal 76 25 13 5" xfId="20145"/>
    <cellStyle name="Normal 76 25 14" xfId="20146"/>
    <cellStyle name="Normal 76 25 14 2" xfId="20147"/>
    <cellStyle name="Normal 76 25 14 3" xfId="20148"/>
    <cellStyle name="Normal 76 25 14 4" xfId="20149"/>
    <cellStyle name="Normal 76 25 14 5" xfId="20150"/>
    <cellStyle name="Normal 76 25 15" xfId="20151"/>
    <cellStyle name="Normal 76 25 15 2" xfId="20152"/>
    <cellStyle name="Normal 76 25 15 3" xfId="20153"/>
    <cellStyle name="Normal 76 25 15 4" xfId="20154"/>
    <cellStyle name="Normal 76 25 15 5" xfId="20155"/>
    <cellStyle name="Normal 76 25 16" xfId="20156"/>
    <cellStyle name="Normal 76 25 16 2" xfId="20157"/>
    <cellStyle name="Normal 76 25 16 3" xfId="20158"/>
    <cellStyle name="Normal 76 25 16 4" xfId="20159"/>
    <cellStyle name="Normal 76 25 16 5" xfId="20160"/>
    <cellStyle name="Normal 76 25 17" xfId="20161"/>
    <cellStyle name="Normal 76 25 17 2" xfId="20162"/>
    <cellStyle name="Normal 76 25 17 3" xfId="20163"/>
    <cellStyle name="Normal 76 25 17 4" xfId="20164"/>
    <cellStyle name="Normal 76 25 17 5" xfId="20165"/>
    <cellStyle name="Normal 76 25 18" xfId="20166"/>
    <cellStyle name="Normal 76 25 18 2" xfId="20167"/>
    <cellStyle name="Normal 76 25 18 3" xfId="20168"/>
    <cellStyle name="Normal 76 25 18 4" xfId="20169"/>
    <cellStyle name="Normal 76 25 18 5" xfId="20170"/>
    <cellStyle name="Normal 76 25 19" xfId="20171"/>
    <cellStyle name="Normal 76 25 19 2" xfId="20172"/>
    <cellStyle name="Normal 76 25 19 3" xfId="20173"/>
    <cellStyle name="Normal 76 25 19 4" xfId="20174"/>
    <cellStyle name="Normal 76 25 19 5" xfId="20175"/>
    <cellStyle name="Normal 76 25 2" xfId="20176"/>
    <cellStyle name="Normal 76 25 2 10" xfId="20177"/>
    <cellStyle name="Normal 76 25 2 10 2" xfId="20178"/>
    <cellStyle name="Normal 76 25 2 10 3" xfId="20179"/>
    <cellStyle name="Normal 76 25 2 10 4" xfId="20180"/>
    <cellStyle name="Normal 76 25 2 10 5" xfId="20181"/>
    <cellStyle name="Normal 76 25 2 11" xfId="20182"/>
    <cellStyle name="Normal 76 25 2 11 2" xfId="20183"/>
    <cellStyle name="Normal 76 25 2 11 3" xfId="20184"/>
    <cellStyle name="Normal 76 25 2 11 4" xfId="20185"/>
    <cellStyle name="Normal 76 25 2 11 5" xfId="20186"/>
    <cellStyle name="Normal 76 25 2 12" xfId="20187"/>
    <cellStyle name="Normal 76 25 2 12 2" xfId="20188"/>
    <cellStyle name="Normal 76 25 2 12 3" xfId="20189"/>
    <cellStyle name="Normal 76 25 2 12 4" xfId="20190"/>
    <cellStyle name="Normal 76 25 2 12 5" xfId="20191"/>
    <cellStyle name="Normal 76 25 2 13" xfId="20192"/>
    <cellStyle name="Normal 76 25 2 13 2" xfId="20193"/>
    <cellStyle name="Normal 76 25 2 13 3" xfId="20194"/>
    <cellStyle name="Normal 76 25 2 13 4" xfId="20195"/>
    <cellStyle name="Normal 76 25 2 13 5" xfId="20196"/>
    <cellStyle name="Normal 76 25 2 14" xfId="20197"/>
    <cellStyle name="Normal 76 25 2 14 2" xfId="20198"/>
    <cellStyle name="Normal 76 25 2 14 3" xfId="20199"/>
    <cellStyle name="Normal 76 25 2 14 4" xfId="20200"/>
    <cellStyle name="Normal 76 25 2 14 5" xfId="20201"/>
    <cellStyle name="Normal 76 25 2 15" xfId="20202"/>
    <cellStyle name="Normal 76 25 2 15 2" xfId="20203"/>
    <cellStyle name="Normal 76 25 2 15 3" xfId="20204"/>
    <cellStyle name="Normal 76 25 2 15 4" xfId="20205"/>
    <cellStyle name="Normal 76 25 2 15 5" xfId="20206"/>
    <cellStyle name="Normal 76 25 2 16" xfId="20207"/>
    <cellStyle name="Normal 76 25 2 16 2" xfId="20208"/>
    <cellStyle name="Normal 76 25 2 16 3" xfId="20209"/>
    <cellStyle name="Normal 76 25 2 16 4" xfId="20210"/>
    <cellStyle name="Normal 76 25 2 16 5" xfId="20211"/>
    <cellStyle name="Normal 76 25 2 17" xfId="20212"/>
    <cellStyle name="Normal 76 25 2 17 2" xfId="20213"/>
    <cellStyle name="Normal 76 25 2 17 3" xfId="20214"/>
    <cellStyle name="Normal 76 25 2 17 4" xfId="20215"/>
    <cellStyle name="Normal 76 25 2 17 5" xfId="20216"/>
    <cellStyle name="Normal 76 25 2 18" xfId="20217"/>
    <cellStyle name="Normal 76 25 2 18 2" xfId="20218"/>
    <cellStyle name="Normal 76 25 2 18 3" xfId="20219"/>
    <cellStyle name="Normal 76 25 2 18 4" xfId="20220"/>
    <cellStyle name="Normal 76 25 2 18 5" xfId="20221"/>
    <cellStyle name="Normal 76 25 2 19" xfId="20222"/>
    <cellStyle name="Normal 76 25 2 19 2" xfId="20223"/>
    <cellStyle name="Normal 76 25 2 19 3" xfId="20224"/>
    <cellStyle name="Normal 76 25 2 19 4" xfId="20225"/>
    <cellStyle name="Normal 76 25 2 19 5" xfId="20226"/>
    <cellStyle name="Normal 76 25 2 2" xfId="20227"/>
    <cellStyle name="Normal 76 25 2 2 2" xfId="20228"/>
    <cellStyle name="Normal 76 25 2 2 3" xfId="20229"/>
    <cellStyle name="Normal 76 25 2 2 4" xfId="20230"/>
    <cellStyle name="Normal 76 25 2 2 5" xfId="20231"/>
    <cellStyle name="Normal 76 25 2 20" xfId="20232"/>
    <cellStyle name="Normal 76 25 2 20 2" xfId="20233"/>
    <cellStyle name="Normal 76 25 2 20 3" xfId="20234"/>
    <cellStyle name="Normal 76 25 2 20 4" xfId="20235"/>
    <cellStyle name="Normal 76 25 2 20 5" xfId="20236"/>
    <cellStyle name="Normal 76 25 2 21" xfId="20237"/>
    <cellStyle name="Normal 76 25 2 21 2" xfId="20238"/>
    <cellStyle name="Normal 76 25 2 21 3" xfId="20239"/>
    <cellStyle name="Normal 76 25 2 21 4" xfId="20240"/>
    <cellStyle name="Normal 76 25 2 21 5" xfId="20241"/>
    <cellStyle name="Normal 76 25 2 22" xfId="20242"/>
    <cellStyle name="Normal 76 25 2 22 2" xfId="20243"/>
    <cellStyle name="Normal 76 25 2 22 3" xfId="20244"/>
    <cellStyle name="Normal 76 25 2 22 4" xfId="20245"/>
    <cellStyle name="Normal 76 25 2 22 5" xfId="20246"/>
    <cellStyle name="Normal 76 25 2 23" xfId="20247"/>
    <cellStyle name="Normal 76 25 2 23 2" xfId="20248"/>
    <cellStyle name="Normal 76 25 2 23 3" xfId="20249"/>
    <cellStyle name="Normal 76 25 2 23 4" xfId="20250"/>
    <cellStyle name="Normal 76 25 2 23 5" xfId="20251"/>
    <cellStyle name="Normal 76 25 2 24" xfId="20252"/>
    <cellStyle name="Normal 76 25 2 24 2" xfId="20253"/>
    <cellStyle name="Normal 76 25 2 24 3" xfId="20254"/>
    <cellStyle name="Normal 76 25 2 24 4" xfId="20255"/>
    <cellStyle name="Normal 76 25 2 24 5" xfId="20256"/>
    <cellStyle name="Normal 76 25 2 25" xfId="20257"/>
    <cellStyle name="Normal 76 25 2 25 2" xfId="20258"/>
    <cellStyle name="Normal 76 25 2 25 3" xfId="20259"/>
    <cellStyle name="Normal 76 25 2 25 4" xfId="20260"/>
    <cellStyle name="Normal 76 25 2 25 5" xfId="20261"/>
    <cellStyle name="Normal 76 25 2 26" xfId="20262"/>
    <cellStyle name="Normal 76 25 2 26 2" xfId="20263"/>
    <cellStyle name="Normal 76 25 2 26 3" xfId="20264"/>
    <cellStyle name="Normal 76 25 2 26 4" xfId="20265"/>
    <cellStyle name="Normal 76 25 2 26 5" xfId="20266"/>
    <cellStyle name="Normal 76 25 2 27" xfId="20267"/>
    <cellStyle name="Normal 76 25 2 27 2" xfId="20268"/>
    <cellStyle name="Normal 76 25 2 27 3" xfId="20269"/>
    <cellStyle name="Normal 76 25 2 27 4" xfId="20270"/>
    <cellStyle name="Normal 76 25 2 27 5" xfId="20271"/>
    <cellStyle name="Normal 76 25 2 28" xfId="20272"/>
    <cellStyle name="Normal 76 25 2 28 2" xfId="20273"/>
    <cellStyle name="Normal 76 25 2 28 3" xfId="20274"/>
    <cellStyle name="Normal 76 25 2 28 4" xfId="20275"/>
    <cellStyle name="Normal 76 25 2 28 5" xfId="20276"/>
    <cellStyle name="Normal 76 25 2 29" xfId="20277"/>
    <cellStyle name="Normal 76 25 2 29 2" xfId="20278"/>
    <cellStyle name="Normal 76 25 2 29 3" xfId="20279"/>
    <cellStyle name="Normal 76 25 2 29 4" xfId="20280"/>
    <cellStyle name="Normal 76 25 2 29 5" xfId="20281"/>
    <cellStyle name="Normal 76 25 2 3" xfId="20282"/>
    <cellStyle name="Normal 76 25 2 3 2" xfId="20283"/>
    <cellStyle name="Normal 76 25 2 3 3" xfId="20284"/>
    <cellStyle name="Normal 76 25 2 3 4" xfId="20285"/>
    <cellStyle name="Normal 76 25 2 3 5" xfId="20286"/>
    <cellStyle name="Normal 76 25 2 30" xfId="20287"/>
    <cellStyle name="Normal 76 25 2 30 2" xfId="20288"/>
    <cellStyle name="Normal 76 25 2 30 3" xfId="20289"/>
    <cellStyle name="Normal 76 25 2 30 4" xfId="20290"/>
    <cellStyle name="Normal 76 25 2 30 5" xfId="20291"/>
    <cellStyle name="Normal 76 25 2 31" xfId="20292"/>
    <cellStyle name="Normal 76 25 2 31 2" xfId="20293"/>
    <cellStyle name="Normal 76 25 2 31 3" xfId="20294"/>
    <cellStyle name="Normal 76 25 2 31 4" xfId="20295"/>
    <cellStyle name="Normal 76 25 2 31 5" xfId="20296"/>
    <cellStyle name="Normal 76 25 2 32" xfId="20297"/>
    <cellStyle name="Normal 76 25 2 32 2" xfId="20298"/>
    <cellStyle name="Normal 76 25 2 32 3" xfId="20299"/>
    <cellStyle name="Normal 76 25 2 32 4" xfId="20300"/>
    <cellStyle name="Normal 76 25 2 32 5" xfId="20301"/>
    <cellStyle name="Normal 76 25 2 33" xfId="20302"/>
    <cellStyle name="Normal 76 25 2 33 2" xfId="20303"/>
    <cellStyle name="Normal 76 25 2 33 3" xfId="20304"/>
    <cellStyle name="Normal 76 25 2 33 4" xfId="20305"/>
    <cellStyle name="Normal 76 25 2 33 5" xfId="20306"/>
    <cellStyle name="Normal 76 25 2 34" xfId="20307"/>
    <cellStyle name="Normal 76 25 2 34 2" xfId="20308"/>
    <cellStyle name="Normal 76 25 2 34 3" xfId="20309"/>
    <cellStyle name="Normal 76 25 2 34 4" xfId="20310"/>
    <cellStyle name="Normal 76 25 2 34 5" xfId="20311"/>
    <cellStyle name="Normal 76 25 2 35" xfId="20312"/>
    <cellStyle name="Normal 76 25 2 35 2" xfId="20313"/>
    <cellStyle name="Normal 76 25 2 35 3" xfId="20314"/>
    <cellStyle name="Normal 76 25 2 35 4" xfId="20315"/>
    <cellStyle name="Normal 76 25 2 35 5" xfId="20316"/>
    <cellStyle name="Normal 76 25 2 36" xfId="20317"/>
    <cellStyle name="Normal 76 25 2 36 2" xfId="20318"/>
    <cellStyle name="Normal 76 25 2 36 3" xfId="20319"/>
    <cellStyle name="Normal 76 25 2 36 4" xfId="20320"/>
    <cellStyle name="Normal 76 25 2 36 5" xfId="20321"/>
    <cellStyle name="Normal 76 25 2 37" xfId="20322"/>
    <cellStyle name="Normal 76 25 2 37 2" xfId="20323"/>
    <cellStyle name="Normal 76 25 2 37 3" xfId="20324"/>
    <cellStyle name="Normal 76 25 2 37 4" xfId="20325"/>
    <cellStyle name="Normal 76 25 2 37 5" xfId="20326"/>
    <cellStyle name="Normal 76 25 2 38" xfId="20327"/>
    <cellStyle name="Normal 76 25 2 38 2" xfId="20328"/>
    <cellStyle name="Normal 76 25 2 38 3" xfId="20329"/>
    <cellStyle name="Normal 76 25 2 38 4" xfId="20330"/>
    <cellStyle name="Normal 76 25 2 38 5" xfId="20331"/>
    <cellStyle name="Normal 76 25 2 39" xfId="20332"/>
    <cellStyle name="Normal 76 25 2 39 2" xfId="20333"/>
    <cellStyle name="Normal 76 25 2 39 3" xfId="20334"/>
    <cellStyle name="Normal 76 25 2 39 4" xfId="20335"/>
    <cellStyle name="Normal 76 25 2 39 5" xfId="20336"/>
    <cellStyle name="Normal 76 25 2 4" xfId="20337"/>
    <cellStyle name="Normal 76 25 2 4 2" xfId="20338"/>
    <cellStyle name="Normal 76 25 2 4 3" xfId="20339"/>
    <cellStyle name="Normal 76 25 2 4 4" xfId="20340"/>
    <cellStyle name="Normal 76 25 2 4 5" xfId="20341"/>
    <cellStyle name="Normal 76 25 2 40" xfId="20342"/>
    <cellStyle name="Normal 76 25 2 41" xfId="20343"/>
    <cellStyle name="Normal 76 25 2 42" xfId="20344"/>
    <cellStyle name="Normal 76 25 2 43" xfId="20345"/>
    <cellStyle name="Normal 76 25 2 5" xfId="20346"/>
    <cellStyle name="Normal 76 25 2 5 2" xfId="20347"/>
    <cellStyle name="Normal 76 25 2 5 3" xfId="20348"/>
    <cellStyle name="Normal 76 25 2 5 4" xfId="20349"/>
    <cellStyle name="Normal 76 25 2 5 5" xfId="20350"/>
    <cellStyle name="Normal 76 25 2 6" xfId="20351"/>
    <cellStyle name="Normal 76 25 2 6 2" xfId="20352"/>
    <cellStyle name="Normal 76 25 2 6 3" xfId="20353"/>
    <cellStyle name="Normal 76 25 2 6 4" xfId="20354"/>
    <cellStyle name="Normal 76 25 2 6 5" xfId="20355"/>
    <cellStyle name="Normal 76 25 2 7" xfId="20356"/>
    <cellStyle name="Normal 76 25 2 7 2" xfId="20357"/>
    <cellStyle name="Normal 76 25 2 7 3" xfId="20358"/>
    <cellStyle name="Normal 76 25 2 7 4" xfId="20359"/>
    <cellStyle name="Normal 76 25 2 7 5" xfId="20360"/>
    <cellStyle name="Normal 76 25 2 8" xfId="20361"/>
    <cellStyle name="Normal 76 25 2 8 2" xfId="20362"/>
    <cellStyle name="Normal 76 25 2 8 3" xfId="20363"/>
    <cellStyle name="Normal 76 25 2 8 4" xfId="20364"/>
    <cellStyle name="Normal 76 25 2 8 5" xfId="20365"/>
    <cellStyle name="Normal 76 25 2 9" xfId="20366"/>
    <cellStyle name="Normal 76 25 2 9 2" xfId="20367"/>
    <cellStyle name="Normal 76 25 2 9 3" xfId="20368"/>
    <cellStyle name="Normal 76 25 2 9 4" xfId="20369"/>
    <cellStyle name="Normal 76 25 2 9 5" xfId="20370"/>
    <cellStyle name="Normal 76 25 20" xfId="20371"/>
    <cellStyle name="Normal 76 25 20 2" xfId="20372"/>
    <cellStyle name="Normal 76 25 20 3" xfId="20373"/>
    <cellStyle name="Normal 76 25 20 4" xfId="20374"/>
    <cellStyle name="Normal 76 25 20 5" xfId="20375"/>
    <cellStyle name="Normal 76 25 21" xfId="20376"/>
    <cellStyle name="Normal 76 25 21 2" xfId="20377"/>
    <cellStyle name="Normal 76 25 21 3" xfId="20378"/>
    <cellStyle name="Normal 76 25 21 4" xfId="20379"/>
    <cellStyle name="Normal 76 25 21 5" xfId="20380"/>
    <cellStyle name="Normal 76 25 22" xfId="20381"/>
    <cellStyle name="Normal 76 25 22 2" xfId="20382"/>
    <cellStyle name="Normal 76 25 22 3" xfId="20383"/>
    <cellStyle name="Normal 76 25 22 4" xfId="20384"/>
    <cellStyle name="Normal 76 25 22 5" xfId="20385"/>
    <cellStyle name="Normal 76 25 23" xfId="20386"/>
    <cellStyle name="Normal 76 25 23 2" xfId="20387"/>
    <cellStyle name="Normal 76 25 23 3" xfId="20388"/>
    <cellStyle name="Normal 76 25 23 4" xfId="20389"/>
    <cellStyle name="Normal 76 25 23 5" xfId="20390"/>
    <cellStyle name="Normal 76 25 24" xfId="20391"/>
    <cellStyle name="Normal 76 25 24 2" xfId="20392"/>
    <cellStyle name="Normal 76 25 24 3" xfId="20393"/>
    <cellStyle name="Normal 76 25 24 4" xfId="20394"/>
    <cellStyle name="Normal 76 25 24 5" xfId="20395"/>
    <cellStyle name="Normal 76 25 25" xfId="20396"/>
    <cellStyle name="Normal 76 25 25 2" xfId="20397"/>
    <cellStyle name="Normal 76 25 25 3" xfId="20398"/>
    <cellStyle name="Normal 76 25 25 4" xfId="20399"/>
    <cellStyle name="Normal 76 25 25 5" xfId="20400"/>
    <cellStyle name="Normal 76 25 26" xfId="20401"/>
    <cellStyle name="Normal 76 25 26 2" xfId="20402"/>
    <cellStyle name="Normal 76 25 26 3" xfId="20403"/>
    <cellStyle name="Normal 76 25 26 4" xfId="20404"/>
    <cellStyle name="Normal 76 25 26 5" xfId="20405"/>
    <cellStyle name="Normal 76 25 27" xfId="20406"/>
    <cellStyle name="Normal 76 25 27 2" xfId="20407"/>
    <cellStyle name="Normal 76 25 27 3" xfId="20408"/>
    <cellStyle name="Normal 76 25 27 4" xfId="20409"/>
    <cellStyle name="Normal 76 25 27 5" xfId="20410"/>
    <cellStyle name="Normal 76 25 28" xfId="20411"/>
    <cellStyle name="Normal 76 25 28 2" xfId="20412"/>
    <cellStyle name="Normal 76 25 28 3" xfId="20413"/>
    <cellStyle name="Normal 76 25 28 4" xfId="20414"/>
    <cellStyle name="Normal 76 25 28 5" xfId="20415"/>
    <cellStyle name="Normal 76 25 29" xfId="20416"/>
    <cellStyle name="Normal 76 25 29 2" xfId="20417"/>
    <cellStyle name="Normal 76 25 29 3" xfId="20418"/>
    <cellStyle name="Normal 76 25 29 4" xfId="20419"/>
    <cellStyle name="Normal 76 25 29 5" xfId="20420"/>
    <cellStyle name="Normal 76 25 3" xfId="20421"/>
    <cellStyle name="Normal 76 25 3 2" xfId="20422"/>
    <cellStyle name="Normal 76 25 3 3" xfId="20423"/>
    <cellStyle name="Normal 76 25 3 4" xfId="20424"/>
    <cellStyle name="Normal 76 25 3 5" xfId="20425"/>
    <cellStyle name="Normal 76 25 30" xfId="20426"/>
    <cellStyle name="Normal 76 25 30 2" xfId="20427"/>
    <cellStyle name="Normal 76 25 30 3" xfId="20428"/>
    <cellStyle name="Normal 76 25 30 4" xfId="20429"/>
    <cellStyle name="Normal 76 25 30 5" xfId="20430"/>
    <cellStyle name="Normal 76 25 31" xfId="20431"/>
    <cellStyle name="Normal 76 25 31 2" xfId="20432"/>
    <cellStyle name="Normal 76 25 31 3" xfId="20433"/>
    <cellStyle name="Normal 76 25 31 4" xfId="20434"/>
    <cellStyle name="Normal 76 25 31 5" xfId="20435"/>
    <cellStyle name="Normal 76 25 32" xfId="20436"/>
    <cellStyle name="Normal 76 25 32 2" xfId="20437"/>
    <cellStyle name="Normal 76 25 32 3" xfId="20438"/>
    <cellStyle name="Normal 76 25 32 4" xfId="20439"/>
    <cellStyle name="Normal 76 25 32 5" xfId="20440"/>
    <cellStyle name="Normal 76 25 33" xfId="20441"/>
    <cellStyle name="Normal 76 25 34" xfId="20442"/>
    <cellStyle name="Normal 76 25 35" xfId="20443"/>
    <cellStyle name="Normal 76 25 36" xfId="20444"/>
    <cellStyle name="Normal 76 25 4" xfId="20445"/>
    <cellStyle name="Normal 76 25 4 2" xfId="20446"/>
    <cellStyle name="Normal 76 25 4 3" xfId="20447"/>
    <cellStyle name="Normal 76 25 4 4" xfId="20448"/>
    <cellStyle name="Normal 76 25 4 5" xfId="20449"/>
    <cellStyle name="Normal 76 25 5" xfId="20450"/>
    <cellStyle name="Normal 76 25 5 2" xfId="20451"/>
    <cellStyle name="Normal 76 25 5 3" xfId="20452"/>
    <cellStyle name="Normal 76 25 5 4" xfId="20453"/>
    <cellStyle name="Normal 76 25 5 5" xfId="20454"/>
    <cellStyle name="Normal 76 25 6" xfId="20455"/>
    <cellStyle name="Normal 76 25 6 2" xfId="20456"/>
    <cellStyle name="Normal 76 25 6 3" xfId="20457"/>
    <cellStyle name="Normal 76 25 6 4" xfId="20458"/>
    <cellStyle name="Normal 76 25 6 5" xfId="20459"/>
    <cellStyle name="Normal 76 25 7" xfId="20460"/>
    <cellStyle name="Normal 76 25 7 2" xfId="20461"/>
    <cellStyle name="Normal 76 25 7 3" xfId="20462"/>
    <cellStyle name="Normal 76 25 7 4" xfId="20463"/>
    <cellStyle name="Normal 76 25 7 5" xfId="20464"/>
    <cellStyle name="Normal 76 25 8" xfId="20465"/>
    <cellStyle name="Normal 76 25 8 2" xfId="20466"/>
    <cellStyle name="Normal 76 25 8 3" xfId="20467"/>
    <cellStyle name="Normal 76 25 8 4" xfId="20468"/>
    <cellStyle name="Normal 76 25 8 5" xfId="20469"/>
    <cellStyle name="Normal 76 25 9" xfId="20470"/>
    <cellStyle name="Normal 76 25 9 2" xfId="20471"/>
    <cellStyle name="Normal 76 25 9 3" xfId="20472"/>
    <cellStyle name="Normal 76 25 9 4" xfId="20473"/>
    <cellStyle name="Normal 76 25 9 5" xfId="20474"/>
    <cellStyle name="Normal 76 26" xfId="20475"/>
    <cellStyle name="Normal 76 26 2" xfId="20476"/>
    <cellStyle name="Normal 76 26 3" xfId="20477"/>
    <cellStyle name="Normal 76 26 4" xfId="20478"/>
    <cellStyle name="Normal 76 26 5" xfId="20479"/>
    <cellStyle name="Normal 76 27" xfId="20480"/>
    <cellStyle name="Normal 76 27 2" xfId="20481"/>
    <cellStyle name="Normal 76 27 3" xfId="20482"/>
    <cellStyle name="Normal 76 27 4" xfId="20483"/>
    <cellStyle name="Normal 76 27 5" xfId="20484"/>
    <cellStyle name="Normal 76 28" xfId="20485"/>
    <cellStyle name="Normal 76 28 10" xfId="20486"/>
    <cellStyle name="Normal 76 28 10 2" xfId="20487"/>
    <cellStyle name="Normal 76 28 10 3" xfId="20488"/>
    <cellStyle name="Normal 76 28 10 4" xfId="20489"/>
    <cellStyle name="Normal 76 28 10 5" xfId="20490"/>
    <cellStyle name="Normal 76 28 11" xfId="20491"/>
    <cellStyle name="Normal 76 28 11 2" xfId="20492"/>
    <cellStyle name="Normal 76 28 11 3" xfId="20493"/>
    <cellStyle name="Normal 76 28 11 4" xfId="20494"/>
    <cellStyle name="Normal 76 28 11 5" xfId="20495"/>
    <cellStyle name="Normal 76 28 12" xfId="20496"/>
    <cellStyle name="Normal 76 28 12 2" xfId="20497"/>
    <cellStyle name="Normal 76 28 12 3" xfId="20498"/>
    <cellStyle name="Normal 76 28 12 4" xfId="20499"/>
    <cellStyle name="Normal 76 28 12 5" xfId="20500"/>
    <cellStyle name="Normal 76 28 13" xfId="20501"/>
    <cellStyle name="Normal 76 28 13 2" xfId="20502"/>
    <cellStyle name="Normal 76 28 13 3" xfId="20503"/>
    <cellStyle name="Normal 76 28 13 4" xfId="20504"/>
    <cellStyle name="Normal 76 28 13 5" xfId="20505"/>
    <cellStyle name="Normal 76 28 14" xfId="20506"/>
    <cellStyle name="Normal 76 28 14 2" xfId="20507"/>
    <cellStyle name="Normal 76 28 14 3" xfId="20508"/>
    <cellStyle name="Normal 76 28 14 4" xfId="20509"/>
    <cellStyle name="Normal 76 28 14 5" xfId="20510"/>
    <cellStyle name="Normal 76 28 15" xfId="20511"/>
    <cellStyle name="Normal 76 28 15 2" xfId="20512"/>
    <cellStyle name="Normal 76 28 15 3" xfId="20513"/>
    <cellStyle name="Normal 76 28 15 4" xfId="20514"/>
    <cellStyle name="Normal 76 28 15 5" xfId="20515"/>
    <cellStyle name="Normal 76 28 16" xfId="20516"/>
    <cellStyle name="Normal 76 28 16 2" xfId="20517"/>
    <cellStyle name="Normal 76 28 16 3" xfId="20518"/>
    <cellStyle name="Normal 76 28 16 4" xfId="20519"/>
    <cellStyle name="Normal 76 28 16 5" xfId="20520"/>
    <cellStyle name="Normal 76 28 17" xfId="20521"/>
    <cellStyle name="Normal 76 28 17 2" xfId="20522"/>
    <cellStyle name="Normal 76 28 17 3" xfId="20523"/>
    <cellStyle name="Normal 76 28 17 4" xfId="20524"/>
    <cellStyle name="Normal 76 28 17 5" xfId="20525"/>
    <cellStyle name="Normal 76 28 18" xfId="20526"/>
    <cellStyle name="Normal 76 28 18 2" xfId="20527"/>
    <cellStyle name="Normal 76 28 18 3" xfId="20528"/>
    <cellStyle name="Normal 76 28 18 4" xfId="20529"/>
    <cellStyle name="Normal 76 28 18 5" xfId="20530"/>
    <cellStyle name="Normal 76 28 19" xfId="20531"/>
    <cellStyle name="Normal 76 28 19 2" xfId="20532"/>
    <cellStyle name="Normal 76 28 19 3" xfId="20533"/>
    <cellStyle name="Normal 76 28 19 4" xfId="20534"/>
    <cellStyle name="Normal 76 28 19 5" xfId="20535"/>
    <cellStyle name="Normal 76 28 2" xfId="20536"/>
    <cellStyle name="Normal 76 28 2 2" xfId="20537"/>
    <cellStyle name="Normal 76 28 2 3" xfId="20538"/>
    <cellStyle name="Normal 76 28 2 4" xfId="20539"/>
    <cellStyle name="Normal 76 28 2 5" xfId="20540"/>
    <cellStyle name="Normal 76 28 20" xfId="20541"/>
    <cellStyle name="Normal 76 28 20 2" xfId="20542"/>
    <cellStyle name="Normal 76 28 20 3" xfId="20543"/>
    <cellStyle name="Normal 76 28 20 4" xfId="20544"/>
    <cellStyle name="Normal 76 28 20 5" xfId="20545"/>
    <cellStyle name="Normal 76 28 21" xfId="20546"/>
    <cellStyle name="Normal 76 28 21 2" xfId="20547"/>
    <cellStyle name="Normal 76 28 21 3" xfId="20548"/>
    <cellStyle name="Normal 76 28 21 4" xfId="20549"/>
    <cellStyle name="Normal 76 28 21 5" xfId="20550"/>
    <cellStyle name="Normal 76 28 22" xfId="20551"/>
    <cellStyle name="Normal 76 28 22 2" xfId="20552"/>
    <cellStyle name="Normal 76 28 22 3" xfId="20553"/>
    <cellStyle name="Normal 76 28 22 4" xfId="20554"/>
    <cellStyle name="Normal 76 28 22 5" xfId="20555"/>
    <cellStyle name="Normal 76 28 23" xfId="20556"/>
    <cellStyle name="Normal 76 28 23 2" xfId="20557"/>
    <cellStyle name="Normal 76 28 23 3" xfId="20558"/>
    <cellStyle name="Normal 76 28 23 4" xfId="20559"/>
    <cellStyle name="Normal 76 28 23 5" xfId="20560"/>
    <cellStyle name="Normal 76 28 24" xfId="20561"/>
    <cellStyle name="Normal 76 28 24 2" xfId="20562"/>
    <cellStyle name="Normal 76 28 24 3" xfId="20563"/>
    <cellStyle name="Normal 76 28 24 4" xfId="20564"/>
    <cellStyle name="Normal 76 28 24 5" xfId="20565"/>
    <cellStyle name="Normal 76 28 25" xfId="20566"/>
    <cellStyle name="Normal 76 28 25 2" xfId="20567"/>
    <cellStyle name="Normal 76 28 25 3" xfId="20568"/>
    <cellStyle name="Normal 76 28 25 4" xfId="20569"/>
    <cellStyle name="Normal 76 28 25 5" xfId="20570"/>
    <cellStyle name="Normal 76 28 26" xfId="20571"/>
    <cellStyle name="Normal 76 28 26 2" xfId="20572"/>
    <cellStyle name="Normal 76 28 26 3" xfId="20573"/>
    <cellStyle name="Normal 76 28 26 4" xfId="20574"/>
    <cellStyle name="Normal 76 28 26 5" xfId="20575"/>
    <cellStyle name="Normal 76 28 27" xfId="20576"/>
    <cellStyle name="Normal 76 28 27 2" xfId="20577"/>
    <cellStyle name="Normal 76 28 27 3" xfId="20578"/>
    <cellStyle name="Normal 76 28 27 4" xfId="20579"/>
    <cellStyle name="Normal 76 28 27 5" xfId="20580"/>
    <cellStyle name="Normal 76 28 28" xfId="20581"/>
    <cellStyle name="Normal 76 28 28 2" xfId="20582"/>
    <cellStyle name="Normal 76 28 28 3" xfId="20583"/>
    <cellStyle name="Normal 76 28 28 4" xfId="20584"/>
    <cellStyle name="Normal 76 28 28 5" xfId="20585"/>
    <cellStyle name="Normal 76 28 29" xfId="20586"/>
    <cellStyle name="Normal 76 28 29 2" xfId="20587"/>
    <cellStyle name="Normal 76 28 29 3" xfId="20588"/>
    <cellStyle name="Normal 76 28 29 4" xfId="20589"/>
    <cellStyle name="Normal 76 28 29 5" xfId="20590"/>
    <cellStyle name="Normal 76 28 3" xfId="20591"/>
    <cellStyle name="Normal 76 28 3 2" xfId="20592"/>
    <cellStyle name="Normal 76 28 3 3" xfId="20593"/>
    <cellStyle name="Normal 76 28 3 4" xfId="20594"/>
    <cellStyle name="Normal 76 28 3 5" xfId="20595"/>
    <cellStyle name="Normal 76 28 30" xfId="20596"/>
    <cellStyle name="Normal 76 28 30 2" xfId="20597"/>
    <cellStyle name="Normal 76 28 30 3" xfId="20598"/>
    <cellStyle name="Normal 76 28 30 4" xfId="20599"/>
    <cellStyle name="Normal 76 28 30 5" xfId="20600"/>
    <cellStyle name="Normal 76 28 31" xfId="20601"/>
    <cellStyle name="Normal 76 28 31 2" xfId="20602"/>
    <cellStyle name="Normal 76 28 31 3" xfId="20603"/>
    <cellStyle name="Normal 76 28 31 4" xfId="20604"/>
    <cellStyle name="Normal 76 28 31 5" xfId="20605"/>
    <cellStyle name="Normal 76 28 32" xfId="20606"/>
    <cellStyle name="Normal 76 28 33" xfId="20607"/>
    <cellStyle name="Normal 76 28 34" xfId="20608"/>
    <cellStyle name="Normal 76 28 35" xfId="20609"/>
    <cellStyle name="Normal 76 28 4" xfId="20610"/>
    <cellStyle name="Normal 76 28 4 2" xfId="20611"/>
    <cellStyle name="Normal 76 28 4 3" xfId="20612"/>
    <cellStyle name="Normal 76 28 4 4" xfId="20613"/>
    <cellStyle name="Normal 76 28 4 5" xfId="20614"/>
    <cellStyle name="Normal 76 28 5" xfId="20615"/>
    <cellStyle name="Normal 76 28 5 2" xfId="20616"/>
    <cellStyle name="Normal 76 28 5 3" xfId="20617"/>
    <cellStyle name="Normal 76 28 5 4" xfId="20618"/>
    <cellStyle name="Normal 76 28 5 5" xfId="20619"/>
    <cellStyle name="Normal 76 28 6" xfId="20620"/>
    <cellStyle name="Normal 76 28 6 2" xfId="20621"/>
    <cellStyle name="Normal 76 28 6 3" xfId="20622"/>
    <cellStyle name="Normal 76 28 6 4" xfId="20623"/>
    <cellStyle name="Normal 76 28 6 5" xfId="20624"/>
    <cellStyle name="Normal 76 28 7" xfId="20625"/>
    <cellStyle name="Normal 76 28 7 2" xfId="20626"/>
    <cellStyle name="Normal 76 28 7 3" xfId="20627"/>
    <cellStyle name="Normal 76 28 7 4" xfId="20628"/>
    <cellStyle name="Normal 76 28 7 5" xfId="20629"/>
    <cellStyle name="Normal 76 28 8" xfId="20630"/>
    <cellStyle name="Normal 76 28 8 2" xfId="20631"/>
    <cellStyle name="Normal 76 28 8 3" xfId="20632"/>
    <cellStyle name="Normal 76 28 8 4" xfId="20633"/>
    <cellStyle name="Normal 76 28 8 5" xfId="20634"/>
    <cellStyle name="Normal 76 28 9" xfId="20635"/>
    <cellStyle name="Normal 76 28 9 2" xfId="20636"/>
    <cellStyle name="Normal 76 28 9 3" xfId="20637"/>
    <cellStyle name="Normal 76 28 9 4" xfId="20638"/>
    <cellStyle name="Normal 76 28 9 5" xfId="20639"/>
    <cellStyle name="Normal 76 29" xfId="20640"/>
    <cellStyle name="Normal 76 29 2" xfId="20641"/>
    <cellStyle name="Normal 76 29 3" xfId="20642"/>
    <cellStyle name="Normal 76 29 4" xfId="20643"/>
    <cellStyle name="Normal 76 29 5" xfId="20644"/>
    <cellStyle name="Normal 76 3" xfId="20645"/>
    <cellStyle name="Normal 76 3 2" xfId="20646"/>
    <cellStyle name="Normal 76 3 3" xfId="20647"/>
    <cellStyle name="Normal 76 3 4" xfId="20648"/>
    <cellStyle name="Normal 76 3 5" xfId="20649"/>
    <cellStyle name="Normal 76 30" xfId="20650"/>
    <cellStyle name="Normal 76 30 2" xfId="20651"/>
    <cellStyle name="Normal 76 30 3" xfId="20652"/>
    <cellStyle name="Normal 76 30 4" xfId="20653"/>
    <cellStyle name="Normal 76 30 5" xfId="20654"/>
    <cellStyle name="Normal 76 31" xfId="20655"/>
    <cellStyle name="Normal 76 31 2" xfId="20656"/>
    <cellStyle name="Normal 76 31 3" xfId="20657"/>
    <cellStyle name="Normal 76 31 4" xfId="20658"/>
    <cellStyle name="Normal 76 31 5" xfId="20659"/>
    <cellStyle name="Normal 76 32" xfId="20660"/>
    <cellStyle name="Normal 76 32 2" xfId="20661"/>
    <cellStyle name="Normal 76 32 3" xfId="20662"/>
    <cellStyle name="Normal 76 32 4" xfId="20663"/>
    <cellStyle name="Normal 76 32 5" xfId="20664"/>
    <cellStyle name="Normal 76 33" xfId="20665"/>
    <cellStyle name="Normal 76 33 10" xfId="20666"/>
    <cellStyle name="Normal 76 33 10 2" xfId="20667"/>
    <cellStyle name="Normal 76 33 10 3" xfId="20668"/>
    <cellStyle name="Normal 76 33 10 4" xfId="20669"/>
    <cellStyle name="Normal 76 33 10 5" xfId="20670"/>
    <cellStyle name="Normal 76 33 11" xfId="20671"/>
    <cellStyle name="Normal 76 33 11 2" xfId="20672"/>
    <cellStyle name="Normal 76 33 11 3" xfId="20673"/>
    <cellStyle name="Normal 76 33 11 4" xfId="20674"/>
    <cellStyle name="Normal 76 33 11 5" xfId="20675"/>
    <cellStyle name="Normal 76 33 12" xfId="20676"/>
    <cellStyle name="Normal 76 33 12 2" xfId="20677"/>
    <cellStyle name="Normal 76 33 12 3" xfId="20678"/>
    <cellStyle name="Normal 76 33 12 4" xfId="20679"/>
    <cellStyle name="Normal 76 33 12 5" xfId="20680"/>
    <cellStyle name="Normal 76 33 13" xfId="20681"/>
    <cellStyle name="Normal 76 33 13 2" xfId="20682"/>
    <cellStyle name="Normal 76 33 13 3" xfId="20683"/>
    <cellStyle name="Normal 76 33 13 4" xfId="20684"/>
    <cellStyle name="Normal 76 33 13 5" xfId="20685"/>
    <cellStyle name="Normal 76 33 14" xfId="20686"/>
    <cellStyle name="Normal 76 33 14 2" xfId="20687"/>
    <cellStyle name="Normal 76 33 14 3" xfId="20688"/>
    <cellStyle name="Normal 76 33 14 4" xfId="20689"/>
    <cellStyle name="Normal 76 33 14 5" xfId="20690"/>
    <cellStyle name="Normal 76 33 15" xfId="20691"/>
    <cellStyle name="Normal 76 33 15 2" xfId="20692"/>
    <cellStyle name="Normal 76 33 15 3" xfId="20693"/>
    <cellStyle name="Normal 76 33 15 4" xfId="20694"/>
    <cellStyle name="Normal 76 33 15 5" xfId="20695"/>
    <cellStyle name="Normal 76 33 16" xfId="20696"/>
    <cellStyle name="Normal 76 33 16 2" xfId="20697"/>
    <cellStyle name="Normal 76 33 16 3" xfId="20698"/>
    <cellStyle name="Normal 76 33 16 4" xfId="20699"/>
    <cellStyle name="Normal 76 33 16 5" xfId="20700"/>
    <cellStyle name="Normal 76 33 17" xfId="20701"/>
    <cellStyle name="Normal 76 33 17 2" xfId="20702"/>
    <cellStyle name="Normal 76 33 17 3" xfId="20703"/>
    <cellStyle name="Normal 76 33 17 4" xfId="20704"/>
    <cellStyle name="Normal 76 33 17 5" xfId="20705"/>
    <cellStyle name="Normal 76 33 18" xfId="20706"/>
    <cellStyle name="Normal 76 33 18 2" xfId="20707"/>
    <cellStyle name="Normal 76 33 18 3" xfId="20708"/>
    <cellStyle name="Normal 76 33 18 4" xfId="20709"/>
    <cellStyle name="Normal 76 33 18 5" xfId="20710"/>
    <cellStyle name="Normal 76 33 19" xfId="20711"/>
    <cellStyle name="Normal 76 33 19 2" xfId="20712"/>
    <cellStyle name="Normal 76 33 19 3" xfId="20713"/>
    <cellStyle name="Normal 76 33 19 4" xfId="20714"/>
    <cellStyle name="Normal 76 33 19 5" xfId="20715"/>
    <cellStyle name="Normal 76 33 2" xfId="20716"/>
    <cellStyle name="Normal 76 33 2 10" xfId="20717"/>
    <cellStyle name="Normal 76 33 2 10 2" xfId="20718"/>
    <cellStyle name="Normal 76 33 2 10 3" xfId="20719"/>
    <cellStyle name="Normal 76 33 2 10 4" xfId="20720"/>
    <cellStyle name="Normal 76 33 2 10 5" xfId="20721"/>
    <cellStyle name="Normal 76 33 2 11" xfId="20722"/>
    <cellStyle name="Normal 76 33 2 11 2" xfId="20723"/>
    <cellStyle name="Normal 76 33 2 11 3" xfId="20724"/>
    <cellStyle name="Normal 76 33 2 11 4" xfId="20725"/>
    <cellStyle name="Normal 76 33 2 11 5" xfId="20726"/>
    <cellStyle name="Normal 76 33 2 12" xfId="20727"/>
    <cellStyle name="Normal 76 33 2 12 2" xfId="20728"/>
    <cellStyle name="Normal 76 33 2 12 3" xfId="20729"/>
    <cellStyle name="Normal 76 33 2 12 4" xfId="20730"/>
    <cellStyle name="Normal 76 33 2 12 5" xfId="20731"/>
    <cellStyle name="Normal 76 33 2 13" xfId="20732"/>
    <cellStyle name="Normal 76 33 2 13 2" xfId="20733"/>
    <cellStyle name="Normal 76 33 2 13 3" xfId="20734"/>
    <cellStyle name="Normal 76 33 2 13 4" xfId="20735"/>
    <cellStyle name="Normal 76 33 2 13 5" xfId="20736"/>
    <cellStyle name="Normal 76 33 2 14" xfId="20737"/>
    <cellStyle name="Normal 76 33 2 14 2" xfId="20738"/>
    <cellStyle name="Normal 76 33 2 14 3" xfId="20739"/>
    <cellStyle name="Normal 76 33 2 14 4" xfId="20740"/>
    <cellStyle name="Normal 76 33 2 14 5" xfId="20741"/>
    <cellStyle name="Normal 76 33 2 15" xfId="20742"/>
    <cellStyle name="Normal 76 33 2 15 2" xfId="20743"/>
    <cellStyle name="Normal 76 33 2 15 3" xfId="20744"/>
    <cellStyle name="Normal 76 33 2 15 4" xfId="20745"/>
    <cellStyle name="Normal 76 33 2 15 5" xfId="20746"/>
    <cellStyle name="Normal 76 33 2 16" xfId="20747"/>
    <cellStyle name="Normal 76 33 2 16 2" xfId="20748"/>
    <cellStyle name="Normal 76 33 2 16 3" xfId="20749"/>
    <cellStyle name="Normal 76 33 2 16 4" xfId="20750"/>
    <cellStyle name="Normal 76 33 2 16 5" xfId="20751"/>
    <cellStyle name="Normal 76 33 2 17" xfId="20752"/>
    <cellStyle name="Normal 76 33 2 17 2" xfId="20753"/>
    <cellStyle name="Normal 76 33 2 17 3" xfId="20754"/>
    <cellStyle name="Normal 76 33 2 17 4" xfId="20755"/>
    <cellStyle name="Normal 76 33 2 17 5" xfId="20756"/>
    <cellStyle name="Normal 76 33 2 18" xfId="20757"/>
    <cellStyle name="Normal 76 33 2 18 2" xfId="20758"/>
    <cellStyle name="Normal 76 33 2 18 3" xfId="20759"/>
    <cellStyle name="Normal 76 33 2 18 4" xfId="20760"/>
    <cellStyle name="Normal 76 33 2 18 5" xfId="20761"/>
    <cellStyle name="Normal 76 33 2 19" xfId="20762"/>
    <cellStyle name="Normal 76 33 2 19 2" xfId="20763"/>
    <cellStyle name="Normal 76 33 2 19 3" xfId="20764"/>
    <cellStyle name="Normal 76 33 2 19 4" xfId="20765"/>
    <cellStyle name="Normal 76 33 2 19 5" xfId="20766"/>
    <cellStyle name="Normal 76 33 2 2" xfId="20767"/>
    <cellStyle name="Normal 76 33 2 2 2" xfId="20768"/>
    <cellStyle name="Normal 76 33 2 2 3" xfId="20769"/>
    <cellStyle name="Normal 76 33 2 2 4" xfId="20770"/>
    <cellStyle name="Normal 76 33 2 2 5" xfId="20771"/>
    <cellStyle name="Normal 76 33 2 20" xfId="20772"/>
    <cellStyle name="Normal 76 33 2 20 2" xfId="20773"/>
    <cellStyle name="Normal 76 33 2 20 3" xfId="20774"/>
    <cellStyle name="Normal 76 33 2 20 4" xfId="20775"/>
    <cellStyle name="Normal 76 33 2 20 5" xfId="20776"/>
    <cellStyle name="Normal 76 33 2 21" xfId="20777"/>
    <cellStyle name="Normal 76 33 2 21 2" xfId="20778"/>
    <cellStyle name="Normal 76 33 2 21 3" xfId="20779"/>
    <cellStyle name="Normal 76 33 2 21 4" xfId="20780"/>
    <cellStyle name="Normal 76 33 2 21 5" xfId="20781"/>
    <cellStyle name="Normal 76 33 2 22" xfId="20782"/>
    <cellStyle name="Normal 76 33 2 22 2" xfId="20783"/>
    <cellStyle name="Normal 76 33 2 22 3" xfId="20784"/>
    <cellStyle name="Normal 76 33 2 22 4" xfId="20785"/>
    <cellStyle name="Normal 76 33 2 22 5" xfId="20786"/>
    <cellStyle name="Normal 76 33 2 23" xfId="20787"/>
    <cellStyle name="Normal 76 33 2 23 2" xfId="20788"/>
    <cellStyle name="Normal 76 33 2 23 3" xfId="20789"/>
    <cellStyle name="Normal 76 33 2 23 4" xfId="20790"/>
    <cellStyle name="Normal 76 33 2 23 5" xfId="20791"/>
    <cellStyle name="Normal 76 33 2 24" xfId="20792"/>
    <cellStyle name="Normal 76 33 2 24 2" xfId="20793"/>
    <cellStyle name="Normal 76 33 2 24 3" xfId="20794"/>
    <cellStyle name="Normal 76 33 2 24 4" xfId="20795"/>
    <cellStyle name="Normal 76 33 2 24 5" xfId="20796"/>
    <cellStyle name="Normal 76 33 2 25" xfId="20797"/>
    <cellStyle name="Normal 76 33 2 25 2" xfId="20798"/>
    <cellStyle name="Normal 76 33 2 25 3" xfId="20799"/>
    <cellStyle name="Normal 76 33 2 25 4" xfId="20800"/>
    <cellStyle name="Normal 76 33 2 25 5" xfId="20801"/>
    <cellStyle name="Normal 76 33 2 26" xfId="20802"/>
    <cellStyle name="Normal 76 33 2 26 2" xfId="20803"/>
    <cellStyle name="Normal 76 33 2 26 3" xfId="20804"/>
    <cellStyle name="Normal 76 33 2 26 4" xfId="20805"/>
    <cellStyle name="Normal 76 33 2 26 5" xfId="20806"/>
    <cellStyle name="Normal 76 33 2 27" xfId="20807"/>
    <cellStyle name="Normal 76 33 2 27 2" xfId="20808"/>
    <cellStyle name="Normal 76 33 2 27 3" xfId="20809"/>
    <cellStyle name="Normal 76 33 2 27 4" xfId="20810"/>
    <cellStyle name="Normal 76 33 2 27 5" xfId="20811"/>
    <cellStyle name="Normal 76 33 2 28" xfId="20812"/>
    <cellStyle name="Normal 76 33 2 28 2" xfId="20813"/>
    <cellStyle name="Normal 76 33 2 28 3" xfId="20814"/>
    <cellStyle name="Normal 76 33 2 28 4" xfId="20815"/>
    <cellStyle name="Normal 76 33 2 28 5" xfId="20816"/>
    <cellStyle name="Normal 76 33 2 29" xfId="20817"/>
    <cellStyle name="Normal 76 33 2 29 2" xfId="20818"/>
    <cellStyle name="Normal 76 33 2 29 3" xfId="20819"/>
    <cellStyle name="Normal 76 33 2 29 4" xfId="20820"/>
    <cellStyle name="Normal 76 33 2 29 5" xfId="20821"/>
    <cellStyle name="Normal 76 33 2 3" xfId="20822"/>
    <cellStyle name="Normal 76 33 2 3 2" xfId="20823"/>
    <cellStyle name="Normal 76 33 2 3 3" xfId="20824"/>
    <cellStyle name="Normal 76 33 2 3 4" xfId="20825"/>
    <cellStyle name="Normal 76 33 2 3 5" xfId="20826"/>
    <cellStyle name="Normal 76 33 2 30" xfId="20827"/>
    <cellStyle name="Normal 76 33 2 30 2" xfId="20828"/>
    <cellStyle name="Normal 76 33 2 30 3" xfId="20829"/>
    <cellStyle name="Normal 76 33 2 30 4" xfId="20830"/>
    <cellStyle name="Normal 76 33 2 30 5" xfId="20831"/>
    <cellStyle name="Normal 76 33 2 31" xfId="20832"/>
    <cellStyle name="Normal 76 33 2 31 2" xfId="20833"/>
    <cellStyle name="Normal 76 33 2 31 3" xfId="20834"/>
    <cellStyle name="Normal 76 33 2 31 4" xfId="20835"/>
    <cellStyle name="Normal 76 33 2 31 5" xfId="20836"/>
    <cellStyle name="Normal 76 33 2 32" xfId="20837"/>
    <cellStyle name="Normal 76 33 2 32 2" xfId="20838"/>
    <cellStyle name="Normal 76 33 2 32 3" xfId="20839"/>
    <cellStyle name="Normal 76 33 2 32 4" xfId="20840"/>
    <cellStyle name="Normal 76 33 2 32 5" xfId="20841"/>
    <cellStyle name="Normal 76 33 2 33" xfId="20842"/>
    <cellStyle name="Normal 76 33 2 33 2" xfId="20843"/>
    <cellStyle name="Normal 76 33 2 33 3" xfId="20844"/>
    <cellStyle name="Normal 76 33 2 33 4" xfId="20845"/>
    <cellStyle name="Normal 76 33 2 33 5" xfId="20846"/>
    <cellStyle name="Normal 76 33 2 34" xfId="20847"/>
    <cellStyle name="Normal 76 33 2 34 2" xfId="20848"/>
    <cellStyle name="Normal 76 33 2 34 3" xfId="20849"/>
    <cellStyle name="Normal 76 33 2 34 4" xfId="20850"/>
    <cellStyle name="Normal 76 33 2 34 5" xfId="20851"/>
    <cellStyle name="Normal 76 33 2 35" xfId="20852"/>
    <cellStyle name="Normal 76 33 2 35 2" xfId="20853"/>
    <cellStyle name="Normal 76 33 2 35 3" xfId="20854"/>
    <cellStyle name="Normal 76 33 2 35 4" xfId="20855"/>
    <cellStyle name="Normal 76 33 2 35 5" xfId="20856"/>
    <cellStyle name="Normal 76 33 2 36" xfId="20857"/>
    <cellStyle name="Normal 76 33 2 36 2" xfId="20858"/>
    <cellStyle name="Normal 76 33 2 36 3" xfId="20859"/>
    <cellStyle name="Normal 76 33 2 36 4" xfId="20860"/>
    <cellStyle name="Normal 76 33 2 36 5" xfId="20861"/>
    <cellStyle name="Normal 76 33 2 37" xfId="20862"/>
    <cellStyle name="Normal 76 33 2 37 2" xfId="20863"/>
    <cellStyle name="Normal 76 33 2 37 3" xfId="20864"/>
    <cellStyle name="Normal 76 33 2 37 4" xfId="20865"/>
    <cellStyle name="Normal 76 33 2 37 5" xfId="20866"/>
    <cellStyle name="Normal 76 33 2 38" xfId="20867"/>
    <cellStyle name="Normal 76 33 2 38 2" xfId="20868"/>
    <cellStyle name="Normal 76 33 2 38 3" xfId="20869"/>
    <cellStyle name="Normal 76 33 2 38 4" xfId="20870"/>
    <cellStyle name="Normal 76 33 2 38 5" xfId="20871"/>
    <cellStyle name="Normal 76 33 2 39" xfId="20872"/>
    <cellStyle name="Normal 76 33 2 39 2" xfId="20873"/>
    <cellStyle name="Normal 76 33 2 39 3" xfId="20874"/>
    <cellStyle name="Normal 76 33 2 39 4" xfId="20875"/>
    <cellStyle name="Normal 76 33 2 39 5" xfId="20876"/>
    <cellStyle name="Normal 76 33 2 4" xfId="20877"/>
    <cellStyle name="Normal 76 33 2 4 2" xfId="20878"/>
    <cellStyle name="Normal 76 33 2 4 3" xfId="20879"/>
    <cellStyle name="Normal 76 33 2 4 4" xfId="20880"/>
    <cellStyle name="Normal 76 33 2 4 5" xfId="20881"/>
    <cellStyle name="Normal 76 33 2 40" xfId="20882"/>
    <cellStyle name="Normal 76 33 2 41" xfId="20883"/>
    <cellStyle name="Normal 76 33 2 42" xfId="20884"/>
    <cellStyle name="Normal 76 33 2 43" xfId="20885"/>
    <cellStyle name="Normal 76 33 2 5" xfId="20886"/>
    <cellStyle name="Normal 76 33 2 5 2" xfId="20887"/>
    <cellStyle name="Normal 76 33 2 5 3" xfId="20888"/>
    <cellStyle name="Normal 76 33 2 5 4" xfId="20889"/>
    <cellStyle name="Normal 76 33 2 5 5" xfId="20890"/>
    <cellStyle name="Normal 76 33 2 6" xfId="20891"/>
    <cellStyle name="Normal 76 33 2 6 2" xfId="20892"/>
    <cellStyle name="Normal 76 33 2 6 3" xfId="20893"/>
    <cellStyle name="Normal 76 33 2 6 4" xfId="20894"/>
    <cellStyle name="Normal 76 33 2 6 5" xfId="20895"/>
    <cellStyle name="Normal 76 33 2 7" xfId="20896"/>
    <cellStyle name="Normal 76 33 2 7 2" xfId="20897"/>
    <cellStyle name="Normal 76 33 2 7 3" xfId="20898"/>
    <cellStyle name="Normal 76 33 2 7 4" xfId="20899"/>
    <cellStyle name="Normal 76 33 2 7 5" xfId="20900"/>
    <cellStyle name="Normal 76 33 2 8" xfId="20901"/>
    <cellStyle name="Normal 76 33 2 8 2" xfId="20902"/>
    <cellStyle name="Normal 76 33 2 8 3" xfId="20903"/>
    <cellStyle name="Normal 76 33 2 8 4" xfId="20904"/>
    <cellStyle name="Normal 76 33 2 8 5" xfId="20905"/>
    <cellStyle name="Normal 76 33 2 9" xfId="20906"/>
    <cellStyle name="Normal 76 33 2 9 2" xfId="20907"/>
    <cellStyle name="Normal 76 33 2 9 3" xfId="20908"/>
    <cellStyle name="Normal 76 33 2 9 4" xfId="20909"/>
    <cellStyle name="Normal 76 33 2 9 5" xfId="20910"/>
    <cellStyle name="Normal 76 33 20" xfId="20911"/>
    <cellStyle name="Normal 76 33 20 2" xfId="20912"/>
    <cellStyle name="Normal 76 33 20 3" xfId="20913"/>
    <cellStyle name="Normal 76 33 20 4" xfId="20914"/>
    <cellStyle name="Normal 76 33 20 5" xfId="20915"/>
    <cellStyle name="Normal 76 33 21" xfId="20916"/>
    <cellStyle name="Normal 76 33 21 2" xfId="20917"/>
    <cellStyle name="Normal 76 33 21 3" xfId="20918"/>
    <cellStyle name="Normal 76 33 21 4" xfId="20919"/>
    <cellStyle name="Normal 76 33 21 5" xfId="20920"/>
    <cellStyle name="Normal 76 33 22" xfId="20921"/>
    <cellStyle name="Normal 76 33 22 2" xfId="20922"/>
    <cellStyle name="Normal 76 33 22 3" xfId="20923"/>
    <cellStyle name="Normal 76 33 22 4" xfId="20924"/>
    <cellStyle name="Normal 76 33 22 5" xfId="20925"/>
    <cellStyle name="Normal 76 33 23" xfId="20926"/>
    <cellStyle name="Normal 76 33 23 2" xfId="20927"/>
    <cellStyle name="Normal 76 33 23 3" xfId="20928"/>
    <cellStyle name="Normal 76 33 23 4" xfId="20929"/>
    <cellStyle name="Normal 76 33 23 5" xfId="20930"/>
    <cellStyle name="Normal 76 33 24" xfId="20931"/>
    <cellStyle name="Normal 76 33 24 2" xfId="20932"/>
    <cellStyle name="Normal 76 33 24 3" xfId="20933"/>
    <cellStyle name="Normal 76 33 24 4" xfId="20934"/>
    <cellStyle name="Normal 76 33 24 5" xfId="20935"/>
    <cellStyle name="Normal 76 33 25" xfId="20936"/>
    <cellStyle name="Normal 76 33 25 2" xfId="20937"/>
    <cellStyle name="Normal 76 33 25 3" xfId="20938"/>
    <cellStyle name="Normal 76 33 25 4" xfId="20939"/>
    <cellStyle name="Normal 76 33 25 5" xfId="20940"/>
    <cellStyle name="Normal 76 33 26" xfId="20941"/>
    <cellStyle name="Normal 76 33 26 2" xfId="20942"/>
    <cellStyle name="Normal 76 33 26 3" xfId="20943"/>
    <cellStyle name="Normal 76 33 26 4" xfId="20944"/>
    <cellStyle name="Normal 76 33 26 5" xfId="20945"/>
    <cellStyle name="Normal 76 33 27" xfId="20946"/>
    <cellStyle name="Normal 76 33 27 2" xfId="20947"/>
    <cellStyle name="Normal 76 33 27 3" xfId="20948"/>
    <cellStyle name="Normal 76 33 27 4" xfId="20949"/>
    <cellStyle name="Normal 76 33 27 5" xfId="20950"/>
    <cellStyle name="Normal 76 33 28" xfId="20951"/>
    <cellStyle name="Normal 76 33 28 2" xfId="20952"/>
    <cellStyle name="Normal 76 33 28 3" xfId="20953"/>
    <cellStyle name="Normal 76 33 28 4" xfId="20954"/>
    <cellStyle name="Normal 76 33 28 5" xfId="20955"/>
    <cellStyle name="Normal 76 33 29" xfId="20956"/>
    <cellStyle name="Normal 76 33 29 2" xfId="20957"/>
    <cellStyle name="Normal 76 33 29 3" xfId="20958"/>
    <cellStyle name="Normal 76 33 29 4" xfId="20959"/>
    <cellStyle name="Normal 76 33 29 5" xfId="20960"/>
    <cellStyle name="Normal 76 33 3" xfId="20961"/>
    <cellStyle name="Normal 76 33 3 2" xfId="20962"/>
    <cellStyle name="Normal 76 33 3 3" xfId="20963"/>
    <cellStyle name="Normal 76 33 3 4" xfId="20964"/>
    <cellStyle name="Normal 76 33 3 5" xfId="20965"/>
    <cellStyle name="Normal 76 33 30" xfId="20966"/>
    <cellStyle name="Normal 76 33 30 2" xfId="20967"/>
    <cellStyle name="Normal 76 33 30 3" xfId="20968"/>
    <cellStyle name="Normal 76 33 30 4" xfId="20969"/>
    <cellStyle name="Normal 76 33 30 5" xfId="20970"/>
    <cellStyle name="Normal 76 33 31" xfId="20971"/>
    <cellStyle name="Normal 76 33 31 2" xfId="20972"/>
    <cellStyle name="Normal 76 33 31 3" xfId="20973"/>
    <cellStyle name="Normal 76 33 31 4" xfId="20974"/>
    <cellStyle name="Normal 76 33 31 5" xfId="20975"/>
    <cellStyle name="Normal 76 33 32" xfId="20976"/>
    <cellStyle name="Normal 76 33 32 2" xfId="20977"/>
    <cellStyle name="Normal 76 33 32 3" xfId="20978"/>
    <cellStyle name="Normal 76 33 32 4" xfId="20979"/>
    <cellStyle name="Normal 76 33 32 5" xfId="20980"/>
    <cellStyle name="Normal 76 33 33" xfId="20981"/>
    <cellStyle name="Normal 76 33 34" xfId="20982"/>
    <cellStyle name="Normal 76 33 35" xfId="20983"/>
    <cellStyle name="Normal 76 33 36" xfId="20984"/>
    <cellStyle name="Normal 76 33 4" xfId="20985"/>
    <cellStyle name="Normal 76 33 4 2" xfId="20986"/>
    <cellStyle name="Normal 76 33 4 3" xfId="20987"/>
    <cellStyle name="Normal 76 33 4 4" xfId="20988"/>
    <cellStyle name="Normal 76 33 4 5" xfId="20989"/>
    <cellStyle name="Normal 76 33 5" xfId="20990"/>
    <cellStyle name="Normal 76 33 5 2" xfId="20991"/>
    <cellStyle name="Normal 76 33 5 3" xfId="20992"/>
    <cellStyle name="Normal 76 33 5 4" xfId="20993"/>
    <cellStyle name="Normal 76 33 5 5" xfId="20994"/>
    <cellStyle name="Normal 76 33 6" xfId="20995"/>
    <cellStyle name="Normal 76 33 6 2" xfId="20996"/>
    <cellStyle name="Normal 76 33 6 3" xfId="20997"/>
    <cellStyle name="Normal 76 33 6 4" xfId="20998"/>
    <cellStyle name="Normal 76 33 6 5" xfId="20999"/>
    <cellStyle name="Normal 76 33 7" xfId="21000"/>
    <cellStyle name="Normal 76 33 7 2" xfId="21001"/>
    <cellStyle name="Normal 76 33 7 3" xfId="21002"/>
    <cellStyle name="Normal 76 33 7 4" xfId="21003"/>
    <cellStyle name="Normal 76 33 7 5" xfId="21004"/>
    <cellStyle name="Normal 76 33 8" xfId="21005"/>
    <cellStyle name="Normal 76 33 8 2" xfId="21006"/>
    <cellStyle name="Normal 76 33 8 3" xfId="21007"/>
    <cellStyle name="Normal 76 33 8 4" xfId="21008"/>
    <cellStyle name="Normal 76 33 8 5" xfId="21009"/>
    <cellStyle name="Normal 76 33 9" xfId="21010"/>
    <cellStyle name="Normal 76 33 9 2" xfId="21011"/>
    <cellStyle name="Normal 76 33 9 3" xfId="21012"/>
    <cellStyle name="Normal 76 33 9 4" xfId="21013"/>
    <cellStyle name="Normal 76 33 9 5" xfId="21014"/>
    <cellStyle name="Normal 76 34" xfId="21015"/>
    <cellStyle name="Normal 76 34 2" xfId="21016"/>
    <cellStyle name="Normal 76 34 3" xfId="21017"/>
    <cellStyle name="Normal 76 34 4" xfId="21018"/>
    <cellStyle name="Normal 76 34 5" xfId="21019"/>
    <cellStyle name="Normal 76 35" xfId="21020"/>
    <cellStyle name="Normal 76 35 2" xfId="21021"/>
    <cellStyle name="Normal 76 35 3" xfId="21022"/>
    <cellStyle name="Normal 76 35 4" xfId="21023"/>
    <cellStyle name="Normal 76 35 5" xfId="21024"/>
    <cellStyle name="Normal 76 36" xfId="21025"/>
    <cellStyle name="Normal 76 36 2" xfId="21026"/>
    <cellStyle name="Normal 76 36 3" xfId="21027"/>
    <cellStyle name="Normal 76 36 4" xfId="21028"/>
    <cellStyle name="Normal 76 36 5" xfId="21029"/>
    <cellStyle name="Normal 76 37" xfId="21030"/>
    <cellStyle name="Normal 76 37 10" xfId="21031"/>
    <cellStyle name="Normal 76 37 10 2" xfId="21032"/>
    <cellStyle name="Normal 76 37 10 3" xfId="21033"/>
    <cellStyle name="Normal 76 37 10 4" xfId="21034"/>
    <cellStyle name="Normal 76 37 10 5" xfId="21035"/>
    <cellStyle name="Normal 76 37 11" xfId="21036"/>
    <cellStyle name="Normal 76 37 11 2" xfId="21037"/>
    <cellStyle name="Normal 76 37 11 3" xfId="21038"/>
    <cellStyle name="Normal 76 37 11 4" xfId="21039"/>
    <cellStyle name="Normal 76 37 11 5" xfId="21040"/>
    <cellStyle name="Normal 76 37 12" xfId="21041"/>
    <cellStyle name="Normal 76 37 12 2" xfId="21042"/>
    <cellStyle name="Normal 76 37 12 3" xfId="21043"/>
    <cellStyle name="Normal 76 37 12 4" xfId="21044"/>
    <cellStyle name="Normal 76 37 12 5" xfId="21045"/>
    <cellStyle name="Normal 76 37 13" xfId="21046"/>
    <cellStyle name="Normal 76 37 13 2" xfId="21047"/>
    <cellStyle name="Normal 76 37 13 3" xfId="21048"/>
    <cellStyle name="Normal 76 37 13 4" xfId="21049"/>
    <cellStyle name="Normal 76 37 13 5" xfId="21050"/>
    <cellStyle name="Normal 76 37 14" xfId="21051"/>
    <cellStyle name="Normal 76 37 14 2" xfId="21052"/>
    <cellStyle name="Normal 76 37 14 3" xfId="21053"/>
    <cellStyle name="Normal 76 37 14 4" xfId="21054"/>
    <cellStyle name="Normal 76 37 14 5" xfId="21055"/>
    <cellStyle name="Normal 76 37 15" xfId="21056"/>
    <cellStyle name="Normal 76 37 15 2" xfId="21057"/>
    <cellStyle name="Normal 76 37 15 3" xfId="21058"/>
    <cellStyle name="Normal 76 37 15 4" xfId="21059"/>
    <cellStyle name="Normal 76 37 15 5" xfId="21060"/>
    <cellStyle name="Normal 76 37 16" xfId="21061"/>
    <cellStyle name="Normal 76 37 16 2" xfId="21062"/>
    <cellStyle name="Normal 76 37 16 3" xfId="21063"/>
    <cellStyle name="Normal 76 37 16 4" xfId="21064"/>
    <cellStyle name="Normal 76 37 16 5" xfId="21065"/>
    <cellStyle name="Normal 76 37 17" xfId="21066"/>
    <cellStyle name="Normal 76 37 17 2" xfId="21067"/>
    <cellStyle name="Normal 76 37 17 3" xfId="21068"/>
    <cellStyle name="Normal 76 37 17 4" xfId="21069"/>
    <cellStyle name="Normal 76 37 17 5" xfId="21070"/>
    <cellStyle name="Normal 76 37 18" xfId="21071"/>
    <cellStyle name="Normal 76 37 18 2" xfId="21072"/>
    <cellStyle name="Normal 76 37 18 3" xfId="21073"/>
    <cellStyle name="Normal 76 37 18 4" xfId="21074"/>
    <cellStyle name="Normal 76 37 18 5" xfId="21075"/>
    <cellStyle name="Normal 76 37 19" xfId="21076"/>
    <cellStyle name="Normal 76 37 19 2" xfId="21077"/>
    <cellStyle name="Normal 76 37 19 3" xfId="21078"/>
    <cellStyle name="Normal 76 37 19 4" xfId="21079"/>
    <cellStyle name="Normal 76 37 19 5" xfId="21080"/>
    <cellStyle name="Normal 76 37 2" xfId="21081"/>
    <cellStyle name="Normal 76 37 2 10" xfId="21082"/>
    <cellStyle name="Normal 76 37 2 10 2" xfId="21083"/>
    <cellStyle name="Normal 76 37 2 10 3" xfId="21084"/>
    <cellStyle name="Normal 76 37 2 10 4" xfId="21085"/>
    <cellStyle name="Normal 76 37 2 10 5" xfId="21086"/>
    <cellStyle name="Normal 76 37 2 11" xfId="21087"/>
    <cellStyle name="Normal 76 37 2 11 2" xfId="21088"/>
    <cellStyle name="Normal 76 37 2 11 3" xfId="21089"/>
    <cellStyle name="Normal 76 37 2 11 4" xfId="21090"/>
    <cellStyle name="Normal 76 37 2 11 5" xfId="21091"/>
    <cellStyle name="Normal 76 37 2 12" xfId="21092"/>
    <cellStyle name="Normal 76 37 2 12 2" xfId="21093"/>
    <cellStyle name="Normal 76 37 2 12 3" xfId="21094"/>
    <cellStyle name="Normal 76 37 2 12 4" xfId="21095"/>
    <cellStyle name="Normal 76 37 2 12 5" xfId="21096"/>
    <cellStyle name="Normal 76 37 2 13" xfId="21097"/>
    <cellStyle name="Normal 76 37 2 13 2" xfId="21098"/>
    <cellStyle name="Normal 76 37 2 13 3" xfId="21099"/>
    <cellStyle name="Normal 76 37 2 13 4" xfId="21100"/>
    <cellStyle name="Normal 76 37 2 13 5" xfId="21101"/>
    <cellStyle name="Normal 76 37 2 14" xfId="21102"/>
    <cellStyle name="Normal 76 37 2 14 2" xfId="21103"/>
    <cellStyle name="Normal 76 37 2 14 3" xfId="21104"/>
    <cellStyle name="Normal 76 37 2 14 4" xfId="21105"/>
    <cellStyle name="Normal 76 37 2 14 5" xfId="21106"/>
    <cellStyle name="Normal 76 37 2 15" xfId="21107"/>
    <cellStyle name="Normal 76 37 2 15 2" xfId="21108"/>
    <cellStyle name="Normal 76 37 2 15 3" xfId="21109"/>
    <cellStyle name="Normal 76 37 2 15 4" xfId="21110"/>
    <cellStyle name="Normal 76 37 2 15 5" xfId="21111"/>
    <cellStyle name="Normal 76 37 2 16" xfId="21112"/>
    <cellStyle name="Normal 76 37 2 16 2" xfId="21113"/>
    <cellStyle name="Normal 76 37 2 16 3" xfId="21114"/>
    <cellStyle name="Normal 76 37 2 16 4" xfId="21115"/>
    <cellStyle name="Normal 76 37 2 16 5" xfId="21116"/>
    <cellStyle name="Normal 76 37 2 17" xfId="21117"/>
    <cellStyle name="Normal 76 37 2 17 2" xfId="21118"/>
    <cellStyle name="Normal 76 37 2 17 3" xfId="21119"/>
    <cellStyle name="Normal 76 37 2 17 4" xfId="21120"/>
    <cellStyle name="Normal 76 37 2 17 5" xfId="21121"/>
    <cellStyle name="Normal 76 37 2 18" xfId="21122"/>
    <cellStyle name="Normal 76 37 2 18 2" xfId="21123"/>
    <cellStyle name="Normal 76 37 2 18 3" xfId="21124"/>
    <cellStyle name="Normal 76 37 2 18 4" xfId="21125"/>
    <cellStyle name="Normal 76 37 2 18 5" xfId="21126"/>
    <cellStyle name="Normal 76 37 2 19" xfId="21127"/>
    <cellStyle name="Normal 76 37 2 19 2" xfId="21128"/>
    <cellStyle name="Normal 76 37 2 19 3" xfId="21129"/>
    <cellStyle name="Normal 76 37 2 19 4" xfId="21130"/>
    <cellStyle name="Normal 76 37 2 19 5" xfId="21131"/>
    <cellStyle name="Normal 76 37 2 2" xfId="21132"/>
    <cellStyle name="Normal 76 37 2 2 2" xfId="21133"/>
    <cellStyle name="Normal 76 37 2 2 3" xfId="21134"/>
    <cellStyle name="Normal 76 37 2 2 4" xfId="21135"/>
    <cellStyle name="Normal 76 37 2 2 5" xfId="21136"/>
    <cellStyle name="Normal 76 37 2 20" xfId="21137"/>
    <cellStyle name="Normal 76 37 2 20 2" xfId="21138"/>
    <cellStyle name="Normal 76 37 2 20 3" xfId="21139"/>
    <cellStyle name="Normal 76 37 2 20 4" xfId="21140"/>
    <cellStyle name="Normal 76 37 2 20 5" xfId="21141"/>
    <cellStyle name="Normal 76 37 2 21" xfId="21142"/>
    <cellStyle name="Normal 76 37 2 21 2" xfId="21143"/>
    <cellStyle name="Normal 76 37 2 21 3" xfId="21144"/>
    <cellStyle name="Normal 76 37 2 21 4" xfId="21145"/>
    <cellStyle name="Normal 76 37 2 21 5" xfId="21146"/>
    <cellStyle name="Normal 76 37 2 22" xfId="21147"/>
    <cellStyle name="Normal 76 37 2 22 2" xfId="21148"/>
    <cellStyle name="Normal 76 37 2 22 3" xfId="21149"/>
    <cellStyle name="Normal 76 37 2 22 4" xfId="21150"/>
    <cellStyle name="Normal 76 37 2 22 5" xfId="21151"/>
    <cellStyle name="Normal 76 37 2 23" xfId="21152"/>
    <cellStyle name="Normal 76 37 2 23 2" xfId="21153"/>
    <cellStyle name="Normal 76 37 2 23 3" xfId="21154"/>
    <cellStyle name="Normal 76 37 2 23 4" xfId="21155"/>
    <cellStyle name="Normal 76 37 2 23 5" xfId="21156"/>
    <cellStyle name="Normal 76 37 2 24" xfId="21157"/>
    <cellStyle name="Normal 76 37 2 24 2" xfId="21158"/>
    <cellStyle name="Normal 76 37 2 24 3" xfId="21159"/>
    <cellStyle name="Normal 76 37 2 24 4" xfId="21160"/>
    <cellStyle name="Normal 76 37 2 24 5" xfId="21161"/>
    <cellStyle name="Normal 76 37 2 25" xfId="21162"/>
    <cellStyle name="Normal 76 37 2 25 2" xfId="21163"/>
    <cellStyle name="Normal 76 37 2 25 3" xfId="21164"/>
    <cellStyle name="Normal 76 37 2 25 4" xfId="21165"/>
    <cellStyle name="Normal 76 37 2 25 5" xfId="21166"/>
    <cellStyle name="Normal 76 37 2 26" xfId="21167"/>
    <cellStyle name="Normal 76 37 2 26 2" xfId="21168"/>
    <cellStyle name="Normal 76 37 2 26 3" xfId="21169"/>
    <cellStyle name="Normal 76 37 2 26 4" xfId="21170"/>
    <cellStyle name="Normal 76 37 2 26 5" xfId="21171"/>
    <cellStyle name="Normal 76 37 2 27" xfId="21172"/>
    <cellStyle name="Normal 76 37 2 27 2" xfId="21173"/>
    <cellStyle name="Normal 76 37 2 27 3" xfId="21174"/>
    <cellStyle name="Normal 76 37 2 27 4" xfId="21175"/>
    <cellStyle name="Normal 76 37 2 27 5" xfId="21176"/>
    <cellStyle name="Normal 76 37 2 28" xfId="21177"/>
    <cellStyle name="Normal 76 37 2 28 2" xfId="21178"/>
    <cellStyle name="Normal 76 37 2 28 3" xfId="21179"/>
    <cellStyle name="Normal 76 37 2 28 4" xfId="21180"/>
    <cellStyle name="Normal 76 37 2 28 5" xfId="21181"/>
    <cellStyle name="Normal 76 37 2 29" xfId="21182"/>
    <cellStyle name="Normal 76 37 2 29 2" xfId="21183"/>
    <cellStyle name="Normal 76 37 2 29 3" xfId="21184"/>
    <cellStyle name="Normal 76 37 2 29 4" xfId="21185"/>
    <cellStyle name="Normal 76 37 2 29 5" xfId="21186"/>
    <cellStyle name="Normal 76 37 2 3" xfId="21187"/>
    <cellStyle name="Normal 76 37 2 3 2" xfId="21188"/>
    <cellStyle name="Normal 76 37 2 3 3" xfId="21189"/>
    <cellStyle name="Normal 76 37 2 3 4" xfId="21190"/>
    <cellStyle name="Normal 76 37 2 3 5" xfId="21191"/>
    <cellStyle name="Normal 76 37 2 30" xfId="21192"/>
    <cellStyle name="Normal 76 37 2 30 2" xfId="21193"/>
    <cellStyle name="Normal 76 37 2 30 3" xfId="21194"/>
    <cellStyle name="Normal 76 37 2 30 4" xfId="21195"/>
    <cellStyle name="Normal 76 37 2 30 5" xfId="21196"/>
    <cellStyle name="Normal 76 37 2 31" xfId="21197"/>
    <cellStyle name="Normal 76 37 2 31 2" xfId="21198"/>
    <cellStyle name="Normal 76 37 2 31 3" xfId="21199"/>
    <cellStyle name="Normal 76 37 2 31 4" xfId="21200"/>
    <cellStyle name="Normal 76 37 2 31 5" xfId="21201"/>
    <cellStyle name="Normal 76 37 2 32" xfId="21202"/>
    <cellStyle name="Normal 76 37 2 33" xfId="21203"/>
    <cellStyle name="Normal 76 37 2 34" xfId="21204"/>
    <cellStyle name="Normal 76 37 2 35" xfId="21205"/>
    <cellStyle name="Normal 76 37 2 4" xfId="21206"/>
    <cellStyle name="Normal 76 37 2 4 2" xfId="21207"/>
    <cellStyle name="Normal 76 37 2 4 3" xfId="21208"/>
    <cellStyle name="Normal 76 37 2 4 4" xfId="21209"/>
    <cellStyle name="Normal 76 37 2 4 5" xfId="21210"/>
    <cellStyle name="Normal 76 37 2 5" xfId="21211"/>
    <cellStyle name="Normal 76 37 2 5 2" xfId="21212"/>
    <cellStyle name="Normal 76 37 2 5 3" xfId="21213"/>
    <cellStyle name="Normal 76 37 2 5 4" xfId="21214"/>
    <cellStyle name="Normal 76 37 2 5 5" xfId="21215"/>
    <cellStyle name="Normal 76 37 2 6" xfId="21216"/>
    <cellStyle name="Normal 76 37 2 6 2" xfId="21217"/>
    <cellStyle name="Normal 76 37 2 6 3" xfId="21218"/>
    <cellStyle name="Normal 76 37 2 6 4" xfId="21219"/>
    <cellStyle name="Normal 76 37 2 6 5" xfId="21220"/>
    <cellStyle name="Normal 76 37 2 7" xfId="21221"/>
    <cellStyle name="Normal 76 37 2 7 2" xfId="21222"/>
    <cellStyle name="Normal 76 37 2 7 3" xfId="21223"/>
    <cellStyle name="Normal 76 37 2 7 4" xfId="21224"/>
    <cellStyle name="Normal 76 37 2 7 5" xfId="21225"/>
    <cellStyle name="Normal 76 37 2 8" xfId="21226"/>
    <cellStyle name="Normal 76 37 2 8 2" xfId="21227"/>
    <cellStyle name="Normal 76 37 2 8 3" xfId="21228"/>
    <cellStyle name="Normal 76 37 2 8 4" xfId="21229"/>
    <cellStyle name="Normal 76 37 2 8 5" xfId="21230"/>
    <cellStyle name="Normal 76 37 2 9" xfId="21231"/>
    <cellStyle name="Normal 76 37 2 9 2" xfId="21232"/>
    <cellStyle name="Normal 76 37 2 9 3" xfId="21233"/>
    <cellStyle name="Normal 76 37 2 9 4" xfId="21234"/>
    <cellStyle name="Normal 76 37 2 9 5" xfId="21235"/>
    <cellStyle name="Normal 76 37 20" xfId="21236"/>
    <cellStyle name="Normal 76 37 20 2" xfId="21237"/>
    <cellStyle name="Normal 76 37 20 3" xfId="21238"/>
    <cellStyle name="Normal 76 37 20 4" xfId="21239"/>
    <cellStyle name="Normal 76 37 20 5" xfId="21240"/>
    <cellStyle name="Normal 76 37 21" xfId="21241"/>
    <cellStyle name="Normal 76 37 21 2" xfId="21242"/>
    <cellStyle name="Normal 76 37 21 3" xfId="21243"/>
    <cellStyle name="Normal 76 37 21 4" xfId="21244"/>
    <cellStyle name="Normal 76 37 21 5" xfId="21245"/>
    <cellStyle name="Normal 76 37 22" xfId="21246"/>
    <cellStyle name="Normal 76 37 22 2" xfId="21247"/>
    <cellStyle name="Normal 76 37 22 3" xfId="21248"/>
    <cellStyle name="Normal 76 37 22 4" xfId="21249"/>
    <cellStyle name="Normal 76 37 22 5" xfId="21250"/>
    <cellStyle name="Normal 76 37 23" xfId="21251"/>
    <cellStyle name="Normal 76 37 23 2" xfId="21252"/>
    <cellStyle name="Normal 76 37 23 3" xfId="21253"/>
    <cellStyle name="Normal 76 37 23 4" xfId="21254"/>
    <cellStyle name="Normal 76 37 23 5" xfId="21255"/>
    <cellStyle name="Normal 76 37 24" xfId="21256"/>
    <cellStyle name="Normal 76 37 24 2" xfId="21257"/>
    <cellStyle name="Normal 76 37 24 3" xfId="21258"/>
    <cellStyle name="Normal 76 37 24 4" xfId="21259"/>
    <cellStyle name="Normal 76 37 24 5" xfId="21260"/>
    <cellStyle name="Normal 76 37 25" xfId="21261"/>
    <cellStyle name="Normal 76 37 25 2" xfId="21262"/>
    <cellStyle name="Normal 76 37 25 3" xfId="21263"/>
    <cellStyle name="Normal 76 37 25 4" xfId="21264"/>
    <cellStyle name="Normal 76 37 25 5" xfId="21265"/>
    <cellStyle name="Normal 76 37 26" xfId="21266"/>
    <cellStyle name="Normal 76 37 26 2" xfId="21267"/>
    <cellStyle name="Normal 76 37 26 3" xfId="21268"/>
    <cellStyle name="Normal 76 37 26 4" xfId="21269"/>
    <cellStyle name="Normal 76 37 26 5" xfId="21270"/>
    <cellStyle name="Normal 76 37 27" xfId="21271"/>
    <cellStyle name="Normal 76 37 27 2" xfId="21272"/>
    <cellStyle name="Normal 76 37 27 3" xfId="21273"/>
    <cellStyle name="Normal 76 37 27 4" xfId="21274"/>
    <cellStyle name="Normal 76 37 27 5" xfId="21275"/>
    <cellStyle name="Normal 76 37 28" xfId="21276"/>
    <cellStyle name="Normal 76 37 28 2" xfId="21277"/>
    <cellStyle name="Normal 76 37 28 3" xfId="21278"/>
    <cellStyle name="Normal 76 37 28 4" xfId="21279"/>
    <cellStyle name="Normal 76 37 28 5" xfId="21280"/>
    <cellStyle name="Normal 76 37 29" xfId="21281"/>
    <cellStyle name="Normal 76 37 29 2" xfId="21282"/>
    <cellStyle name="Normal 76 37 29 3" xfId="21283"/>
    <cellStyle name="Normal 76 37 29 4" xfId="21284"/>
    <cellStyle name="Normal 76 37 29 5" xfId="21285"/>
    <cellStyle name="Normal 76 37 3" xfId="21286"/>
    <cellStyle name="Normal 76 37 3 2" xfId="21287"/>
    <cellStyle name="Normal 76 37 3 3" xfId="21288"/>
    <cellStyle name="Normal 76 37 3 4" xfId="21289"/>
    <cellStyle name="Normal 76 37 3 5" xfId="21290"/>
    <cellStyle name="Normal 76 37 30" xfId="21291"/>
    <cellStyle name="Normal 76 37 30 2" xfId="21292"/>
    <cellStyle name="Normal 76 37 30 3" xfId="21293"/>
    <cellStyle name="Normal 76 37 30 4" xfId="21294"/>
    <cellStyle name="Normal 76 37 30 5" xfId="21295"/>
    <cellStyle name="Normal 76 37 31" xfId="21296"/>
    <cellStyle name="Normal 76 37 31 2" xfId="21297"/>
    <cellStyle name="Normal 76 37 31 3" xfId="21298"/>
    <cellStyle name="Normal 76 37 31 4" xfId="21299"/>
    <cellStyle name="Normal 76 37 31 5" xfId="21300"/>
    <cellStyle name="Normal 76 37 32" xfId="21301"/>
    <cellStyle name="Normal 76 37 32 2" xfId="21302"/>
    <cellStyle name="Normal 76 37 32 3" xfId="21303"/>
    <cellStyle name="Normal 76 37 32 4" xfId="21304"/>
    <cellStyle name="Normal 76 37 32 5" xfId="21305"/>
    <cellStyle name="Normal 76 37 33" xfId="21306"/>
    <cellStyle name="Normal 76 37 34" xfId="21307"/>
    <cellStyle name="Normal 76 37 35" xfId="21308"/>
    <cellStyle name="Normal 76 37 36" xfId="21309"/>
    <cellStyle name="Normal 76 37 4" xfId="21310"/>
    <cellStyle name="Normal 76 37 4 2" xfId="21311"/>
    <cellStyle name="Normal 76 37 4 3" xfId="21312"/>
    <cellStyle name="Normal 76 37 4 4" xfId="21313"/>
    <cellStyle name="Normal 76 37 4 5" xfId="21314"/>
    <cellStyle name="Normal 76 37 5" xfId="21315"/>
    <cellStyle name="Normal 76 37 5 2" xfId="21316"/>
    <cellStyle name="Normal 76 37 5 3" xfId="21317"/>
    <cellStyle name="Normal 76 37 5 4" xfId="21318"/>
    <cellStyle name="Normal 76 37 5 5" xfId="21319"/>
    <cellStyle name="Normal 76 37 6" xfId="21320"/>
    <cellStyle name="Normal 76 37 6 2" xfId="21321"/>
    <cellStyle name="Normal 76 37 6 3" xfId="21322"/>
    <cellStyle name="Normal 76 37 6 4" xfId="21323"/>
    <cellStyle name="Normal 76 37 6 5" xfId="21324"/>
    <cellStyle name="Normal 76 37 7" xfId="21325"/>
    <cellStyle name="Normal 76 37 7 2" xfId="21326"/>
    <cellStyle name="Normal 76 37 7 3" xfId="21327"/>
    <cellStyle name="Normal 76 37 7 4" xfId="21328"/>
    <cellStyle name="Normal 76 37 7 5" xfId="21329"/>
    <cellStyle name="Normal 76 37 8" xfId="21330"/>
    <cellStyle name="Normal 76 37 8 2" xfId="21331"/>
    <cellStyle name="Normal 76 37 8 3" xfId="21332"/>
    <cellStyle name="Normal 76 37 8 4" xfId="21333"/>
    <cellStyle name="Normal 76 37 8 5" xfId="21334"/>
    <cellStyle name="Normal 76 37 9" xfId="21335"/>
    <cellStyle name="Normal 76 37 9 2" xfId="21336"/>
    <cellStyle name="Normal 76 37 9 3" xfId="21337"/>
    <cellStyle name="Normal 76 37 9 4" xfId="21338"/>
    <cellStyle name="Normal 76 37 9 5" xfId="21339"/>
    <cellStyle name="Normal 76 38" xfId="21340"/>
    <cellStyle name="Normal 76 38 2" xfId="21341"/>
    <cellStyle name="Normal 76 38 3" xfId="21342"/>
    <cellStyle name="Normal 76 38 4" xfId="21343"/>
    <cellStyle name="Normal 76 38 5" xfId="21344"/>
    <cellStyle name="Normal 76 39" xfId="21345"/>
    <cellStyle name="Normal 76 39 10" xfId="21346"/>
    <cellStyle name="Normal 76 39 10 2" xfId="21347"/>
    <cellStyle name="Normal 76 39 10 3" xfId="21348"/>
    <cellStyle name="Normal 76 39 10 4" xfId="21349"/>
    <cellStyle name="Normal 76 39 10 5" xfId="21350"/>
    <cellStyle name="Normal 76 39 11" xfId="21351"/>
    <cellStyle name="Normal 76 39 11 2" xfId="21352"/>
    <cellStyle name="Normal 76 39 11 3" xfId="21353"/>
    <cellStyle name="Normal 76 39 11 4" xfId="21354"/>
    <cellStyle name="Normal 76 39 11 5" xfId="21355"/>
    <cellStyle name="Normal 76 39 12" xfId="21356"/>
    <cellStyle name="Normal 76 39 12 2" xfId="21357"/>
    <cellStyle name="Normal 76 39 12 3" xfId="21358"/>
    <cellStyle name="Normal 76 39 12 4" xfId="21359"/>
    <cellStyle name="Normal 76 39 12 5" xfId="21360"/>
    <cellStyle name="Normal 76 39 13" xfId="21361"/>
    <cellStyle name="Normal 76 39 13 2" xfId="21362"/>
    <cellStyle name="Normal 76 39 13 3" xfId="21363"/>
    <cellStyle name="Normal 76 39 13 4" xfId="21364"/>
    <cellStyle name="Normal 76 39 13 5" xfId="21365"/>
    <cellStyle name="Normal 76 39 14" xfId="21366"/>
    <cellStyle name="Normal 76 39 14 2" xfId="21367"/>
    <cellStyle name="Normal 76 39 14 3" xfId="21368"/>
    <cellStyle name="Normal 76 39 14 4" xfId="21369"/>
    <cellStyle name="Normal 76 39 14 5" xfId="21370"/>
    <cellStyle name="Normal 76 39 15" xfId="21371"/>
    <cellStyle name="Normal 76 39 15 2" xfId="21372"/>
    <cellStyle name="Normal 76 39 15 3" xfId="21373"/>
    <cellStyle name="Normal 76 39 15 4" xfId="21374"/>
    <cellStyle name="Normal 76 39 15 5" xfId="21375"/>
    <cellStyle name="Normal 76 39 16" xfId="21376"/>
    <cellStyle name="Normal 76 39 16 2" xfId="21377"/>
    <cellStyle name="Normal 76 39 16 3" xfId="21378"/>
    <cellStyle name="Normal 76 39 16 4" xfId="21379"/>
    <cellStyle name="Normal 76 39 16 5" xfId="21380"/>
    <cellStyle name="Normal 76 39 17" xfId="21381"/>
    <cellStyle name="Normal 76 39 17 2" xfId="21382"/>
    <cellStyle name="Normal 76 39 17 3" xfId="21383"/>
    <cellStyle name="Normal 76 39 17 4" xfId="21384"/>
    <cellStyle name="Normal 76 39 17 5" xfId="21385"/>
    <cellStyle name="Normal 76 39 18" xfId="21386"/>
    <cellStyle name="Normal 76 39 18 2" xfId="21387"/>
    <cellStyle name="Normal 76 39 18 3" xfId="21388"/>
    <cellStyle name="Normal 76 39 18 4" xfId="21389"/>
    <cellStyle name="Normal 76 39 18 5" xfId="21390"/>
    <cellStyle name="Normal 76 39 19" xfId="21391"/>
    <cellStyle name="Normal 76 39 19 2" xfId="21392"/>
    <cellStyle name="Normal 76 39 19 3" xfId="21393"/>
    <cellStyle name="Normal 76 39 19 4" xfId="21394"/>
    <cellStyle name="Normal 76 39 19 5" xfId="21395"/>
    <cellStyle name="Normal 76 39 2" xfId="21396"/>
    <cellStyle name="Normal 76 39 2 10" xfId="21397"/>
    <cellStyle name="Normal 76 39 2 10 2" xfId="21398"/>
    <cellStyle name="Normal 76 39 2 10 3" xfId="21399"/>
    <cellStyle name="Normal 76 39 2 10 4" xfId="21400"/>
    <cellStyle name="Normal 76 39 2 10 5" xfId="21401"/>
    <cellStyle name="Normal 76 39 2 11" xfId="21402"/>
    <cellStyle name="Normal 76 39 2 11 2" xfId="21403"/>
    <cellStyle name="Normal 76 39 2 11 3" xfId="21404"/>
    <cellStyle name="Normal 76 39 2 11 4" xfId="21405"/>
    <cellStyle name="Normal 76 39 2 11 5" xfId="21406"/>
    <cellStyle name="Normal 76 39 2 12" xfId="21407"/>
    <cellStyle name="Normal 76 39 2 12 2" xfId="21408"/>
    <cellStyle name="Normal 76 39 2 12 3" xfId="21409"/>
    <cellStyle name="Normal 76 39 2 12 4" xfId="21410"/>
    <cellStyle name="Normal 76 39 2 12 5" xfId="21411"/>
    <cellStyle name="Normal 76 39 2 13" xfId="21412"/>
    <cellStyle name="Normal 76 39 2 13 2" xfId="21413"/>
    <cellStyle name="Normal 76 39 2 13 3" xfId="21414"/>
    <cellStyle name="Normal 76 39 2 13 4" xfId="21415"/>
    <cellStyle name="Normal 76 39 2 13 5" xfId="21416"/>
    <cellStyle name="Normal 76 39 2 14" xfId="21417"/>
    <cellStyle name="Normal 76 39 2 14 2" xfId="21418"/>
    <cellStyle name="Normal 76 39 2 14 3" xfId="21419"/>
    <cellStyle name="Normal 76 39 2 14 4" xfId="21420"/>
    <cellStyle name="Normal 76 39 2 14 5" xfId="21421"/>
    <cellStyle name="Normal 76 39 2 15" xfId="21422"/>
    <cellStyle name="Normal 76 39 2 15 2" xfId="21423"/>
    <cellStyle name="Normal 76 39 2 15 3" xfId="21424"/>
    <cellStyle name="Normal 76 39 2 15 4" xfId="21425"/>
    <cellStyle name="Normal 76 39 2 15 5" xfId="21426"/>
    <cellStyle name="Normal 76 39 2 16" xfId="21427"/>
    <cellStyle name="Normal 76 39 2 16 2" xfId="21428"/>
    <cellStyle name="Normal 76 39 2 16 3" xfId="21429"/>
    <cellStyle name="Normal 76 39 2 16 4" xfId="21430"/>
    <cellStyle name="Normal 76 39 2 16 5" xfId="21431"/>
    <cellStyle name="Normal 76 39 2 17" xfId="21432"/>
    <cellStyle name="Normal 76 39 2 17 2" xfId="21433"/>
    <cellStyle name="Normal 76 39 2 17 3" xfId="21434"/>
    <cellStyle name="Normal 76 39 2 17 4" xfId="21435"/>
    <cellStyle name="Normal 76 39 2 17 5" xfId="21436"/>
    <cellStyle name="Normal 76 39 2 18" xfId="21437"/>
    <cellStyle name="Normal 76 39 2 18 2" xfId="21438"/>
    <cellStyle name="Normal 76 39 2 18 3" xfId="21439"/>
    <cellStyle name="Normal 76 39 2 18 4" xfId="21440"/>
    <cellStyle name="Normal 76 39 2 18 5" xfId="21441"/>
    <cellStyle name="Normal 76 39 2 19" xfId="21442"/>
    <cellStyle name="Normal 76 39 2 19 2" xfId="21443"/>
    <cellStyle name="Normal 76 39 2 19 3" xfId="21444"/>
    <cellStyle name="Normal 76 39 2 19 4" xfId="21445"/>
    <cellStyle name="Normal 76 39 2 19 5" xfId="21446"/>
    <cellStyle name="Normal 76 39 2 2" xfId="21447"/>
    <cellStyle name="Normal 76 39 2 2 2" xfId="21448"/>
    <cellStyle name="Normal 76 39 2 2 3" xfId="21449"/>
    <cellStyle name="Normal 76 39 2 2 4" xfId="21450"/>
    <cellStyle name="Normal 76 39 2 2 5" xfId="21451"/>
    <cellStyle name="Normal 76 39 2 20" xfId="21452"/>
    <cellStyle name="Normal 76 39 2 20 2" xfId="21453"/>
    <cellStyle name="Normal 76 39 2 20 3" xfId="21454"/>
    <cellStyle name="Normal 76 39 2 20 4" xfId="21455"/>
    <cellStyle name="Normal 76 39 2 20 5" xfId="21456"/>
    <cellStyle name="Normal 76 39 2 21" xfId="21457"/>
    <cellStyle name="Normal 76 39 2 21 2" xfId="21458"/>
    <cellStyle name="Normal 76 39 2 21 3" xfId="21459"/>
    <cellStyle name="Normal 76 39 2 21 4" xfId="21460"/>
    <cellStyle name="Normal 76 39 2 21 5" xfId="21461"/>
    <cellStyle name="Normal 76 39 2 22" xfId="21462"/>
    <cellStyle name="Normal 76 39 2 22 2" xfId="21463"/>
    <cellStyle name="Normal 76 39 2 22 3" xfId="21464"/>
    <cellStyle name="Normal 76 39 2 22 4" xfId="21465"/>
    <cellStyle name="Normal 76 39 2 22 5" xfId="21466"/>
    <cellStyle name="Normal 76 39 2 23" xfId="21467"/>
    <cellStyle name="Normal 76 39 2 23 2" xfId="21468"/>
    <cellStyle name="Normal 76 39 2 23 3" xfId="21469"/>
    <cellStyle name="Normal 76 39 2 23 4" xfId="21470"/>
    <cellStyle name="Normal 76 39 2 23 5" xfId="21471"/>
    <cellStyle name="Normal 76 39 2 24" xfId="21472"/>
    <cellStyle name="Normal 76 39 2 24 2" xfId="21473"/>
    <cellStyle name="Normal 76 39 2 24 3" xfId="21474"/>
    <cellStyle name="Normal 76 39 2 24 4" xfId="21475"/>
    <cellStyle name="Normal 76 39 2 24 5" xfId="21476"/>
    <cellStyle name="Normal 76 39 2 25" xfId="21477"/>
    <cellStyle name="Normal 76 39 2 25 2" xfId="21478"/>
    <cellStyle name="Normal 76 39 2 25 3" xfId="21479"/>
    <cellStyle name="Normal 76 39 2 25 4" xfId="21480"/>
    <cellStyle name="Normal 76 39 2 25 5" xfId="21481"/>
    <cellStyle name="Normal 76 39 2 26" xfId="21482"/>
    <cellStyle name="Normal 76 39 2 26 2" xfId="21483"/>
    <cellStyle name="Normal 76 39 2 26 3" xfId="21484"/>
    <cellStyle name="Normal 76 39 2 26 4" xfId="21485"/>
    <cellStyle name="Normal 76 39 2 26 5" xfId="21486"/>
    <cellStyle name="Normal 76 39 2 27" xfId="21487"/>
    <cellStyle name="Normal 76 39 2 27 2" xfId="21488"/>
    <cellStyle name="Normal 76 39 2 27 3" xfId="21489"/>
    <cellStyle name="Normal 76 39 2 27 4" xfId="21490"/>
    <cellStyle name="Normal 76 39 2 27 5" xfId="21491"/>
    <cellStyle name="Normal 76 39 2 28" xfId="21492"/>
    <cellStyle name="Normal 76 39 2 28 2" xfId="21493"/>
    <cellStyle name="Normal 76 39 2 28 3" xfId="21494"/>
    <cellStyle name="Normal 76 39 2 28 4" xfId="21495"/>
    <cellStyle name="Normal 76 39 2 28 5" xfId="21496"/>
    <cellStyle name="Normal 76 39 2 29" xfId="21497"/>
    <cellStyle name="Normal 76 39 2 29 2" xfId="21498"/>
    <cellStyle name="Normal 76 39 2 29 3" xfId="21499"/>
    <cellStyle name="Normal 76 39 2 29 4" xfId="21500"/>
    <cellStyle name="Normal 76 39 2 29 5" xfId="21501"/>
    <cellStyle name="Normal 76 39 2 3" xfId="21502"/>
    <cellStyle name="Normal 76 39 2 3 2" xfId="21503"/>
    <cellStyle name="Normal 76 39 2 3 3" xfId="21504"/>
    <cellStyle name="Normal 76 39 2 3 4" xfId="21505"/>
    <cellStyle name="Normal 76 39 2 3 5" xfId="21506"/>
    <cellStyle name="Normal 76 39 2 30" xfId="21507"/>
    <cellStyle name="Normal 76 39 2 30 2" xfId="21508"/>
    <cellStyle name="Normal 76 39 2 30 3" xfId="21509"/>
    <cellStyle name="Normal 76 39 2 30 4" xfId="21510"/>
    <cellStyle name="Normal 76 39 2 30 5" xfId="21511"/>
    <cellStyle name="Normal 76 39 2 31" xfId="21512"/>
    <cellStyle name="Normal 76 39 2 31 2" xfId="21513"/>
    <cellStyle name="Normal 76 39 2 31 3" xfId="21514"/>
    <cellStyle name="Normal 76 39 2 31 4" xfId="21515"/>
    <cellStyle name="Normal 76 39 2 31 5" xfId="21516"/>
    <cellStyle name="Normal 76 39 2 32" xfId="21517"/>
    <cellStyle name="Normal 76 39 2 32 2" xfId="21518"/>
    <cellStyle name="Normal 76 39 2 32 3" xfId="21519"/>
    <cellStyle name="Normal 76 39 2 32 4" xfId="21520"/>
    <cellStyle name="Normal 76 39 2 32 5" xfId="21521"/>
    <cellStyle name="Normal 76 39 2 33" xfId="21522"/>
    <cellStyle name="Normal 76 39 2 33 2" xfId="21523"/>
    <cellStyle name="Normal 76 39 2 33 3" xfId="21524"/>
    <cellStyle name="Normal 76 39 2 33 4" xfId="21525"/>
    <cellStyle name="Normal 76 39 2 33 5" xfId="21526"/>
    <cellStyle name="Normal 76 39 2 34" xfId="21527"/>
    <cellStyle name="Normal 76 39 2 34 2" xfId="21528"/>
    <cellStyle name="Normal 76 39 2 34 3" xfId="21529"/>
    <cellStyle name="Normal 76 39 2 34 4" xfId="21530"/>
    <cellStyle name="Normal 76 39 2 34 5" xfId="21531"/>
    <cellStyle name="Normal 76 39 2 35" xfId="21532"/>
    <cellStyle name="Normal 76 39 2 35 2" xfId="21533"/>
    <cellStyle name="Normal 76 39 2 35 3" xfId="21534"/>
    <cellStyle name="Normal 76 39 2 35 4" xfId="21535"/>
    <cellStyle name="Normal 76 39 2 35 5" xfId="21536"/>
    <cellStyle name="Normal 76 39 2 36" xfId="21537"/>
    <cellStyle name="Normal 76 39 2 36 2" xfId="21538"/>
    <cellStyle name="Normal 76 39 2 36 3" xfId="21539"/>
    <cellStyle name="Normal 76 39 2 36 4" xfId="21540"/>
    <cellStyle name="Normal 76 39 2 36 5" xfId="21541"/>
    <cellStyle name="Normal 76 39 2 37" xfId="21542"/>
    <cellStyle name="Normal 76 39 2 37 2" xfId="21543"/>
    <cellStyle name="Normal 76 39 2 37 3" xfId="21544"/>
    <cellStyle name="Normal 76 39 2 37 4" xfId="21545"/>
    <cellStyle name="Normal 76 39 2 37 5" xfId="21546"/>
    <cellStyle name="Normal 76 39 2 38" xfId="21547"/>
    <cellStyle name="Normal 76 39 2 38 2" xfId="21548"/>
    <cellStyle name="Normal 76 39 2 38 3" xfId="21549"/>
    <cellStyle name="Normal 76 39 2 38 4" xfId="21550"/>
    <cellStyle name="Normal 76 39 2 38 5" xfId="21551"/>
    <cellStyle name="Normal 76 39 2 39" xfId="21552"/>
    <cellStyle name="Normal 76 39 2 39 2" xfId="21553"/>
    <cellStyle name="Normal 76 39 2 39 3" xfId="21554"/>
    <cellStyle name="Normal 76 39 2 39 4" xfId="21555"/>
    <cellStyle name="Normal 76 39 2 39 5" xfId="21556"/>
    <cellStyle name="Normal 76 39 2 4" xfId="21557"/>
    <cellStyle name="Normal 76 39 2 4 2" xfId="21558"/>
    <cellStyle name="Normal 76 39 2 4 3" xfId="21559"/>
    <cellStyle name="Normal 76 39 2 4 4" xfId="21560"/>
    <cellStyle name="Normal 76 39 2 4 5" xfId="21561"/>
    <cellStyle name="Normal 76 39 2 40" xfId="21562"/>
    <cellStyle name="Normal 76 39 2 41" xfId="21563"/>
    <cellStyle name="Normal 76 39 2 42" xfId="21564"/>
    <cellStyle name="Normal 76 39 2 43" xfId="21565"/>
    <cellStyle name="Normal 76 39 2 5" xfId="21566"/>
    <cellStyle name="Normal 76 39 2 5 2" xfId="21567"/>
    <cellStyle name="Normal 76 39 2 5 3" xfId="21568"/>
    <cellStyle name="Normal 76 39 2 5 4" xfId="21569"/>
    <cellStyle name="Normal 76 39 2 5 5" xfId="21570"/>
    <cellStyle name="Normal 76 39 2 6" xfId="21571"/>
    <cellStyle name="Normal 76 39 2 6 2" xfId="21572"/>
    <cellStyle name="Normal 76 39 2 6 3" xfId="21573"/>
    <cellStyle name="Normal 76 39 2 6 4" xfId="21574"/>
    <cellStyle name="Normal 76 39 2 6 5" xfId="21575"/>
    <cellStyle name="Normal 76 39 2 7" xfId="21576"/>
    <cellStyle name="Normal 76 39 2 7 2" xfId="21577"/>
    <cellStyle name="Normal 76 39 2 7 3" xfId="21578"/>
    <cellStyle name="Normal 76 39 2 7 4" xfId="21579"/>
    <cellStyle name="Normal 76 39 2 7 5" xfId="21580"/>
    <cellStyle name="Normal 76 39 2 8" xfId="21581"/>
    <cellStyle name="Normal 76 39 2 8 2" xfId="21582"/>
    <cellStyle name="Normal 76 39 2 8 3" xfId="21583"/>
    <cellStyle name="Normal 76 39 2 8 4" xfId="21584"/>
    <cellStyle name="Normal 76 39 2 8 5" xfId="21585"/>
    <cellStyle name="Normal 76 39 2 9" xfId="21586"/>
    <cellStyle name="Normal 76 39 2 9 2" xfId="21587"/>
    <cellStyle name="Normal 76 39 2 9 3" xfId="21588"/>
    <cellStyle name="Normal 76 39 2 9 4" xfId="21589"/>
    <cellStyle name="Normal 76 39 2 9 5" xfId="21590"/>
    <cellStyle name="Normal 76 39 20" xfId="21591"/>
    <cellStyle name="Normal 76 39 20 2" xfId="21592"/>
    <cellStyle name="Normal 76 39 20 3" xfId="21593"/>
    <cellStyle name="Normal 76 39 20 4" xfId="21594"/>
    <cellStyle name="Normal 76 39 20 5" xfId="21595"/>
    <cellStyle name="Normal 76 39 21" xfId="21596"/>
    <cellStyle name="Normal 76 39 21 2" xfId="21597"/>
    <cellStyle name="Normal 76 39 21 3" xfId="21598"/>
    <cellStyle name="Normal 76 39 21 4" xfId="21599"/>
    <cellStyle name="Normal 76 39 21 5" xfId="21600"/>
    <cellStyle name="Normal 76 39 22" xfId="21601"/>
    <cellStyle name="Normal 76 39 22 2" xfId="21602"/>
    <cellStyle name="Normal 76 39 22 3" xfId="21603"/>
    <cellStyle name="Normal 76 39 22 4" xfId="21604"/>
    <cellStyle name="Normal 76 39 22 5" xfId="21605"/>
    <cellStyle name="Normal 76 39 23" xfId="21606"/>
    <cellStyle name="Normal 76 39 23 2" xfId="21607"/>
    <cellStyle name="Normal 76 39 23 3" xfId="21608"/>
    <cellStyle name="Normal 76 39 23 4" xfId="21609"/>
    <cellStyle name="Normal 76 39 23 5" xfId="21610"/>
    <cellStyle name="Normal 76 39 24" xfId="21611"/>
    <cellStyle name="Normal 76 39 24 2" xfId="21612"/>
    <cellStyle name="Normal 76 39 24 3" xfId="21613"/>
    <cellStyle name="Normal 76 39 24 4" xfId="21614"/>
    <cellStyle name="Normal 76 39 24 5" xfId="21615"/>
    <cellStyle name="Normal 76 39 25" xfId="21616"/>
    <cellStyle name="Normal 76 39 25 2" xfId="21617"/>
    <cellStyle name="Normal 76 39 25 3" xfId="21618"/>
    <cellStyle name="Normal 76 39 25 4" xfId="21619"/>
    <cellStyle name="Normal 76 39 25 5" xfId="21620"/>
    <cellStyle name="Normal 76 39 26" xfId="21621"/>
    <cellStyle name="Normal 76 39 26 2" xfId="21622"/>
    <cellStyle name="Normal 76 39 26 3" xfId="21623"/>
    <cellStyle name="Normal 76 39 26 4" xfId="21624"/>
    <cellStyle name="Normal 76 39 26 5" xfId="21625"/>
    <cellStyle name="Normal 76 39 27" xfId="21626"/>
    <cellStyle name="Normal 76 39 27 2" xfId="21627"/>
    <cellStyle name="Normal 76 39 27 3" xfId="21628"/>
    <cellStyle name="Normal 76 39 27 4" xfId="21629"/>
    <cellStyle name="Normal 76 39 27 5" xfId="21630"/>
    <cellStyle name="Normal 76 39 28" xfId="21631"/>
    <cellStyle name="Normal 76 39 28 2" xfId="21632"/>
    <cellStyle name="Normal 76 39 28 3" xfId="21633"/>
    <cellStyle name="Normal 76 39 28 4" xfId="21634"/>
    <cellStyle name="Normal 76 39 28 5" xfId="21635"/>
    <cellStyle name="Normal 76 39 29" xfId="21636"/>
    <cellStyle name="Normal 76 39 29 2" xfId="21637"/>
    <cellStyle name="Normal 76 39 29 3" xfId="21638"/>
    <cellStyle name="Normal 76 39 29 4" xfId="21639"/>
    <cellStyle name="Normal 76 39 29 5" xfId="21640"/>
    <cellStyle name="Normal 76 39 3" xfId="21641"/>
    <cellStyle name="Normal 76 39 3 2" xfId="21642"/>
    <cellStyle name="Normal 76 39 3 3" xfId="21643"/>
    <cellStyle name="Normal 76 39 3 4" xfId="21644"/>
    <cellStyle name="Normal 76 39 3 5" xfId="21645"/>
    <cellStyle name="Normal 76 39 30" xfId="21646"/>
    <cellStyle name="Normal 76 39 30 2" xfId="21647"/>
    <cellStyle name="Normal 76 39 30 3" xfId="21648"/>
    <cellStyle name="Normal 76 39 30 4" xfId="21649"/>
    <cellStyle name="Normal 76 39 30 5" xfId="21650"/>
    <cellStyle name="Normal 76 39 31" xfId="21651"/>
    <cellStyle name="Normal 76 39 31 2" xfId="21652"/>
    <cellStyle name="Normal 76 39 31 3" xfId="21653"/>
    <cellStyle name="Normal 76 39 31 4" xfId="21654"/>
    <cellStyle name="Normal 76 39 31 5" xfId="21655"/>
    <cellStyle name="Normal 76 39 32" xfId="21656"/>
    <cellStyle name="Normal 76 39 32 2" xfId="21657"/>
    <cellStyle name="Normal 76 39 32 3" xfId="21658"/>
    <cellStyle name="Normal 76 39 32 4" xfId="21659"/>
    <cellStyle name="Normal 76 39 32 5" xfId="21660"/>
    <cellStyle name="Normal 76 39 33" xfId="21661"/>
    <cellStyle name="Normal 76 39 34" xfId="21662"/>
    <cellStyle name="Normal 76 39 35" xfId="21663"/>
    <cellStyle name="Normal 76 39 36" xfId="21664"/>
    <cellStyle name="Normal 76 39 4" xfId="21665"/>
    <cellStyle name="Normal 76 39 4 2" xfId="21666"/>
    <cellStyle name="Normal 76 39 4 3" xfId="21667"/>
    <cellStyle name="Normal 76 39 4 4" xfId="21668"/>
    <cellStyle name="Normal 76 39 4 5" xfId="21669"/>
    <cellStyle name="Normal 76 39 5" xfId="21670"/>
    <cellStyle name="Normal 76 39 5 2" xfId="21671"/>
    <cellStyle name="Normal 76 39 5 3" xfId="21672"/>
    <cellStyle name="Normal 76 39 5 4" xfId="21673"/>
    <cellStyle name="Normal 76 39 5 5" xfId="21674"/>
    <cellStyle name="Normal 76 39 6" xfId="21675"/>
    <cellStyle name="Normal 76 39 6 2" xfId="21676"/>
    <cellStyle name="Normal 76 39 6 3" xfId="21677"/>
    <cellStyle name="Normal 76 39 6 4" xfId="21678"/>
    <cellStyle name="Normal 76 39 6 5" xfId="21679"/>
    <cellStyle name="Normal 76 39 7" xfId="21680"/>
    <cellStyle name="Normal 76 39 7 2" xfId="21681"/>
    <cellStyle name="Normal 76 39 7 3" xfId="21682"/>
    <cellStyle name="Normal 76 39 7 4" xfId="21683"/>
    <cellStyle name="Normal 76 39 7 5" xfId="21684"/>
    <cellStyle name="Normal 76 39 8" xfId="21685"/>
    <cellStyle name="Normal 76 39 8 2" xfId="21686"/>
    <cellStyle name="Normal 76 39 8 3" xfId="21687"/>
    <cellStyle name="Normal 76 39 8 4" xfId="21688"/>
    <cellStyle name="Normal 76 39 8 5" xfId="21689"/>
    <cellStyle name="Normal 76 39 9" xfId="21690"/>
    <cellStyle name="Normal 76 39 9 2" xfId="21691"/>
    <cellStyle name="Normal 76 39 9 3" xfId="21692"/>
    <cellStyle name="Normal 76 39 9 4" xfId="21693"/>
    <cellStyle name="Normal 76 39 9 5" xfId="21694"/>
    <cellStyle name="Normal 76 4" xfId="21695"/>
    <cellStyle name="Normal 76 4 2" xfId="21696"/>
    <cellStyle name="Normal 76 4 3" xfId="21697"/>
    <cellStyle name="Normal 76 4 4" xfId="21698"/>
    <cellStyle name="Normal 76 4 5" xfId="21699"/>
    <cellStyle name="Normal 76 40" xfId="21700"/>
    <cellStyle name="Normal 76 40 2" xfId="21701"/>
    <cellStyle name="Normal 76 40 3" xfId="21702"/>
    <cellStyle name="Normal 76 40 4" xfId="21703"/>
    <cellStyle name="Normal 76 40 5" xfId="21704"/>
    <cellStyle name="Normal 76 41" xfId="21705"/>
    <cellStyle name="Normal 76 41 2" xfId="21706"/>
    <cellStyle name="Normal 76 41 3" xfId="21707"/>
    <cellStyle name="Normal 76 41 4" xfId="21708"/>
    <cellStyle name="Normal 76 41 5" xfId="21709"/>
    <cellStyle name="Normal 76 42" xfId="21710"/>
    <cellStyle name="Normal 76 42 10" xfId="21711"/>
    <cellStyle name="Normal 76 42 10 2" xfId="21712"/>
    <cellStyle name="Normal 76 42 10 3" xfId="21713"/>
    <cellStyle name="Normal 76 42 10 4" xfId="21714"/>
    <cellStyle name="Normal 76 42 10 5" xfId="21715"/>
    <cellStyle name="Normal 76 42 11" xfId="21716"/>
    <cellStyle name="Normal 76 42 11 2" xfId="21717"/>
    <cellStyle name="Normal 76 42 11 3" xfId="21718"/>
    <cellStyle name="Normal 76 42 11 4" xfId="21719"/>
    <cellStyle name="Normal 76 42 11 5" xfId="21720"/>
    <cellStyle name="Normal 76 42 12" xfId="21721"/>
    <cellStyle name="Normal 76 42 12 2" xfId="21722"/>
    <cellStyle name="Normal 76 42 12 3" xfId="21723"/>
    <cellStyle name="Normal 76 42 12 4" xfId="21724"/>
    <cellStyle name="Normal 76 42 12 5" xfId="21725"/>
    <cellStyle name="Normal 76 42 13" xfId="21726"/>
    <cellStyle name="Normal 76 42 13 2" xfId="21727"/>
    <cellStyle name="Normal 76 42 13 3" xfId="21728"/>
    <cellStyle name="Normal 76 42 13 4" xfId="21729"/>
    <cellStyle name="Normal 76 42 13 5" xfId="21730"/>
    <cellStyle name="Normal 76 42 14" xfId="21731"/>
    <cellStyle name="Normal 76 42 14 2" xfId="21732"/>
    <cellStyle name="Normal 76 42 14 3" xfId="21733"/>
    <cellStyle name="Normal 76 42 14 4" xfId="21734"/>
    <cellStyle name="Normal 76 42 14 5" xfId="21735"/>
    <cellStyle name="Normal 76 42 15" xfId="21736"/>
    <cellStyle name="Normal 76 42 15 2" xfId="21737"/>
    <cellStyle name="Normal 76 42 15 3" xfId="21738"/>
    <cellStyle name="Normal 76 42 15 4" xfId="21739"/>
    <cellStyle name="Normal 76 42 15 5" xfId="21740"/>
    <cellStyle name="Normal 76 42 16" xfId="21741"/>
    <cellStyle name="Normal 76 42 16 2" xfId="21742"/>
    <cellStyle name="Normal 76 42 16 3" xfId="21743"/>
    <cellStyle name="Normal 76 42 16 4" xfId="21744"/>
    <cellStyle name="Normal 76 42 16 5" xfId="21745"/>
    <cellStyle name="Normal 76 42 17" xfId="21746"/>
    <cellStyle name="Normal 76 42 17 2" xfId="21747"/>
    <cellStyle name="Normal 76 42 17 3" xfId="21748"/>
    <cellStyle name="Normal 76 42 17 4" xfId="21749"/>
    <cellStyle name="Normal 76 42 17 5" xfId="21750"/>
    <cellStyle name="Normal 76 42 18" xfId="21751"/>
    <cellStyle name="Normal 76 42 18 2" xfId="21752"/>
    <cellStyle name="Normal 76 42 18 3" xfId="21753"/>
    <cellStyle name="Normal 76 42 18 4" xfId="21754"/>
    <cellStyle name="Normal 76 42 18 5" xfId="21755"/>
    <cellStyle name="Normal 76 42 19" xfId="21756"/>
    <cellStyle name="Normal 76 42 19 2" xfId="21757"/>
    <cellStyle name="Normal 76 42 19 3" xfId="21758"/>
    <cellStyle name="Normal 76 42 19 4" xfId="21759"/>
    <cellStyle name="Normal 76 42 19 5" xfId="21760"/>
    <cellStyle name="Normal 76 42 2" xfId="21761"/>
    <cellStyle name="Normal 76 42 2 10" xfId="21762"/>
    <cellStyle name="Normal 76 42 2 10 2" xfId="21763"/>
    <cellStyle name="Normal 76 42 2 10 3" xfId="21764"/>
    <cellStyle name="Normal 76 42 2 10 4" xfId="21765"/>
    <cellStyle name="Normal 76 42 2 10 5" xfId="21766"/>
    <cellStyle name="Normal 76 42 2 11" xfId="21767"/>
    <cellStyle name="Normal 76 42 2 11 2" xfId="21768"/>
    <cellStyle name="Normal 76 42 2 11 3" xfId="21769"/>
    <cellStyle name="Normal 76 42 2 11 4" xfId="21770"/>
    <cellStyle name="Normal 76 42 2 11 5" xfId="21771"/>
    <cellStyle name="Normal 76 42 2 12" xfId="21772"/>
    <cellStyle name="Normal 76 42 2 12 2" xfId="21773"/>
    <cellStyle name="Normal 76 42 2 12 3" xfId="21774"/>
    <cellStyle name="Normal 76 42 2 12 4" xfId="21775"/>
    <cellStyle name="Normal 76 42 2 12 5" xfId="21776"/>
    <cellStyle name="Normal 76 42 2 13" xfId="21777"/>
    <cellStyle name="Normal 76 42 2 13 2" xfId="21778"/>
    <cellStyle name="Normal 76 42 2 13 3" xfId="21779"/>
    <cellStyle name="Normal 76 42 2 13 4" xfId="21780"/>
    <cellStyle name="Normal 76 42 2 13 5" xfId="21781"/>
    <cellStyle name="Normal 76 42 2 14" xfId="21782"/>
    <cellStyle name="Normal 76 42 2 14 2" xfId="21783"/>
    <cellStyle name="Normal 76 42 2 14 3" xfId="21784"/>
    <cellStyle name="Normal 76 42 2 14 4" xfId="21785"/>
    <cellStyle name="Normal 76 42 2 14 5" xfId="21786"/>
    <cellStyle name="Normal 76 42 2 15" xfId="21787"/>
    <cellStyle name="Normal 76 42 2 15 2" xfId="21788"/>
    <cellStyle name="Normal 76 42 2 15 3" xfId="21789"/>
    <cellStyle name="Normal 76 42 2 15 4" xfId="21790"/>
    <cellStyle name="Normal 76 42 2 15 5" xfId="21791"/>
    <cellStyle name="Normal 76 42 2 16" xfId="21792"/>
    <cellStyle name="Normal 76 42 2 16 2" xfId="21793"/>
    <cellStyle name="Normal 76 42 2 16 3" xfId="21794"/>
    <cellStyle name="Normal 76 42 2 16 4" xfId="21795"/>
    <cellStyle name="Normal 76 42 2 16 5" xfId="21796"/>
    <cellStyle name="Normal 76 42 2 17" xfId="21797"/>
    <cellStyle name="Normal 76 42 2 17 2" xfId="21798"/>
    <cellStyle name="Normal 76 42 2 17 3" xfId="21799"/>
    <cellStyle name="Normal 76 42 2 17 4" xfId="21800"/>
    <cellStyle name="Normal 76 42 2 17 5" xfId="21801"/>
    <cellStyle name="Normal 76 42 2 18" xfId="21802"/>
    <cellStyle name="Normal 76 42 2 18 2" xfId="21803"/>
    <cellStyle name="Normal 76 42 2 18 3" xfId="21804"/>
    <cellStyle name="Normal 76 42 2 18 4" xfId="21805"/>
    <cellStyle name="Normal 76 42 2 18 5" xfId="21806"/>
    <cellStyle name="Normal 76 42 2 19" xfId="21807"/>
    <cellStyle name="Normal 76 42 2 19 2" xfId="21808"/>
    <cellStyle name="Normal 76 42 2 19 3" xfId="21809"/>
    <cellStyle name="Normal 76 42 2 19 4" xfId="21810"/>
    <cellStyle name="Normal 76 42 2 19 5" xfId="21811"/>
    <cellStyle name="Normal 76 42 2 2" xfId="21812"/>
    <cellStyle name="Normal 76 42 2 2 2" xfId="21813"/>
    <cellStyle name="Normal 76 42 2 2 3" xfId="21814"/>
    <cellStyle name="Normal 76 42 2 2 4" xfId="21815"/>
    <cellStyle name="Normal 76 42 2 2 5" xfId="21816"/>
    <cellStyle name="Normal 76 42 2 20" xfId="21817"/>
    <cellStyle name="Normal 76 42 2 20 2" xfId="21818"/>
    <cellStyle name="Normal 76 42 2 20 3" xfId="21819"/>
    <cellStyle name="Normal 76 42 2 20 4" xfId="21820"/>
    <cellStyle name="Normal 76 42 2 20 5" xfId="21821"/>
    <cellStyle name="Normal 76 42 2 21" xfId="21822"/>
    <cellStyle name="Normal 76 42 2 21 2" xfId="21823"/>
    <cellStyle name="Normal 76 42 2 21 3" xfId="21824"/>
    <cellStyle name="Normal 76 42 2 21 4" xfId="21825"/>
    <cellStyle name="Normal 76 42 2 21 5" xfId="21826"/>
    <cellStyle name="Normal 76 42 2 22" xfId="21827"/>
    <cellStyle name="Normal 76 42 2 22 2" xfId="21828"/>
    <cellStyle name="Normal 76 42 2 22 3" xfId="21829"/>
    <cellStyle name="Normal 76 42 2 22 4" xfId="21830"/>
    <cellStyle name="Normal 76 42 2 22 5" xfId="21831"/>
    <cellStyle name="Normal 76 42 2 23" xfId="21832"/>
    <cellStyle name="Normal 76 42 2 23 2" xfId="21833"/>
    <cellStyle name="Normal 76 42 2 23 3" xfId="21834"/>
    <cellStyle name="Normal 76 42 2 23 4" xfId="21835"/>
    <cellStyle name="Normal 76 42 2 23 5" xfId="21836"/>
    <cellStyle name="Normal 76 42 2 24" xfId="21837"/>
    <cellStyle name="Normal 76 42 2 24 2" xfId="21838"/>
    <cellStyle name="Normal 76 42 2 24 3" xfId="21839"/>
    <cellStyle name="Normal 76 42 2 24 4" xfId="21840"/>
    <cellStyle name="Normal 76 42 2 24 5" xfId="21841"/>
    <cellStyle name="Normal 76 42 2 25" xfId="21842"/>
    <cellStyle name="Normal 76 42 2 25 2" xfId="21843"/>
    <cellStyle name="Normal 76 42 2 25 3" xfId="21844"/>
    <cellStyle name="Normal 76 42 2 25 4" xfId="21845"/>
    <cellStyle name="Normal 76 42 2 25 5" xfId="21846"/>
    <cellStyle name="Normal 76 42 2 26" xfId="21847"/>
    <cellStyle name="Normal 76 42 2 26 2" xfId="21848"/>
    <cellStyle name="Normal 76 42 2 26 3" xfId="21849"/>
    <cellStyle name="Normal 76 42 2 26 4" xfId="21850"/>
    <cellStyle name="Normal 76 42 2 26 5" xfId="21851"/>
    <cellStyle name="Normal 76 42 2 27" xfId="21852"/>
    <cellStyle name="Normal 76 42 2 27 2" xfId="21853"/>
    <cellStyle name="Normal 76 42 2 27 3" xfId="21854"/>
    <cellStyle name="Normal 76 42 2 27 4" xfId="21855"/>
    <cellStyle name="Normal 76 42 2 27 5" xfId="21856"/>
    <cellStyle name="Normal 76 42 2 28" xfId="21857"/>
    <cellStyle name="Normal 76 42 2 28 2" xfId="21858"/>
    <cellStyle name="Normal 76 42 2 28 3" xfId="21859"/>
    <cellStyle name="Normal 76 42 2 28 4" xfId="21860"/>
    <cellStyle name="Normal 76 42 2 28 5" xfId="21861"/>
    <cellStyle name="Normal 76 42 2 29" xfId="21862"/>
    <cellStyle name="Normal 76 42 2 29 2" xfId="21863"/>
    <cellStyle name="Normal 76 42 2 29 3" xfId="21864"/>
    <cellStyle name="Normal 76 42 2 29 4" xfId="21865"/>
    <cellStyle name="Normal 76 42 2 29 5" xfId="21866"/>
    <cellStyle name="Normal 76 42 2 3" xfId="21867"/>
    <cellStyle name="Normal 76 42 2 3 2" xfId="21868"/>
    <cellStyle name="Normal 76 42 2 3 3" xfId="21869"/>
    <cellStyle name="Normal 76 42 2 3 4" xfId="21870"/>
    <cellStyle name="Normal 76 42 2 3 5" xfId="21871"/>
    <cellStyle name="Normal 76 42 2 30" xfId="21872"/>
    <cellStyle name="Normal 76 42 2 30 2" xfId="21873"/>
    <cellStyle name="Normal 76 42 2 30 3" xfId="21874"/>
    <cellStyle name="Normal 76 42 2 30 4" xfId="21875"/>
    <cellStyle name="Normal 76 42 2 30 5" xfId="21876"/>
    <cellStyle name="Normal 76 42 2 31" xfId="21877"/>
    <cellStyle name="Normal 76 42 2 31 2" xfId="21878"/>
    <cellStyle name="Normal 76 42 2 31 3" xfId="21879"/>
    <cellStyle name="Normal 76 42 2 31 4" xfId="21880"/>
    <cellStyle name="Normal 76 42 2 31 5" xfId="21881"/>
    <cellStyle name="Normal 76 42 2 32" xfId="21882"/>
    <cellStyle name="Normal 76 42 2 32 2" xfId="21883"/>
    <cellStyle name="Normal 76 42 2 32 3" xfId="21884"/>
    <cellStyle name="Normal 76 42 2 32 4" xfId="21885"/>
    <cellStyle name="Normal 76 42 2 32 5" xfId="21886"/>
    <cellStyle name="Normal 76 42 2 33" xfId="21887"/>
    <cellStyle name="Normal 76 42 2 33 2" xfId="21888"/>
    <cellStyle name="Normal 76 42 2 33 3" xfId="21889"/>
    <cellStyle name="Normal 76 42 2 33 4" xfId="21890"/>
    <cellStyle name="Normal 76 42 2 33 5" xfId="21891"/>
    <cellStyle name="Normal 76 42 2 34" xfId="21892"/>
    <cellStyle name="Normal 76 42 2 34 2" xfId="21893"/>
    <cellStyle name="Normal 76 42 2 34 3" xfId="21894"/>
    <cellStyle name="Normal 76 42 2 34 4" xfId="21895"/>
    <cellStyle name="Normal 76 42 2 34 5" xfId="21896"/>
    <cellStyle name="Normal 76 42 2 35" xfId="21897"/>
    <cellStyle name="Normal 76 42 2 35 2" xfId="21898"/>
    <cellStyle name="Normal 76 42 2 35 3" xfId="21899"/>
    <cellStyle name="Normal 76 42 2 35 4" xfId="21900"/>
    <cellStyle name="Normal 76 42 2 35 5" xfId="21901"/>
    <cellStyle name="Normal 76 42 2 36" xfId="21902"/>
    <cellStyle name="Normal 76 42 2 36 2" xfId="21903"/>
    <cellStyle name="Normal 76 42 2 36 3" xfId="21904"/>
    <cellStyle name="Normal 76 42 2 36 4" xfId="21905"/>
    <cellStyle name="Normal 76 42 2 36 5" xfId="21906"/>
    <cellStyle name="Normal 76 42 2 37" xfId="21907"/>
    <cellStyle name="Normal 76 42 2 37 2" xfId="21908"/>
    <cellStyle name="Normal 76 42 2 37 3" xfId="21909"/>
    <cellStyle name="Normal 76 42 2 37 4" xfId="21910"/>
    <cellStyle name="Normal 76 42 2 37 5" xfId="21911"/>
    <cellStyle name="Normal 76 42 2 38" xfId="21912"/>
    <cellStyle name="Normal 76 42 2 38 2" xfId="21913"/>
    <cellStyle name="Normal 76 42 2 38 3" xfId="21914"/>
    <cellStyle name="Normal 76 42 2 38 4" xfId="21915"/>
    <cellStyle name="Normal 76 42 2 38 5" xfId="21916"/>
    <cellStyle name="Normal 76 42 2 39" xfId="21917"/>
    <cellStyle name="Normal 76 42 2 39 2" xfId="21918"/>
    <cellStyle name="Normal 76 42 2 39 3" xfId="21919"/>
    <cellStyle name="Normal 76 42 2 39 4" xfId="21920"/>
    <cellStyle name="Normal 76 42 2 39 5" xfId="21921"/>
    <cellStyle name="Normal 76 42 2 4" xfId="21922"/>
    <cellStyle name="Normal 76 42 2 4 2" xfId="21923"/>
    <cellStyle name="Normal 76 42 2 4 3" xfId="21924"/>
    <cellStyle name="Normal 76 42 2 4 4" xfId="21925"/>
    <cellStyle name="Normal 76 42 2 4 5" xfId="21926"/>
    <cellStyle name="Normal 76 42 2 40" xfId="21927"/>
    <cellStyle name="Normal 76 42 2 41" xfId="21928"/>
    <cellStyle name="Normal 76 42 2 42" xfId="21929"/>
    <cellStyle name="Normal 76 42 2 43" xfId="21930"/>
    <cellStyle name="Normal 76 42 2 5" xfId="21931"/>
    <cellStyle name="Normal 76 42 2 5 2" xfId="21932"/>
    <cellStyle name="Normal 76 42 2 5 3" xfId="21933"/>
    <cellStyle name="Normal 76 42 2 5 4" xfId="21934"/>
    <cellStyle name="Normal 76 42 2 5 5" xfId="21935"/>
    <cellStyle name="Normal 76 42 2 6" xfId="21936"/>
    <cellStyle name="Normal 76 42 2 6 2" xfId="21937"/>
    <cellStyle name="Normal 76 42 2 6 3" xfId="21938"/>
    <cellStyle name="Normal 76 42 2 6 4" xfId="21939"/>
    <cellStyle name="Normal 76 42 2 6 5" xfId="21940"/>
    <cellStyle name="Normal 76 42 2 7" xfId="21941"/>
    <cellStyle name="Normal 76 42 2 7 2" xfId="21942"/>
    <cellStyle name="Normal 76 42 2 7 3" xfId="21943"/>
    <cellStyle name="Normal 76 42 2 7 4" xfId="21944"/>
    <cellStyle name="Normal 76 42 2 7 5" xfId="21945"/>
    <cellStyle name="Normal 76 42 2 8" xfId="21946"/>
    <cellStyle name="Normal 76 42 2 8 2" xfId="21947"/>
    <cellStyle name="Normal 76 42 2 8 3" xfId="21948"/>
    <cellStyle name="Normal 76 42 2 8 4" xfId="21949"/>
    <cellStyle name="Normal 76 42 2 8 5" xfId="21950"/>
    <cellStyle name="Normal 76 42 2 9" xfId="21951"/>
    <cellStyle name="Normal 76 42 2 9 2" xfId="21952"/>
    <cellStyle name="Normal 76 42 2 9 3" xfId="21953"/>
    <cellStyle name="Normal 76 42 2 9 4" xfId="21954"/>
    <cellStyle name="Normal 76 42 2 9 5" xfId="21955"/>
    <cellStyle name="Normal 76 42 20" xfId="21956"/>
    <cellStyle name="Normal 76 42 20 2" xfId="21957"/>
    <cellStyle name="Normal 76 42 20 3" xfId="21958"/>
    <cellStyle name="Normal 76 42 20 4" xfId="21959"/>
    <cellStyle name="Normal 76 42 20 5" xfId="21960"/>
    <cellStyle name="Normal 76 42 21" xfId="21961"/>
    <cellStyle name="Normal 76 42 21 2" xfId="21962"/>
    <cellStyle name="Normal 76 42 21 3" xfId="21963"/>
    <cellStyle name="Normal 76 42 21 4" xfId="21964"/>
    <cellStyle name="Normal 76 42 21 5" xfId="21965"/>
    <cellStyle name="Normal 76 42 22" xfId="21966"/>
    <cellStyle name="Normal 76 42 22 2" xfId="21967"/>
    <cellStyle name="Normal 76 42 22 3" xfId="21968"/>
    <cellStyle name="Normal 76 42 22 4" xfId="21969"/>
    <cellStyle name="Normal 76 42 22 5" xfId="21970"/>
    <cellStyle name="Normal 76 42 23" xfId="21971"/>
    <cellStyle name="Normal 76 42 23 2" xfId="21972"/>
    <cellStyle name="Normal 76 42 23 3" xfId="21973"/>
    <cellStyle name="Normal 76 42 23 4" xfId="21974"/>
    <cellStyle name="Normal 76 42 23 5" xfId="21975"/>
    <cellStyle name="Normal 76 42 24" xfId="21976"/>
    <cellStyle name="Normal 76 42 24 2" xfId="21977"/>
    <cellStyle name="Normal 76 42 24 3" xfId="21978"/>
    <cellStyle name="Normal 76 42 24 4" xfId="21979"/>
    <cellStyle name="Normal 76 42 24 5" xfId="21980"/>
    <cellStyle name="Normal 76 42 25" xfId="21981"/>
    <cellStyle name="Normal 76 42 25 2" xfId="21982"/>
    <cellStyle name="Normal 76 42 25 3" xfId="21983"/>
    <cellStyle name="Normal 76 42 25 4" xfId="21984"/>
    <cellStyle name="Normal 76 42 25 5" xfId="21985"/>
    <cellStyle name="Normal 76 42 26" xfId="21986"/>
    <cellStyle name="Normal 76 42 26 2" xfId="21987"/>
    <cellStyle name="Normal 76 42 26 3" xfId="21988"/>
    <cellStyle name="Normal 76 42 26 4" xfId="21989"/>
    <cellStyle name="Normal 76 42 26 5" xfId="21990"/>
    <cellStyle name="Normal 76 42 27" xfId="21991"/>
    <cellStyle name="Normal 76 42 27 2" xfId="21992"/>
    <cellStyle name="Normal 76 42 27 3" xfId="21993"/>
    <cellStyle name="Normal 76 42 27 4" xfId="21994"/>
    <cellStyle name="Normal 76 42 27 5" xfId="21995"/>
    <cellStyle name="Normal 76 42 28" xfId="21996"/>
    <cellStyle name="Normal 76 42 28 2" xfId="21997"/>
    <cellStyle name="Normal 76 42 28 3" xfId="21998"/>
    <cellStyle name="Normal 76 42 28 4" xfId="21999"/>
    <cellStyle name="Normal 76 42 28 5" xfId="22000"/>
    <cellStyle name="Normal 76 42 29" xfId="22001"/>
    <cellStyle name="Normal 76 42 29 2" xfId="22002"/>
    <cellStyle name="Normal 76 42 29 3" xfId="22003"/>
    <cellStyle name="Normal 76 42 29 4" xfId="22004"/>
    <cellStyle name="Normal 76 42 29 5" xfId="22005"/>
    <cellStyle name="Normal 76 42 3" xfId="22006"/>
    <cellStyle name="Normal 76 42 3 2" xfId="22007"/>
    <cellStyle name="Normal 76 42 3 3" xfId="22008"/>
    <cellStyle name="Normal 76 42 3 4" xfId="22009"/>
    <cellStyle name="Normal 76 42 3 5" xfId="22010"/>
    <cellStyle name="Normal 76 42 30" xfId="22011"/>
    <cellStyle name="Normal 76 42 30 2" xfId="22012"/>
    <cellStyle name="Normal 76 42 30 3" xfId="22013"/>
    <cellStyle name="Normal 76 42 30 4" xfId="22014"/>
    <cellStyle name="Normal 76 42 30 5" xfId="22015"/>
    <cellStyle name="Normal 76 42 31" xfId="22016"/>
    <cellStyle name="Normal 76 42 31 2" xfId="22017"/>
    <cellStyle name="Normal 76 42 31 3" xfId="22018"/>
    <cellStyle name="Normal 76 42 31 4" xfId="22019"/>
    <cellStyle name="Normal 76 42 31 5" xfId="22020"/>
    <cellStyle name="Normal 76 42 32" xfId="22021"/>
    <cellStyle name="Normal 76 42 32 2" xfId="22022"/>
    <cellStyle name="Normal 76 42 32 3" xfId="22023"/>
    <cellStyle name="Normal 76 42 32 4" xfId="22024"/>
    <cellStyle name="Normal 76 42 32 5" xfId="22025"/>
    <cellStyle name="Normal 76 42 33" xfId="22026"/>
    <cellStyle name="Normal 76 42 34" xfId="22027"/>
    <cellStyle name="Normal 76 42 35" xfId="22028"/>
    <cellStyle name="Normal 76 42 36" xfId="22029"/>
    <cellStyle name="Normal 76 42 4" xfId="22030"/>
    <cellStyle name="Normal 76 42 4 2" xfId="22031"/>
    <cellStyle name="Normal 76 42 4 3" xfId="22032"/>
    <cellStyle name="Normal 76 42 4 4" xfId="22033"/>
    <cellStyle name="Normal 76 42 4 5" xfId="22034"/>
    <cellStyle name="Normal 76 42 5" xfId="22035"/>
    <cellStyle name="Normal 76 42 5 2" xfId="22036"/>
    <cellStyle name="Normal 76 42 5 3" xfId="22037"/>
    <cellStyle name="Normal 76 42 5 4" xfId="22038"/>
    <cellStyle name="Normal 76 42 5 5" xfId="22039"/>
    <cellStyle name="Normal 76 42 6" xfId="22040"/>
    <cellStyle name="Normal 76 42 6 2" xfId="22041"/>
    <cellStyle name="Normal 76 42 6 3" xfId="22042"/>
    <cellStyle name="Normal 76 42 6 4" xfId="22043"/>
    <cellStyle name="Normal 76 42 6 5" xfId="22044"/>
    <cellStyle name="Normal 76 42 7" xfId="22045"/>
    <cellStyle name="Normal 76 42 7 2" xfId="22046"/>
    <cellStyle name="Normal 76 42 7 3" xfId="22047"/>
    <cellStyle name="Normal 76 42 7 4" xfId="22048"/>
    <cellStyle name="Normal 76 42 7 5" xfId="22049"/>
    <cellStyle name="Normal 76 42 8" xfId="22050"/>
    <cellStyle name="Normal 76 42 8 2" xfId="22051"/>
    <cellStyle name="Normal 76 42 8 3" xfId="22052"/>
    <cellStyle name="Normal 76 42 8 4" xfId="22053"/>
    <cellStyle name="Normal 76 42 8 5" xfId="22054"/>
    <cellStyle name="Normal 76 42 9" xfId="22055"/>
    <cellStyle name="Normal 76 42 9 2" xfId="22056"/>
    <cellStyle name="Normal 76 42 9 3" xfId="22057"/>
    <cellStyle name="Normal 76 42 9 4" xfId="22058"/>
    <cellStyle name="Normal 76 42 9 5" xfId="22059"/>
    <cellStyle name="Normal 76 43" xfId="22060"/>
    <cellStyle name="Normal 76 43 2" xfId="22061"/>
    <cellStyle name="Normal 76 43 3" xfId="22062"/>
    <cellStyle name="Normal 76 43 4" xfId="22063"/>
    <cellStyle name="Normal 76 43 5" xfId="22064"/>
    <cellStyle name="Normal 76 44" xfId="22065"/>
    <cellStyle name="Normal 76 45" xfId="22066"/>
    <cellStyle name="Normal 76 46" xfId="22067"/>
    <cellStyle name="Normal 76 47" xfId="22068"/>
    <cellStyle name="Normal 76 48" xfId="22069"/>
    <cellStyle name="Normal 76 5" xfId="22070"/>
    <cellStyle name="Normal 76 5 2" xfId="22071"/>
    <cellStyle name="Normal 76 5 3" xfId="22072"/>
    <cellStyle name="Normal 76 5 4" xfId="22073"/>
    <cellStyle name="Normal 76 5 5" xfId="22074"/>
    <cellStyle name="Normal 76 50" xfId="22075"/>
    <cellStyle name="Normal 76 50 10" xfId="22076"/>
    <cellStyle name="Normal 76 50 10 2" xfId="22077"/>
    <cellStyle name="Normal 76 50 10 3" xfId="22078"/>
    <cellStyle name="Normal 76 50 10 4" xfId="22079"/>
    <cellStyle name="Normal 76 50 10 5" xfId="22080"/>
    <cellStyle name="Normal 76 50 11" xfId="22081"/>
    <cellStyle name="Normal 76 50 11 2" xfId="22082"/>
    <cellStyle name="Normal 76 50 11 3" xfId="22083"/>
    <cellStyle name="Normal 76 50 11 4" xfId="22084"/>
    <cellStyle name="Normal 76 50 11 5" xfId="22085"/>
    <cellStyle name="Normal 76 50 12" xfId="22086"/>
    <cellStyle name="Normal 76 50 12 2" xfId="22087"/>
    <cellStyle name="Normal 76 50 12 3" xfId="22088"/>
    <cellStyle name="Normal 76 50 12 4" xfId="22089"/>
    <cellStyle name="Normal 76 50 12 5" xfId="22090"/>
    <cellStyle name="Normal 76 50 13" xfId="22091"/>
    <cellStyle name="Normal 76 50 13 2" xfId="22092"/>
    <cellStyle name="Normal 76 50 13 3" xfId="22093"/>
    <cellStyle name="Normal 76 50 13 4" xfId="22094"/>
    <cellStyle name="Normal 76 50 13 5" xfId="22095"/>
    <cellStyle name="Normal 76 50 14" xfId="22096"/>
    <cellStyle name="Normal 76 50 14 2" xfId="22097"/>
    <cellStyle name="Normal 76 50 14 3" xfId="22098"/>
    <cellStyle name="Normal 76 50 14 4" xfId="22099"/>
    <cellStyle name="Normal 76 50 14 5" xfId="22100"/>
    <cellStyle name="Normal 76 50 15" xfId="22101"/>
    <cellStyle name="Normal 76 50 15 2" xfId="22102"/>
    <cellStyle name="Normal 76 50 15 3" xfId="22103"/>
    <cellStyle name="Normal 76 50 15 4" xfId="22104"/>
    <cellStyle name="Normal 76 50 15 5" xfId="22105"/>
    <cellStyle name="Normal 76 50 16" xfId="22106"/>
    <cellStyle name="Normal 76 50 16 2" xfId="22107"/>
    <cellStyle name="Normal 76 50 16 3" xfId="22108"/>
    <cellStyle name="Normal 76 50 16 4" xfId="22109"/>
    <cellStyle name="Normal 76 50 16 5" xfId="22110"/>
    <cellStyle name="Normal 76 50 17" xfId="22111"/>
    <cellStyle name="Normal 76 50 17 2" xfId="22112"/>
    <cellStyle name="Normal 76 50 17 3" xfId="22113"/>
    <cellStyle name="Normal 76 50 17 4" xfId="22114"/>
    <cellStyle name="Normal 76 50 17 5" xfId="22115"/>
    <cellStyle name="Normal 76 50 18" xfId="22116"/>
    <cellStyle name="Normal 76 50 18 2" xfId="22117"/>
    <cellStyle name="Normal 76 50 18 3" xfId="22118"/>
    <cellStyle name="Normal 76 50 18 4" xfId="22119"/>
    <cellStyle name="Normal 76 50 18 5" xfId="22120"/>
    <cellStyle name="Normal 76 50 19" xfId="22121"/>
    <cellStyle name="Normal 76 50 19 2" xfId="22122"/>
    <cellStyle name="Normal 76 50 19 3" xfId="22123"/>
    <cellStyle name="Normal 76 50 19 4" xfId="22124"/>
    <cellStyle name="Normal 76 50 19 5" xfId="22125"/>
    <cellStyle name="Normal 76 50 2" xfId="22126"/>
    <cellStyle name="Normal 76 50 2 10" xfId="22127"/>
    <cellStyle name="Normal 76 50 2 10 2" xfId="22128"/>
    <cellStyle name="Normal 76 50 2 10 3" xfId="22129"/>
    <cellStyle name="Normal 76 50 2 10 4" xfId="22130"/>
    <cellStyle name="Normal 76 50 2 10 5" xfId="22131"/>
    <cellStyle name="Normal 76 50 2 11" xfId="22132"/>
    <cellStyle name="Normal 76 50 2 11 2" xfId="22133"/>
    <cellStyle name="Normal 76 50 2 11 3" xfId="22134"/>
    <cellStyle name="Normal 76 50 2 11 4" xfId="22135"/>
    <cellStyle name="Normal 76 50 2 11 5" xfId="22136"/>
    <cellStyle name="Normal 76 50 2 12" xfId="22137"/>
    <cellStyle name="Normal 76 50 2 12 2" xfId="22138"/>
    <cellStyle name="Normal 76 50 2 12 3" xfId="22139"/>
    <cellStyle name="Normal 76 50 2 12 4" xfId="22140"/>
    <cellStyle name="Normal 76 50 2 12 5" xfId="22141"/>
    <cellStyle name="Normal 76 50 2 13" xfId="22142"/>
    <cellStyle name="Normal 76 50 2 13 2" xfId="22143"/>
    <cellStyle name="Normal 76 50 2 13 3" xfId="22144"/>
    <cellStyle name="Normal 76 50 2 13 4" xfId="22145"/>
    <cellStyle name="Normal 76 50 2 13 5" xfId="22146"/>
    <cellStyle name="Normal 76 50 2 14" xfId="22147"/>
    <cellStyle name="Normal 76 50 2 14 2" xfId="22148"/>
    <cellStyle name="Normal 76 50 2 14 3" xfId="22149"/>
    <cellStyle name="Normal 76 50 2 14 4" xfId="22150"/>
    <cellStyle name="Normal 76 50 2 14 5" xfId="22151"/>
    <cellStyle name="Normal 76 50 2 15" xfId="22152"/>
    <cellStyle name="Normal 76 50 2 15 2" xfId="22153"/>
    <cellStyle name="Normal 76 50 2 15 3" xfId="22154"/>
    <cellStyle name="Normal 76 50 2 15 4" xfId="22155"/>
    <cellStyle name="Normal 76 50 2 15 5" xfId="22156"/>
    <cellStyle name="Normal 76 50 2 16" xfId="22157"/>
    <cellStyle name="Normal 76 50 2 16 2" xfId="22158"/>
    <cellStyle name="Normal 76 50 2 16 3" xfId="22159"/>
    <cellStyle name="Normal 76 50 2 16 4" xfId="22160"/>
    <cellStyle name="Normal 76 50 2 16 5" xfId="22161"/>
    <cellStyle name="Normal 76 50 2 17" xfId="22162"/>
    <cellStyle name="Normal 76 50 2 17 2" xfId="22163"/>
    <cellStyle name="Normal 76 50 2 17 3" xfId="22164"/>
    <cellStyle name="Normal 76 50 2 17 4" xfId="22165"/>
    <cellStyle name="Normal 76 50 2 17 5" xfId="22166"/>
    <cellStyle name="Normal 76 50 2 18" xfId="22167"/>
    <cellStyle name="Normal 76 50 2 18 2" xfId="22168"/>
    <cellStyle name="Normal 76 50 2 18 3" xfId="22169"/>
    <cellStyle name="Normal 76 50 2 18 4" xfId="22170"/>
    <cellStyle name="Normal 76 50 2 18 5" xfId="22171"/>
    <cellStyle name="Normal 76 50 2 19" xfId="22172"/>
    <cellStyle name="Normal 76 50 2 19 2" xfId="22173"/>
    <cellStyle name="Normal 76 50 2 19 3" xfId="22174"/>
    <cellStyle name="Normal 76 50 2 19 4" xfId="22175"/>
    <cellStyle name="Normal 76 50 2 19 5" xfId="22176"/>
    <cellStyle name="Normal 76 50 2 2" xfId="22177"/>
    <cellStyle name="Normal 76 50 2 2 2" xfId="22178"/>
    <cellStyle name="Normal 76 50 2 2 3" xfId="22179"/>
    <cellStyle name="Normal 76 50 2 2 4" xfId="22180"/>
    <cellStyle name="Normal 76 50 2 2 5" xfId="22181"/>
    <cellStyle name="Normal 76 50 2 20" xfId="22182"/>
    <cellStyle name="Normal 76 50 2 20 2" xfId="22183"/>
    <cellStyle name="Normal 76 50 2 20 3" xfId="22184"/>
    <cellStyle name="Normal 76 50 2 20 4" xfId="22185"/>
    <cellStyle name="Normal 76 50 2 20 5" xfId="22186"/>
    <cellStyle name="Normal 76 50 2 21" xfId="22187"/>
    <cellStyle name="Normal 76 50 2 21 2" xfId="22188"/>
    <cellStyle name="Normal 76 50 2 21 3" xfId="22189"/>
    <cellStyle name="Normal 76 50 2 21 4" xfId="22190"/>
    <cellStyle name="Normal 76 50 2 21 5" xfId="22191"/>
    <cellStyle name="Normal 76 50 2 22" xfId="22192"/>
    <cellStyle name="Normal 76 50 2 22 2" xfId="22193"/>
    <cellStyle name="Normal 76 50 2 22 3" xfId="22194"/>
    <cellStyle name="Normal 76 50 2 22 4" xfId="22195"/>
    <cellStyle name="Normal 76 50 2 22 5" xfId="22196"/>
    <cellStyle name="Normal 76 50 2 23" xfId="22197"/>
    <cellStyle name="Normal 76 50 2 23 2" xfId="22198"/>
    <cellStyle name="Normal 76 50 2 23 3" xfId="22199"/>
    <cellStyle name="Normal 76 50 2 23 4" xfId="22200"/>
    <cellStyle name="Normal 76 50 2 23 5" xfId="22201"/>
    <cellStyle name="Normal 76 50 2 24" xfId="22202"/>
    <cellStyle name="Normal 76 50 2 24 2" xfId="22203"/>
    <cellStyle name="Normal 76 50 2 24 3" xfId="22204"/>
    <cellStyle name="Normal 76 50 2 24 4" xfId="22205"/>
    <cellStyle name="Normal 76 50 2 24 5" xfId="22206"/>
    <cellStyle name="Normal 76 50 2 25" xfId="22207"/>
    <cellStyle name="Normal 76 50 2 25 2" xfId="22208"/>
    <cellStyle name="Normal 76 50 2 25 3" xfId="22209"/>
    <cellStyle name="Normal 76 50 2 25 4" xfId="22210"/>
    <cellStyle name="Normal 76 50 2 25 5" xfId="22211"/>
    <cellStyle name="Normal 76 50 2 26" xfId="22212"/>
    <cellStyle name="Normal 76 50 2 26 2" xfId="22213"/>
    <cellStyle name="Normal 76 50 2 26 3" xfId="22214"/>
    <cellStyle name="Normal 76 50 2 26 4" xfId="22215"/>
    <cellStyle name="Normal 76 50 2 26 5" xfId="22216"/>
    <cellStyle name="Normal 76 50 2 27" xfId="22217"/>
    <cellStyle name="Normal 76 50 2 27 2" xfId="22218"/>
    <cellStyle name="Normal 76 50 2 27 3" xfId="22219"/>
    <cellStyle name="Normal 76 50 2 27 4" xfId="22220"/>
    <cellStyle name="Normal 76 50 2 27 5" xfId="22221"/>
    <cellStyle name="Normal 76 50 2 28" xfId="22222"/>
    <cellStyle name="Normal 76 50 2 28 2" xfId="22223"/>
    <cellStyle name="Normal 76 50 2 28 3" xfId="22224"/>
    <cellStyle name="Normal 76 50 2 28 4" xfId="22225"/>
    <cellStyle name="Normal 76 50 2 28 5" xfId="22226"/>
    <cellStyle name="Normal 76 50 2 29" xfId="22227"/>
    <cellStyle name="Normal 76 50 2 29 2" xfId="22228"/>
    <cellStyle name="Normal 76 50 2 29 3" xfId="22229"/>
    <cellStyle name="Normal 76 50 2 29 4" xfId="22230"/>
    <cellStyle name="Normal 76 50 2 29 5" xfId="22231"/>
    <cellStyle name="Normal 76 50 2 3" xfId="22232"/>
    <cellStyle name="Normal 76 50 2 3 2" xfId="22233"/>
    <cellStyle name="Normal 76 50 2 3 3" xfId="22234"/>
    <cellStyle name="Normal 76 50 2 3 4" xfId="22235"/>
    <cellStyle name="Normal 76 50 2 3 5" xfId="22236"/>
    <cellStyle name="Normal 76 50 2 30" xfId="22237"/>
    <cellStyle name="Normal 76 50 2 30 2" xfId="22238"/>
    <cellStyle name="Normal 76 50 2 30 3" xfId="22239"/>
    <cellStyle name="Normal 76 50 2 30 4" xfId="22240"/>
    <cellStyle name="Normal 76 50 2 30 5" xfId="22241"/>
    <cellStyle name="Normal 76 50 2 31" xfId="22242"/>
    <cellStyle name="Normal 76 50 2 31 2" xfId="22243"/>
    <cellStyle name="Normal 76 50 2 31 3" xfId="22244"/>
    <cellStyle name="Normal 76 50 2 31 4" xfId="22245"/>
    <cellStyle name="Normal 76 50 2 31 5" xfId="22246"/>
    <cellStyle name="Normal 76 50 2 32" xfId="22247"/>
    <cellStyle name="Normal 76 50 2 33" xfId="22248"/>
    <cellStyle name="Normal 76 50 2 34" xfId="22249"/>
    <cellStyle name="Normal 76 50 2 35" xfId="22250"/>
    <cellStyle name="Normal 76 50 2 4" xfId="22251"/>
    <cellStyle name="Normal 76 50 2 4 2" xfId="22252"/>
    <cellStyle name="Normal 76 50 2 4 3" xfId="22253"/>
    <cellStyle name="Normal 76 50 2 4 4" xfId="22254"/>
    <cellStyle name="Normal 76 50 2 4 5" xfId="22255"/>
    <cellStyle name="Normal 76 50 2 5" xfId="22256"/>
    <cellStyle name="Normal 76 50 2 5 2" xfId="22257"/>
    <cellStyle name="Normal 76 50 2 5 3" xfId="22258"/>
    <cellStyle name="Normal 76 50 2 5 4" xfId="22259"/>
    <cellStyle name="Normal 76 50 2 5 5" xfId="22260"/>
    <cellStyle name="Normal 76 50 2 6" xfId="22261"/>
    <cellStyle name="Normal 76 50 2 6 2" xfId="22262"/>
    <cellStyle name="Normal 76 50 2 6 3" xfId="22263"/>
    <cellStyle name="Normal 76 50 2 6 4" xfId="22264"/>
    <cellStyle name="Normal 76 50 2 6 5" xfId="22265"/>
    <cellStyle name="Normal 76 50 2 7" xfId="22266"/>
    <cellStyle name="Normal 76 50 2 7 2" xfId="22267"/>
    <cellStyle name="Normal 76 50 2 7 3" xfId="22268"/>
    <cellStyle name="Normal 76 50 2 7 4" xfId="22269"/>
    <cellStyle name="Normal 76 50 2 7 5" xfId="22270"/>
    <cellStyle name="Normal 76 50 2 8" xfId="22271"/>
    <cellStyle name="Normal 76 50 2 8 2" xfId="22272"/>
    <cellStyle name="Normal 76 50 2 8 3" xfId="22273"/>
    <cellStyle name="Normal 76 50 2 8 4" xfId="22274"/>
    <cellStyle name="Normal 76 50 2 8 5" xfId="22275"/>
    <cellStyle name="Normal 76 50 2 9" xfId="22276"/>
    <cellStyle name="Normal 76 50 2 9 2" xfId="22277"/>
    <cellStyle name="Normal 76 50 2 9 3" xfId="22278"/>
    <cellStyle name="Normal 76 50 2 9 4" xfId="22279"/>
    <cellStyle name="Normal 76 50 2 9 5" xfId="22280"/>
    <cellStyle name="Normal 76 50 20" xfId="22281"/>
    <cellStyle name="Normal 76 50 20 2" xfId="22282"/>
    <cellStyle name="Normal 76 50 20 3" xfId="22283"/>
    <cellStyle name="Normal 76 50 20 4" xfId="22284"/>
    <cellStyle name="Normal 76 50 20 5" xfId="22285"/>
    <cellStyle name="Normal 76 50 21" xfId="22286"/>
    <cellStyle name="Normal 76 50 21 2" xfId="22287"/>
    <cellStyle name="Normal 76 50 21 3" xfId="22288"/>
    <cellStyle name="Normal 76 50 21 4" xfId="22289"/>
    <cellStyle name="Normal 76 50 21 5" xfId="22290"/>
    <cellStyle name="Normal 76 50 22" xfId="22291"/>
    <cellStyle name="Normal 76 50 22 2" xfId="22292"/>
    <cellStyle name="Normal 76 50 22 3" xfId="22293"/>
    <cellStyle name="Normal 76 50 22 4" xfId="22294"/>
    <cellStyle name="Normal 76 50 22 5" xfId="22295"/>
    <cellStyle name="Normal 76 50 23" xfId="22296"/>
    <cellStyle name="Normal 76 50 23 2" xfId="22297"/>
    <cellStyle name="Normal 76 50 23 3" xfId="22298"/>
    <cellStyle name="Normal 76 50 23 4" xfId="22299"/>
    <cellStyle name="Normal 76 50 23 5" xfId="22300"/>
    <cellStyle name="Normal 76 50 24" xfId="22301"/>
    <cellStyle name="Normal 76 50 24 2" xfId="22302"/>
    <cellStyle name="Normal 76 50 24 3" xfId="22303"/>
    <cellStyle name="Normal 76 50 24 4" xfId="22304"/>
    <cellStyle name="Normal 76 50 24 5" xfId="22305"/>
    <cellStyle name="Normal 76 50 25" xfId="22306"/>
    <cellStyle name="Normal 76 50 25 2" xfId="22307"/>
    <cellStyle name="Normal 76 50 25 3" xfId="22308"/>
    <cellStyle name="Normal 76 50 25 4" xfId="22309"/>
    <cellStyle name="Normal 76 50 25 5" xfId="22310"/>
    <cellStyle name="Normal 76 50 26" xfId="22311"/>
    <cellStyle name="Normal 76 50 26 2" xfId="22312"/>
    <cellStyle name="Normal 76 50 26 3" xfId="22313"/>
    <cellStyle name="Normal 76 50 26 4" xfId="22314"/>
    <cellStyle name="Normal 76 50 26 5" xfId="22315"/>
    <cellStyle name="Normal 76 50 27" xfId="22316"/>
    <cellStyle name="Normal 76 50 27 2" xfId="22317"/>
    <cellStyle name="Normal 76 50 27 3" xfId="22318"/>
    <cellStyle name="Normal 76 50 27 4" xfId="22319"/>
    <cellStyle name="Normal 76 50 27 5" xfId="22320"/>
    <cellStyle name="Normal 76 50 28" xfId="22321"/>
    <cellStyle name="Normal 76 50 28 2" xfId="22322"/>
    <cellStyle name="Normal 76 50 28 3" xfId="22323"/>
    <cellStyle name="Normal 76 50 28 4" xfId="22324"/>
    <cellStyle name="Normal 76 50 28 5" xfId="22325"/>
    <cellStyle name="Normal 76 50 29" xfId="22326"/>
    <cellStyle name="Normal 76 50 29 2" xfId="22327"/>
    <cellStyle name="Normal 76 50 29 3" xfId="22328"/>
    <cellStyle name="Normal 76 50 29 4" xfId="22329"/>
    <cellStyle name="Normal 76 50 29 5" xfId="22330"/>
    <cellStyle name="Normal 76 50 3" xfId="22331"/>
    <cellStyle name="Normal 76 50 3 2" xfId="22332"/>
    <cellStyle name="Normal 76 50 3 3" xfId="22333"/>
    <cellStyle name="Normal 76 50 3 4" xfId="22334"/>
    <cellStyle name="Normal 76 50 3 5" xfId="22335"/>
    <cellStyle name="Normal 76 50 30" xfId="22336"/>
    <cellStyle name="Normal 76 50 30 2" xfId="22337"/>
    <cellStyle name="Normal 76 50 30 3" xfId="22338"/>
    <cellStyle name="Normal 76 50 30 4" xfId="22339"/>
    <cellStyle name="Normal 76 50 30 5" xfId="22340"/>
    <cellStyle name="Normal 76 50 31" xfId="22341"/>
    <cellStyle name="Normal 76 50 31 2" xfId="22342"/>
    <cellStyle name="Normal 76 50 31 3" xfId="22343"/>
    <cellStyle name="Normal 76 50 31 4" xfId="22344"/>
    <cellStyle name="Normal 76 50 31 5" xfId="22345"/>
    <cellStyle name="Normal 76 50 32" xfId="22346"/>
    <cellStyle name="Normal 76 50 32 2" xfId="22347"/>
    <cellStyle name="Normal 76 50 32 3" xfId="22348"/>
    <cellStyle name="Normal 76 50 32 4" xfId="22349"/>
    <cellStyle name="Normal 76 50 32 5" xfId="22350"/>
    <cellStyle name="Normal 76 50 33" xfId="22351"/>
    <cellStyle name="Normal 76 50 34" xfId="22352"/>
    <cellStyle name="Normal 76 50 35" xfId="22353"/>
    <cellStyle name="Normal 76 50 36" xfId="22354"/>
    <cellStyle name="Normal 76 50 4" xfId="22355"/>
    <cellStyle name="Normal 76 50 4 2" xfId="22356"/>
    <cellStyle name="Normal 76 50 4 3" xfId="22357"/>
    <cellStyle name="Normal 76 50 4 4" xfId="22358"/>
    <cellStyle name="Normal 76 50 4 5" xfId="22359"/>
    <cellStyle name="Normal 76 50 5" xfId="22360"/>
    <cellStyle name="Normal 76 50 5 2" xfId="22361"/>
    <cellStyle name="Normal 76 50 5 3" xfId="22362"/>
    <cellStyle name="Normal 76 50 5 4" xfId="22363"/>
    <cellStyle name="Normal 76 50 5 5" xfId="22364"/>
    <cellStyle name="Normal 76 50 6" xfId="22365"/>
    <cellStyle name="Normal 76 50 6 2" xfId="22366"/>
    <cellStyle name="Normal 76 50 6 3" xfId="22367"/>
    <cellStyle name="Normal 76 50 6 4" xfId="22368"/>
    <cellStyle name="Normal 76 50 6 5" xfId="22369"/>
    <cellStyle name="Normal 76 50 7" xfId="22370"/>
    <cellStyle name="Normal 76 50 7 2" xfId="22371"/>
    <cellStyle name="Normal 76 50 7 3" xfId="22372"/>
    <cellStyle name="Normal 76 50 7 4" xfId="22373"/>
    <cellStyle name="Normal 76 50 7 5" xfId="22374"/>
    <cellStyle name="Normal 76 50 8" xfId="22375"/>
    <cellStyle name="Normal 76 50 8 2" xfId="22376"/>
    <cellStyle name="Normal 76 50 8 3" xfId="22377"/>
    <cellStyle name="Normal 76 50 8 4" xfId="22378"/>
    <cellStyle name="Normal 76 50 8 5" xfId="22379"/>
    <cellStyle name="Normal 76 50 9" xfId="22380"/>
    <cellStyle name="Normal 76 50 9 2" xfId="22381"/>
    <cellStyle name="Normal 76 50 9 3" xfId="22382"/>
    <cellStyle name="Normal 76 50 9 4" xfId="22383"/>
    <cellStyle name="Normal 76 50 9 5" xfId="22384"/>
    <cellStyle name="Normal 76 51" xfId="22385"/>
    <cellStyle name="Normal 76 51 10" xfId="22386"/>
    <cellStyle name="Normal 76 51 10 2" xfId="22387"/>
    <cellStyle name="Normal 76 51 10 3" xfId="22388"/>
    <cellStyle name="Normal 76 51 10 4" xfId="22389"/>
    <cellStyle name="Normal 76 51 10 5" xfId="22390"/>
    <cellStyle name="Normal 76 51 11" xfId="22391"/>
    <cellStyle name="Normal 76 51 11 2" xfId="22392"/>
    <cellStyle name="Normal 76 51 11 3" xfId="22393"/>
    <cellStyle name="Normal 76 51 11 4" xfId="22394"/>
    <cellStyle name="Normal 76 51 11 5" xfId="22395"/>
    <cellStyle name="Normal 76 51 12" xfId="22396"/>
    <cellStyle name="Normal 76 51 12 2" xfId="22397"/>
    <cellStyle name="Normal 76 51 12 3" xfId="22398"/>
    <cellStyle name="Normal 76 51 12 4" xfId="22399"/>
    <cellStyle name="Normal 76 51 12 5" xfId="22400"/>
    <cellStyle name="Normal 76 51 13" xfId="22401"/>
    <cellStyle name="Normal 76 51 13 2" xfId="22402"/>
    <cellStyle name="Normal 76 51 13 3" xfId="22403"/>
    <cellStyle name="Normal 76 51 13 4" xfId="22404"/>
    <cellStyle name="Normal 76 51 13 5" xfId="22405"/>
    <cellStyle name="Normal 76 51 14" xfId="22406"/>
    <cellStyle name="Normal 76 51 14 2" xfId="22407"/>
    <cellStyle name="Normal 76 51 14 3" xfId="22408"/>
    <cellStyle name="Normal 76 51 14 4" xfId="22409"/>
    <cellStyle name="Normal 76 51 14 5" xfId="22410"/>
    <cellStyle name="Normal 76 51 15" xfId="22411"/>
    <cellStyle name="Normal 76 51 15 2" xfId="22412"/>
    <cellStyle name="Normal 76 51 15 3" xfId="22413"/>
    <cellStyle name="Normal 76 51 15 4" xfId="22414"/>
    <cellStyle name="Normal 76 51 15 5" xfId="22415"/>
    <cellStyle name="Normal 76 51 16" xfId="22416"/>
    <cellStyle name="Normal 76 51 16 2" xfId="22417"/>
    <cellStyle name="Normal 76 51 16 3" xfId="22418"/>
    <cellStyle name="Normal 76 51 16 4" xfId="22419"/>
    <cellStyle name="Normal 76 51 16 5" xfId="22420"/>
    <cellStyle name="Normal 76 51 17" xfId="22421"/>
    <cellStyle name="Normal 76 51 17 2" xfId="22422"/>
    <cellStyle name="Normal 76 51 17 3" xfId="22423"/>
    <cellStyle name="Normal 76 51 17 4" xfId="22424"/>
    <cellStyle name="Normal 76 51 17 5" xfId="22425"/>
    <cellStyle name="Normal 76 51 18" xfId="22426"/>
    <cellStyle name="Normal 76 51 18 2" xfId="22427"/>
    <cellStyle name="Normal 76 51 18 3" xfId="22428"/>
    <cellStyle name="Normal 76 51 18 4" xfId="22429"/>
    <cellStyle name="Normal 76 51 18 5" xfId="22430"/>
    <cellStyle name="Normal 76 51 19" xfId="22431"/>
    <cellStyle name="Normal 76 51 19 2" xfId="22432"/>
    <cellStyle name="Normal 76 51 19 3" xfId="22433"/>
    <cellStyle name="Normal 76 51 19 4" xfId="22434"/>
    <cellStyle name="Normal 76 51 19 5" xfId="22435"/>
    <cellStyle name="Normal 76 51 2" xfId="22436"/>
    <cellStyle name="Normal 76 51 2 10" xfId="22437"/>
    <cellStyle name="Normal 76 51 2 10 2" xfId="22438"/>
    <cellStyle name="Normal 76 51 2 10 3" xfId="22439"/>
    <cellStyle name="Normal 76 51 2 10 4" xfId="22440"/>
    <cellStyle name="Normal 76 51 2 10 5" xfId="22441"/>
    <cellStyle name="Normal 76 51 2 11" xfId="22442"/>
    <cellStyle name="Normal 76 51 2 11 2" xfId="22443"/>
    <cellStyle name="Normal 76 51 2 11 3" xfId="22444"/>
    <cellStyle name="Normal 76 51 2 11 4" xfId="22445"/>
    <cellStyle name="Normal 76 51 2 11 5" xfId="22446"/>
    <cellStyle name="Normal 76 51 2 12" xfId="22447"/>
    <cellStyle name="Normal 76 51 2 12 2" xfId="22448"/>
    <cellStyle name="Normal 76 51 2 12 3" xfId="22449"/>
    <cellStyle name="Normal 76 51 2 12 4" xfId="22450"/>
    <cellStyle name="Normal 76 51 2 12 5" xfId="22451"/>
    <cellStyle name="Normal 76 51 2 13" xfId="22452"/>
    <cellStyle name="Normal 76 51 2 13 2" xfId="22453"/>
    <cellStyle name="Normal 76 51 2 13 3" xfId="22454"/>
    <cellStyle name="Normal 76 51 2 13 4" xfId="22455"/>
    <cellStyle name="Normal 76 51 2 13 5" xfId="22456"/>
    <cellStyle name="Normal 76 51 2 14" xfId="22457"/>
    <cellStyle name="Normal 76 51 2 14 2" xfId="22458"/>
    <cellStyle name="Normal 76 51 2 14 3" xfId="22459"/>
    <cellStyle name="Normal 76 51 2 14 4" xfId="22460"/>
    <cellStyle name="Normal 76 51 2 14 5" xfId="22461"/>
    <cellStyle name="Normal 76 51 2 15" xfId="22462"/>
    <cellStyle name="Normal 76 51 2 15 2" xfId="22463"/>
    <cellStyle name="Normal 76 51 2 15 3" xfId="22464"/>
    <cellStyle name="Normal 76 51 2 15 4" xfId="22465"/>
    <cellStyle name="Normal 76 51 2 15 5" xfId="22466"/>
    <cellStyle name="Normal 76 51 2 16" xfId="22467"/>
    <cellStyle name="Normal 76 51 2 16 2" xfId="22468"/>
    <cellStyle name="Normal 76 51 2 16 3" xfId="22469"/>
    <cellStyle name="Normal 76 51 2 16 4" xfId="22470"/>
    <cellStyle name="Normal 76 51 2 16 5" xfId="22471"/>
    <cellStyle name="Normal 76 51 2 17" xfId="22472"/>
    <cellStyle name="Normal 76 51 2 17 2" xfId="22473"/>
    <cellStyle name="Normal 76 51 2 17 3" xfId="22474"/>
    <cellStyle name="Normal 76 51 2 17 4" xfId="22475"/>
    <cellStyle name="Normal 76 51 2 17 5" xfId="22476"/>
    <cellStyle name="Normal 76 51 2 18" xfId="22477"/>
    <cellStyle name="Normal 76 51 2 18 2" xfId="22478"/>
    <cellStyle name="Normal 76 51 2 18 3" xfId="22479"/>
    <cellStyle name="Normal 76 51 2 18 4" xfId="22480"/>
    <cellStyle name="Normal 76 51 2 18 5" xfId="22481"/>
    <cellStyle name="Normal 76 51 2 19" xfId="22482"/>
    <cellStyle name="Normal 76 51 2 19 2" xfId="22483"/>
    <cellStyle name="Normal 76 51 2 19 3" xfId="22484"/>
    <cellStyle name="Normal 76 51 2 19 4" xfId="22485"/>
    <cellStyle name="Normal 76 51 2 19 5" xfId="22486"/>
    <cellStyle name="Normal 76 51 2 2" xfId="22487"/>
    <cellStyle name="Normal 76 51 2 2 2" xfId="22488"/>
    <cellStyle name="Normal 76 51 2 2 3" xfId="22489"/>
    <cellStyle name="Normal 76 51 2 2 4" xfId="22490"/>
    <cellStyle name="Normal 76 51 2 2 5" xfId="22491"/>
    <cellStyle name="Normal 76 51 2 20" xfId="22492"/>
    <cellStyle name="Normal 76 51 2 20 2" xfId="22493"/>
    <cellStyle name="Normal 76 51 2 20 3" xfId="22494"/>
    <cellStyle name="Normal 76 51 2 20 4" xfId="22495"/>
    <cellStyle name="Normal 76 51 2 20 5" xfId="22496"/>
    <cellStyle name="Normal 76 51 2 21" xfId="22497"/>
    <cellStyle name="Normal 76 51 2 21 2" xfId="22498"/>
    <cellStyle name="Normal 76 51 2 21 3" xfId="22499"/>
    <cellStyle name="Normal 76 51 2 21 4" xfId="22500"/>
    <cellStyle name="Normal 76 51 2 21 5" xfId="22501"/>
    <cellStyle name="Normal 76 51 2 22" xfId="22502"/>
    <cellStyle name="Normal 76 51 2 22 2" xfId="22503"/>
    <cellStyle name="Normal 76 51 2 22 3" xfId="22504"/>
    <cellStyle name="Normal 76 51 2 22 4" xfId="22505"/>
    <cellStyle name="Normal 76 51 2 22 5" xfId="22506"/>
    <cellStyle name="Normal 76 51 2 23" xfId="22507"/>
    <cellStyle name="Normal 76 51 2 23 2" xfId="22508"/>
    <cellStyle name="Normal 76 51 2 23 3" xfId="22509"/>
    <cellStyle name="Normal 76 51 2 23 4" xfId="22510"/>
    <cellStyle name="Normal 76 51 2 23 5" xfId="22511"/>
    <cellStyle name="Normal 76 51 2 24" xfId="22512"/>
    <cellStyle name="Normal 76 51 2 24 2" xfId="22513"/>
    <cellStyle name="Normal 76 51 2 24 3" xfId="22514"/>
    <cellStyle name="Normal 76 51 2 24 4" xfId="22515"/>
    <cellStyle name="Normal 76 51 2 24 5" xfId="22516"/>
    <cellStyle name="Normal 76 51 2 25" xfId="22517"/>
    <cellStyle name="Normal 76 51 2 25 2" xfId="22518"/>
    <cellStyle name="Normal 76 51 2 25 3" xfId="22519"/>
    <cellStyle name="Normal 76 51 2 25 4" xfId="22520"/>
    <cellStyle name="Normal 76 51 2 25 5" xfId="22521"/>
    <cellStyle name="Normal 76 51 2 26" xfId="22522"/>
    <cellStyle name="Normal 76 51 2 26 2" xfId="22523"/>
    <cellStyle name="Normal 76 51 2 26 3" xfId="22524"/>
    <cellStyle name="Normal 76 51 2 26 4" xfId="22525"/>
    <cellStyle name="Normal 76 51 2 26 5" xfId="22526"/>
    <cellStyle name="Normal 76 51 2 27" xfId="22527"/>
    <cellStyle name="Normal 76 51 2 27 2" xfId="22528"/>
    <cellStyle name="Normal 76 51 2 27 3" xfId="22529"/>
    <cellStyle name="Normal 76 51 2 27 4" xfId="22530"/>
    <cellStyle name="Normal 76 51 2 27 5" xfId="22531"/>
    <cellStyle name="Normal 76 51 2 28" xfId="22532"/>
    <cellStyle name="Normal 76 51 2 28 2" xfId="22533"/>
    <cellStyle name="Normal 76 51 2 28 3" xfId="22534"/>
    <cellStyle name="Normal 76 51 2 28 4" xfId="22535"/>
    <cellStyle name="Normal 76 51 2 28 5" xfId="22536"/>
    <cellStyle name="Normal 76 51 2 29" xfId="22537"/>
    <cellStyle name="Normal 76 51 2 29 2" xfId="22538"/>
    <cellStyle name="Normal 76 51 2 29 3" xfId="22539"/>
    <cellStyle name="Normal 76 51 2 29 4" xfId="22540"/>
    <cellStyle name="Normal 76 51 2 29 5" xfId="22541"/>
    <cellStyle name="Normal 76 51 2 3" xfId="22542"/>
    <cellStyle name="Normal 76 51 2 3 2" xfId="22543"/>
    <cellStyle name="Normal 76 51 2 3 3" xfId="22544"/>
    <cellStyle name="Normal 76 51 2 3 4" xfId="22545"/>
    <cellStyle name="Normal 76 51 2 3 5" xfId="22546"/>
    <cellStyle name="Normal 76 51 2 30" xfId="22547"/>
    <cellStyle name="Normal 76 51 2 30 2" xfId="22548"/>
    <cellStyle name="Normal 76 51 2 30 3" xfId="22549"/>
    <cellStyle name="Normal 76 51 2 30 4" xfId="22550"/>
    <cellStyle name="Normal 76 51 2 30 5" xfId="22551"/>
    <cellStyle name="Normal 76 51 2 31" xfId="22552"/>
    <cellStyle name="Normal 76 51 2 31 2" xfId="22553"/>
    <cellStyle name="Normal 76 51 2 31 3" xfId="22554"/>
    <cellStyle name="Normal 76 51 2 31 4" xfId="22555"/>
    <cellStyle name="Normal 76 51 2 31 5" xfId="22556"/>
    <cellStyle name="Normal 76 51 2 32" xfId="22557"/>
    <cellStyle name="Normal 76 51 2 33" xfId="22558"/>
    <cellStyle name="Normal 76 51 2 34" xfId="22559"/>
    <cellStyle name="Normal 76 51 2 35" xfId="22560"/>
    <cellStyle name="Normal 76 51 2 4" xfId="22561"/>
    <cellStyle name="Normal 76 51 2 4 2" xfId="22562"/>
    <cellStyle name="Normal 76 51 2 4 3" xfId="22563"/>
    <cellStyle name="Normal 76 51 2 4 4" xfId="22564"/>
    <cellStyle name="Normal 76 51 2 4 5" xfId="22565"/>
    <cellStyle name="Normal 76 51 2 5" xfId="22566"/>
    <cellStyle name="Normal 76 51 2 5 2" xfId="22567"/>
    <cellStyle name="Normal 76 51 2 5 3" xfId="22568"/>
    <cellStyle name="Normal 76 51 2 5 4" xfId="22569"/>
    <cellStyle name="Normal 76 51 2 5 5" xfId="22570"/>
    <cellStyle name="Normal 76 51 2 6" xfId="22571"/>
    <cellStyle name="Normal 76 51 2 6 2" xfId="22572"/>
    <cellStyle name="Normal 76 51 2 6 3" xfId="22573"/>
    <cellStyle name="Normal 76 51 2 6 4" xfId="22574"/>
    <cellStyle name="Normal 76 51 2 6 5" xfId="22575"/>
    <cellStyle name="Normal 76 51 2 7" xfId="22576"/>
    <cellStyle name="Normal 76 51 2 7 2" xfId="22577"/>
    <cellStyle name="Normal 76 51 2 7 3" xfId="22578"/>
    <cellStyle name="Normal 76 51 2 7 4" xfId="22579"/>
    <cellStyle name="Normal 76 51 2 7 5" xfId="22580"/>
    <cellStyle name="Normal 76 51 2 8" xfId="22581"/>
    <cellStyle name="Normal 76 51 2 8 2" xfId="22582"/>
    <cellStyle name="Normal 76 51 2 8 3" xfId="22583"/>
    <cellStyle name="Normal 76 51 2 8 4" xfId="22584"/>
    <cellStyle name="Normal 76 51 2 8 5" xfId="22585"/>
    <cellStyle name="Normal 76 51 2 9" xfId="22586"/>
    <cellStyle name="Normal 76 51 2 9 2" xfId="22587"/>
    <cellStyle name="Normal 76 51 2 9 3" xfId="22588"/>
    <cellStyle name="Normal 76 51 2 9 4" xfId="22589"/>
    <cellStyle name="Normal 76 51 2 9 5" xfId="22590"/>
    <cellStyle name="Normal 76 51 20" xfId="22591"/>
    <cellStyle name="Normal 76 51 20 2" xfId="22592"/>
    <cellStyle name="Normal 76 51 20 3" xfId="22593"/>
    <cellStyle name="Normal 76 51 20 4" xfId="22594"/>
    <cellStyle name="Normal 76 51 20 5" xfId="22595"/>
    <cellStyle name="Normal 76 51 21" xfId="22596"/>
    <cellStyle name="Normal 76 51 21 2" xfId="22597"/>
    <cellStyle name="Normal 76 51 21 3" xfId="22598"/>
    <cellStyle name="Normal 76 51 21 4" xfId="22599"/>
    <cellStyle name="Normal 76 51 21 5" xfId="22600"/>
    <cellStyle name="Normal 76 51 22" xfId="22601"/>
    <cellStyle name="Normal 76 51 22 2" xfId="22602"/>
    <cellStyle name="Normal 76 51 22 3" xfId="22603"/>
    <cellStyle name="Normal 76 51 22 4" xfId="22604"/>
    <cellStyle name="Normal 76 51 22 5" xfId="22605"/>
    <cellStyle name="Normal 76 51 23" xfId="22606"/>
    <cellStyle name="Normal 76 51 23 2" xfId="22607"/>
    <cellStyle name="Normal 76 51 23 3" xfId="22608"/>
    <cellStyle name="Normal 76 51 23 4" xfId="22609"/>
    <cellStyle name="Normal 76 51 23 5" xfId="22610"/>
    <cellStyle name="Normal 76 51 24" xfId="22611"/>
    <cellStyle name="Normal 76 51 24 2" xfId="22612"/>
    <cellStyle name="Normal 76 51 24 3" xfId="22613"/>
    <cellStyle name="Normal 76 51 24 4" xfId="22614"/>
    <cellStyle name="Normal 76 51 24 5" xfId="22615"/>
    <cellStyle name="Normal 76 51 25" xfId="22616"/>
    <cellStyle name="Normal 76 51 25 2" xfId="22617"/>
    <cellStyle name="Normal 76 51 25 3" xfId="22618"/>
    <cellStyle name="Normal 76 51 25 4" xfId="22619"/>
    <cellStyle name="Normal 76 51 25 5" xfId="22620"/>
    <cellStyle name="Normal 76 51 26" xfId="22621"/>
    <cellStyle name="Normal 76 51 26 2" xfId="22622"/>
    <cellStyle name="Normal 76 51 26 3" xfId="22623"/>
    <cellStyle name="Normal 76 51 26 4" xfId="22624"/>
    <cellStyle name="Normal 76 51 26 5" xfId="22625"/>
    <cellStyle name="Normal 76 51 27" xfId="22626"/>
    <cellStyle name="Normal 76 51 27 2" xfId="22627"/>
    <cellStyle name="Normal 76 51 27 3" xfId="22628"/>
    <cellStyle name="Normal 76 51 27 4" xfId="22629"/>
    <cellStyle name="Normal 76 51 27 5" xfId="22630"/>
    <cellStyle name="Normal 76 51 28" xfId="22631"/>
    <cellStyle name="Normal 76 51 28 2" xfId="22632"/>
    <cellStyle name="Normal 76 51 28 3" xfId="22633"/>
    <cellStyle name="Normal 76 51 28 4" xfId="22634"/>
    <cellStyle name="Normal 76 51 28 5" xfId="22635"/>
    <cellStyle name="Normal 76 51 29" xfId="22636"/>
    <cellStyle name="Normal 76 51 29 2" xfId="22637"/>
    <cellStyle name="Normal 76 51 29 3" xfId="22638"/>
    <cellStyle name="Normal 76 51 29 4" xfId="22639"/>
    <cellStyle name="Normal 76 51 29 5" xfId="22640"/>
    <cellStyle name="Normal 76 51 3" xfId="22641"/>
    <cellStyle name="Normal 76 51 3 2" xfId="22642"/>
    <cellStyle name="Normal 76 51 3 3" xfId="22643"/>
    <cellStyle name="Normal 76 51 3 4" xfId="22644"/>
    <cellStyle name="Normal 76 51 3 5" xfId="22645"/>
    <cellStyle name="Normal 76 51 30" xfId="22646"/>
    <cellStyle name="Normal 76 51 30 2" xfId="22647"/>
    <cellStyle name="Normal 76 51 30 3" xfId="22648"/>
    <cellStyle name="Normal 76 51 30 4" xfId="22649"/>
    <cellStyle name="Normal 76 51 30 5" xfId="22650"/>
    <cellStyle name="Normal 76 51 31" xfId="22651"/>
    <cellStyle name="Normal 76 51 31 2" xfId="22652"/>
    <cellStyle name="Normal 76 51 31 3" xfId="22653"/>
    <cellStyle name="Normal 76 51 31 4" xfId="22654"/>
    <cellStyle name="Normal 76 51 31 5" xfId="22655"/>
    <cellStyle name="Normal 76 51 32" xfId="22656"/>
    <cellStyle name="Normal 76 51 32 2" xfId="22657"/>
    <cellStyle name="Normal 76 51 32 3" xfId="22658"/>
    <cellStyle name="Normal 76 51 32 4" xfId="22659"/>
    <cellStyle name="Normal 76 51 32 5" xfId="22660"/>
    <cellStyle name="Normal 76 51 33" xfId="22661"/>
    <cellStyle name="Normal 76 51 34" xfId="22662"/>
    <cellStyle name="Normal 76 51 35" xfId="22663"/>
    <cellStyle name="Normal 76 51 36" xfId="22664"/>
    <cellStyle name="Normal 76 51 4" xfId="22665"/>
    <cellStyle name="Normal 76 51 4 2" xfId="22666"/>
    <cellStyle name="Normal 76 51 4 3" xfId="22667"/>
    <cellStyle name="Normal 76 51 4 4" xfId="22668"/>
    <cellStyle name="Normal 76 51 4 5" xfId="22669"/>
    <cellStyle name="Normal 76 51 5" xfId="22670"/>
    <cellStyle name="Normal 76 51 5 2" xfId="22671"/>
    <cellStyle name="Normal 76 51 5 3" xfId="22672"/>
    <cellStyle name="Normal 76 51 5 4" xfId="22673"/>
    <cellStyle name="Normal 76 51 5 5" xfId="22674"/>
    <cellStyle name="Normal 76 51 6" xfId="22675"/>
    <cellStyle name="Normal 76 51 6 2" xfId="22676"/>
    <cellStyle name="Normal 76 51 6 3" xfId="22677"/>
    <cellStyle name="Normal 76 51 6 4" xfId="22678"/>
    <cellStyle name="Normal 76 51 6 5" xfId="22679"/>
    <cellStyle name="Normal 76 51 7" xfId="22680"/>
    <cellStyle name="Normal 76 51 7 2" xfId="22681"/>
    <cellStyle name="Normal 76 51 7 3" xfId="22682"/>
    <cellStyle name="Normal 76 51 7 4" xfId="22683"/>
    <cellStyle name="Normal 76 51 7 5" xfId="22684"/>
    <cellStyle name="Normal 76 51 8" xfId="22685"/>
    <cellStyle name="Normal 76 51 8 2" xfId="22686"/>
    <cellStyle name="Normal 76 51 8 3" xfId="22687"/>
    <cellStyle name="Normal 76 51 8 4" xfId="22688"/>
    <cellStyle name="Normal 76 51 8 5" xfId="22689"/>
    <cellStyle name="Normal 76 51 9" xfId="22690"/>
    <cellStyle name="Normal 76 51 9 2" xfId="22691"/>
    <cellStyle name="Normal 76 51 9 3" xfId="22692"/>
    <cellStyle name="Normal 76 51 9 4" xfId="22693"/>
    <cellStyle name="Normal 76 51 9 5" xfId="22694"/>
    <cellStyle name="Normal 76 52" xfId="22695"/>
    <cellStyle name="Normal 76 52 10" xfId="22696"/>
    <cellStyle name="Normal 76 52 10 2" xfId="22697"/>
    <cellStyle name="Normal 76 52 10 3" xfId="22698"/>
    <cellStyle name="Normal 76 52 10 4" xfId="22699"/>
    <cellStyle name="Normal 76 52 10 5" xfId="22700"/>
    <cellStyle name="Normal 76 52 11" xfId="22701"/>
    <cellStyle name="Normal 76 52 11 2" xfId="22702"/>
    <cellStyle name="Normal 76 52 11 3" xfId="22703"/>
    <cellStyle name="Normal 76 52 11 4" xfId="22704"/>
    <cellStyle name="Normal 76 52 11 5" xfId="22705"/>
    <cellStyle name="Normal 76 52 12" xfId="22706"/>
    <cellStyle name="Normal 76 52 12 2" xfId="22707"/>
    <cellStyle name="Normal 76 52 12 3" xfId="22708"/>
    <cellStyle name="Normal 76 52 12 4" xfId="22709"/>
    <cellStyle name="Normal 76 52 12 5" xfId="22710"/>
    <cellStyle name="Normal 76 52 13" xfId="22711"/>
    <cellStyle name="Normal 76 52 13 2" xfId="22712"/>
    <cellStyle name="Normal 76 52 13 3" xfId="22713"/>
    <cellStyle name="Normal 76 52 13 4" xfId="22714"/>
    <cellStyle name="Normal 76 52 13 5" xfId="22715"/>
    <cellStyle name="Normal 76 52 14" xfId="22716"/>
    <cellStyle name="Normal 76 52 14 2" xfId="22717"/>
    <cellStyle name="Normal 76 52 14 3" xfId="22718"/>
    <cellStyle name="Normal 76 52 14 4" xfId="22719"/>
    <cellStyle name="Normal 76 52 14 5" xfId="22720"/>
    <cellStyle name="Normal 76 52 15" xfId="22721"/>
    <cellStyle name="Normal 76 52 15 2" xfId="22722"/>
    <cellStyle name="Normal 76 52 15 3" xfId="22723"/>
    <cellStyle name="Normal 76 52 15 4" xfId="22724"/>
    <cellStyle name="Normal 76 52 15 5" xfId="22725"/>
    <cellStyle name="Normal 76 52 16" xfId="22726"/>
    <cellStyle name="Normal 76 52 16 2" xfId="22727"/>
    <cellStyle name="Normal 76 52 16 3" xfId="22728"/>
    <cellStyle name="Normal 76 52 16 4" xfId="22729"/>
    <cellStyle name="Normal 76 52 16 5" xfId="22730"/>
    <cellStyle name="Normal 76 52 17" xfId="22731"/>
    <cellStyle name="Normal 76 52 17 2" xfId="22732"/>
    <cellStyle name="Normal 76 52 17 3" xfId="22733"/>
    <cellStyle name="Normal 76 52 17 4" xfId="22734"/>
    <cellStyle name="Normal 76 52 17 5" xfId="22735"/>
    <cellStyle name="Normal 76 52 18" xfId="22736"/>
    <cellStyle name="Normal 76 52 18 2" xfId="22737"/>
    <cellStyle name="Normal 76 52 18 3" xfId="22738"/>
    <cellStyle name="Normal 76 52 18 4" xfId="22739"/>
    <cellStyle name="Normal 76 52 18 5" xfId="22740"/>
    <cellStyle name="Normal 76 52 19" xfId="22741"/>
    <cellStyle name="Normal 76 52 19 2" xfId="22742"/>
    <cellStyle name="Normal 76 52 19 3" xfId="22743"/>
    <cellStyle name="Normal 76 52 19 4" xfId="22744"/>
    <cellStyle name="Normal 76 52 19 5" xfId="22745"/>
    <cellStyle name="Normal 76 52 2" xfId="22746"/>
    <cellStyle name="Normal 76 52 2 10" xfId="22747"/>
    <cellStyle name="Normal 76 52 2 10 2" xfId="22748"/>
    <cellStyle name="Normal 76 52 2 10 3" xfId="22749"/>
    <cellStyle name="Normal 76 52 2 10 4" xfId="22750"/>
    <cellStyle name="Normal 76 52 2 10 5" xfId="22751"/>
    <cellStyle name="Normal 76 52 2 11" xfId="22752"/>
    <cellStyle name="Normal 76 52 2 11 2" xfId="22753"/>
    <cellStyle name="Normal 76 52 2 11 3" xfId="22754"/>
    <cellStyle name="Normal 76 52 2 11 4" xfId="22755"/>
    <cellStyle name="Normal 76 52 2 11 5" xfId="22756"/>
    <cellStyle name="Normal 76 52 2 12" xfId="22757"/>
    <cellStyle name="Normal 76 52 2 12 2" xfId="22758"/>
    <cellStyle name="Normal 76 52 2 12 3" xfId="22759"/>
    <cellStyle name="Normal 76 52 2 12 4" xfId="22760"/>
    <cellStyle name="Normal 76 52 2 12 5" xfId="22761"/>
    <cellStyle name="Normal 76 52 2 13" xfId="22762"/>
    <cellStyle name="Normal 76 52 2 13 2" xfId="22763"/>
    <cellStyle name="Normal 76 52 2 13 3" xfId="22764"/>
    <cellStyle name="Normal 76 52 2 13 4" xfId="22765"/>
    <cellStyle name="Normal 76 52 2 13 5" xfId="22766"/>
    <cellStyle name="Normal 76 52 2 14" xfId="22767"/>
    <cellStyle name="Normal 76 52 2 14 2" xfId="22768"/>
    <cellStyle name="Normal 76 52 2 14 3" xfId="22769"/>
    <cellStyle name="Normal 76 52 2 14 4" xfId="22770"/>
    <cellStyle name="Normal 76 52 2 14 5" xfId="22771"/>
    <cellStyle name="Normal 76 52 2 15" xfId="22772"/>
    <cellStyle name="Normal 76 52 2 15 2" xfId="22773"/>
    <cellStyle name="Normal 76 52 2 15 3" xfId="22774"/>
    <cellStyle name="Normal 76 52 2 15 4" xfId="22775"/>
    <cellStyle name="Normal 76 52 2 15 5" xfId="22776"/>
    <cellStyle name="Normal 76 52 2 16" xfId="22777"/>
    <cellStyle name="Normal 76 52 2 16 2" xfId="22778"/>
    <cellStyle name="Normal 76 52 2 16 3" xfId="22779"/>
    <cellStyle name="Normal 76 52 2 16 4" xfId="22780"/>
    <cellStyle name="Normal 76 52 2 16 5" xfId="22781"/>
    <cellStyle name="Normal 76 52 2 17" xfId="22782"/>
    <cellStyle name="Normal 76 52 2 17 2" xfId="22783"/>
    <cellStyle name="Normal 76 52 2 17 3" xfId="22784"/>
    <cellStyle name="Normal 76 52 2 17 4" xfId="22785"/>
    <cellStyle name="Normal 76 52 2 17 5" xfId="22786"/>
    <cellStyle name="Normal 76 52 2 18" xfId="22787"/>
    <cellStyle name="Normal 76 52 2 18 2" xfId="22788"/>
    <cellStyle name="Normal 76 52 2 18 3" xfId="22789"/>
    <cellStyle name="Normal 76 52 2 18 4" xfId="22790"/>
    <cellStyle name="Normal 76 52 2 18 5" xfId="22791"/>
    <cellStyle name="Normal 76 52 2 19" xfId="22792"/>
    <cellStyle name="Normal 76 52 2 19 2" xfId="22793"/>
    <cellStyle name="Normal 76 52 2 19 3" xfId="22794"/>
    <cellStyle name="Normal 76 52 2 19 4" xfId="22795"/>
    <cellStyle name="Normal 76 52 2 19 5" xfId="22796"/>
    <cellStyle name="Normal 76 52 2 2" xfId="22797"/>
    <cellStyle name="Normal 76 52 2 2 2" xfId="22798"/>
    <cellStyle name="Normal 76 52 2 2 3" xfId="22799"/>
    <cellStyle name="Normal 76 52 2 2 4" xfId="22800"/>
    <cellStyle name="Normal 76 52 2 2 5" xfId="22801"/>
    <cellStyle name="Normal 76 52 2 20" xfId="22802"/>
    <cellStyle name="Normal 76 52 2 20 2" xfId="22803"/>
    <cellStyle name="Normal 76 52 2 20 3" xfId="22804"/>
    <cellStyle name="Normal 76 52 2 20 4" xfId="22805"/>
    <cellStyle name="Normal 76 52 2 20 5" xfId="22806"/>
    <cellStyle name="Normal 76 52 2 21" xfId="22807"/>
    <cellStyle name="Normal 76 52 2 21 2" xfId="22808"/>
    <cellStyle name="Normal 76 52 2 21 3" xfId="22809"/>
    <cellStyle name="Normal 76 52 2 21 4" xfId="22810"/>
    <cellStyle name="Normal 76 52 2 21 5" xfId="22811"/>
    <cellStyle name="Normal 76 52 2 22" xfId="22812"/>
    <cellStyle name="Normal 76 52 2 22 2" xfId="22813"/>
    <cellStyle name="Normal 76 52 2 22 3" xfId="22814"/>
    <cellStyle name="Normal 76 52 2 22 4" xfId="22815"/>
    <cellStyle name="Normal 76 52 2 22 5" xfId="22816"/>
    <cellStyle name="Normal 76 52 2 23" xfId="22817"/>
    <cellStyle name="Normal 76 52 2 23 2" xfId="22818"/>
    <cellStyle name="Normal 76 52 2 23 3" xfId="22819"/>
    <cellStyle name="Normal 76 52 2 23 4" xfId="22820"/>
    <cellStyle name="Normal 76 52 2 23 5" xfId="22821"/>
    <cellStyle name="Normal 76 52 2 24" xfId="22822"/>
    <cellStyle name="Normal 76 52 2 24 2" xfId="22823"/>
    <cellStyle name="Normal 76 52 2 24 3" xfId="22824"/>
    <cellStyle name="Normal 76 52 2 24 4" xfId="22825"/>
    <cellStyle name="Normal 76 52 2 24 5" xfId="22826"/>
    <cellStyle name="Normal 76 52 2 25" xfId="22827"/>
    <cellStyle name="Normal 76 52 2 25 2" xfId="22828"/>
    <cellStyle name="Normal 76 52 2 25 3" xfId="22829"/>
    <cellStyle name="Normal 76 52 2 25 4" xfId="22830"/>
    <cellStyle name="Normal 76 52 2 25 5" xfId="22831"/>
    <cellStyle name="Normal 76 52 2 26" xfId="22832"/>
    <cellStyle name="Normal 76 52 2 26 2" xfId="22833"/>
    <cellStyle name="Normal 76 52 2 26 3" xfId="22834"/>
    <cellStyle name="Normal 76 52 2 26 4" xfId="22835"/>
    <cellStyle name="Normal 76 52 2 26 5" xfId="22836"/>
    <cellStyle name="Normal 76 52 2 27" xfId="22837"/>
    <cellStyle name="Normal 76 52 2 27 2" xfId="22838"/>
    <cellStyle name="Normal 76 52 2 27 3" xfId="22839"/>
    <cellStyle name="Normal 76 52 2 27 4" xfId="22840"/>
    <cellStyle name="Normal 76 52 2 27 5" xfId="22841"/>
    <cellStyle name="Normal 76 52 2 28" xfId="22842"/>
    <cellStyle name="Normal 76 52 2 28 2" xfId="22843"/>
    <cellStyle name="Normal 76 52 2 28 3" xfId="22844"/>
    <cellStyle name="Normal 76 52 2 28 4" xfId="22845"/>
    <cellStyle name="Normal 76 52 2 28 5" xfId="22846"/>
    <cellStyle name="Normal 76 52 2 29" xfId="22847"/>
    <cellStyle name="Normal 76 52 2 29 2" xfId="22848"/>
    <cellStyle name="Normal 76 52 2 29 3" xfId="22849"/>
    <cellStyle name="Normal 76 52 2 29 4" xfId="22850"/>
    <cellStyle name="Normal 76 52 2 29 5" xfId="22851"/>
    <cellStyle name="Normal 76 52 2 3" xfId="22852"/>
    <cellStyle name="Normal 76 52 2 3 2" xfId="22853"/>
    <cellStyle name="Normal 76 52 2 3 3" xfId="22854"/>
    <cellStyle name="Normal 76 52 2 3 4" xfId="22855"/>
    <cellStyle name="Normal 76 52 2 3 5" xfId="22856"/>
    <cellStyle name="Normal 76 52 2 30" xfId="22857"/>
    <cellStyle name="Normal 76 52 2 30 2" xfId="22858"/>
    <cellStyle name="Normal 76 52 2 30 3" xfId="22859"/>
    <cellStyle name="Normal 76 52 2 30 4" xfId="22860"/>
    <cellStyle name="Normal 76 52 2 30 5" xfId="22861"/>
    <cellStyle name="Normal 76 52 2 31" xfId="22862"/>
    <cellStyle name="Normal 76 52 2 31 2" xfId="22863"/>
    <cellStyle name="Normal 76 52 2 31 3" xfId="22864"/>
    <cellStyle name="Normal 76 52 2 31 4" xfId="22865"/>
    <cellStyle name="Normal 76 52 2 31 5" xfId="22866"/>
    <cellStyle name="Normal 76 52 2 32" xfId="22867"/>
    <cellStyle name="Normal 76 52 2 33" xfId="22868"/>
    <cellStyle name="Normal 76 52 2 34" xfId="22869"/>
    <cellStyle name="Normal 76 52 2 35" xfId="22870"/>
    <cellStyle name="Normal 76 52 2 36" xfId="22871"/>
    <cellStyle name="Normal 76 52 2 36 2" xfId="22872"/>
    <cellStyle name="Normal 76 52 2 36 2 2" xfId="22873"/>
    <cellStyle name="Normal 76 52 2 4" xfId="22874"/>
    <cellStyle name="Normal 76 52 2 4 2" xfId="22875"/>
    <cellStyle name="Normal 76 52 2 4 3" xfId="22876"/>
    <cellStyle name="Normal 76 52 2 4 4" xfId="22877"/>
    <cellStyle name="Normal 76 52 2 4 5" xfId="22878"/>
    <cellStyle name="Normal 76 52 2 5" xfId="22879"/>
    <cellStyle name="Normal 76 52 2 5 2" xfId="22880"/>
    <cellStyle name="Normal 76 52 2 5 3" xfId="22881"/>
    <cellStyle name="Normal 76 52 2 5 4" xfId="22882"/>
    <cellStyle name="Normal 76 52 2 5 5" xfId="22883"/>
    <cellStyle name="Normal 76 52 2 6" xfId="22884"/>
    <cellStyle name="Normal 76 52 2 6 2" xfId="22885"/>
    <cellStyle name="Normal 76 52 2 6 3" xfId="22886"/>
    <cellStyle name="Normal 76 52 2 6 4" xfId="22887"/>
    <cellStyle name="Normal 76 52 2 6 5" xfId="22888"/>
    <cellStyle name="Normal 76 52 2 7" xfId="22889"/>
    <cellStyle name="Normal 76 52 2 7 2" xfId="22890"/>
    <cellStyle name="Normal 76 52 2 7 3" xfId="22891"/>
    <cellStyle name="Normal 76 52 2 7 4" xfId="22892"/>
    <cellStyle name="Normal 76 52 2 7 5" xfId="22893"/>
    <cellStyle name="Normal 76 52 2 8" xfId="22894"/>
    <cellStyle name="Normal 76 52 2 8 2" xfId="22895"/>
    <cellStyle name="Normal 76 52 2 8 3" xfId="22896"/>
    <cellStyle name="Normal 76 52 2 8 4" xfId="22897"/>
    <cellStyle name="Normal 76 52 2 8 5" xfId="22898"/>
    <cellStyle name="Normal 76 52 2 9" xfId="22899"/>
    <cellStyle name="Normal 76 52 2 9 2" xfId="22900"/>
    <cellStyle name="Normal 76 52 2 9 3" xfId="22901"/>
    <cellStyle name="Normal 76 52 2 9 4" xfId="22902"/>
    <cellStyle name="Normal 76 52 2 9 5" xfId="22903"/>
    <cellStyle name="Normal 76 52 20" xfId="22904"/>
    <cellStyle name="Normal 76 52 20 2" xfId="22905"/>
    <cellStyle name="Normal 76 52 20 3" xfId="22906"/>
    <cellStyle name="Normal 76 52 20 4" xfId="22907"/>
    <cellStyle name="Normal 76 52 20 5" xfId="22908"/>
    <cellStyle name="Normal 76 52 21" xfId="22909"/>
    <cellStyle name="Normal 76 52 21 2" xfId="22910"/>
    <cellStyle name="Normal 76 52 21 3" xfId="22911"/>
    <cellStyle name="Normal 76 52 21 4" xfId="22912"/>
    <cellStyle name="Normal 76 52 21 5" xfId="22913"/>
    <cellStyle name="Normal 76 52 22" xfId="22914"/>
    <cellStyle name="Normal 76 52 22 2" xfId="22915"/>
    <cellStyle name="Normal 76 52 22 3" xfId="22916"/>
    <cellStyle name="Normal 76 52 22 4" xfId="22917"/>
    <cellStyle name="Normal 76 52 22 5" xfId="22918"/>
    <cellStyle name="Normal 76 52 23" xfId="22919"/>
    <cellStyle name="Normal 76 52 23 2" xfId="22920"/>
    <cellStyle name="Normal 76 52 23 3" xfId="22921"/>
    <cellStyle name="Normal 76 52 23 4" xfId="22922"/>
    <cellStyle name="Normal 76 52 23 5" xfId="22923"/>
    <cellStyle name="Normal 76 52 24" xfId="22924"/>
    <cellStyle name="Normal 76 52 24 2" xfId="22925"/>
    <cellStyle name="Normal 76 52 24 3" xfId="22926"/>
    <cellStyle name="Normal 76 52 24 4" xfId="22927"/>
    <cellStyle name="Normal 76 52 24 5" xfId="22928"/>
    <cellStyle name="Normal 76 52 25" xfId="22929"/>
    <cellStyle name="Normal 76 52 25 2" xfId="22930"/>
    <cellStyle name="Normal 76 52 25 3" xfId="22931"/>
    <cellStyle name="Normal 76 52 25 4" xfId="22932"/>
    <cellStyle name="Normal 76 52 25 5" xfId="22933"/>
    <cellStyle name="Normal 76 52 26" xfId="22934"/>
    <cellStyle name="Normal 76 52 26 2" xfId="22935"/>
    <cellStyle name="Normal 76 52 26 3" xfId="22936"/>
    <cellStyle name="Normal 76 52 26 4" xfId="22937"/>
    <cellStyle name="Normal 76 52 26 5" xfId="22938"/>
    <cellStyle name="Normal 76 52 27" xfId="22939"/>
    <cellStyle name="Normal 76 52 27 2" xfId="22940"/>
    <cellStyle name="Normal 76 52 27 3" xfId="22941"/>
    <cellStyle name="Normal 76 52 27 4" xfId="22942"/>
    <cellStyle name="Normal 76 52 27 5" xfId="22943"/>
    <cellStyle name="Normal 76 52 28" xfId="22944"/>
    <cellStyle name="Normal 76 52 28 2" xfId="22945"/>
    <cellStyle name="Normal 76 52 28 3" xfId="22946"/>
    <cellStyle name="Normal 76 52 28 4" xfId="22947"/>
    <cellStyle name="Normal 76 52 28 5" xfId="22948"/>
    <cellStyle name="Normal 76 52 29" xfId="22949"/>
    <cellStyle name="Normal 76 52 29 2" xfId="22950"/>
    <cellStyle name="Normal 76 52 29 3" xfId="22951"/>
    <cellStyle name="Normal 76 52 29 4" xfId="22952"/>
    <cellStyle name="Normal 76 52 29 5" xfId="22953"/>
    <cellStyle name="Normal 76 52 3" xfId="22954"/>
    <cellStyle name="Normal 76 52 3 2" xfId="22955"/>
    <cellStyle name="Normal 76 52 3 3" xfId="22956"/>
    <cellStyle name="Normal 76 52 3 4" xfId="22957"/>
    <cellStyle name="Normal 76 52 3 5" xfId="22958"/>
    <cellStyle name="Normal 76 52 30" xfId="22959"/>
    <cellStyle name="Normal 76 52 30 2" xfId="22960"/>
    <cellStyle name="Normal 76 52 30 3" xfId="22961"/>
    <cellStyle name="Normal 76 52 30 4" xfId="22962"/>
    <cellStyle name="Normal 76 52 30 5" xfId="22963"/>
    <cellStyle name="Normal 76 52 31" xfId="22964"/>
    <cellStyle name="Normal 76 52 31 2" xfId="22965"/>
    <cellStyle name="Normal 76 52 31 3" xfId="22966"/>
    <cellStyle name="Normal 76 52 31 4" xfId="22967"/>
    <cellStyle name="Normal 76 52 31 5" xfId="22968"/>
    <cellStyle name="Normal 76 52 32" xfId="22969"/>
    <cellStyle name="Normal 76 52 32 2" xfId="22970"/>
    <cellStyle name="Normal 76 52 32 3" xfId="22971"/>
    <cellStyle name="Normal 76 52 32 4" xfId="22972"/>
    <cellStyle name="Normal 76 52 32 5" xfId="22973"/>
    <cellStyle name="Normal 76 52 33" xfId="22974"/>
    <cellStyle name="Normal 76 52 34" xfId="22975"/>
    <cellStyle name="Normal 76 52 35" xfId="22976"/>
    <cellStyle name="Normal 76 52 36" xfId="22977"/>
    <cellStyle name="Normal 76 52 4" xfId="22978"/>
    <cellStyle name="Normal 76 52 4 2" xfId="22979"/>
    <cellStyle name="Normal 76 52 4 3" xfId="22980"/>
    <cellStyle name="Normal 76 52 4 4" xfId="22981"/>
    <cellStyle name="Normal 76 52 4 5" xfId="22982"/>
    <cellStyle name="Normal 76 52 5" xfId="22983"/>
    <cellStyle name="Normal 76 52 5 2" xfId="22984"/>
    <cellStyle name="Normal 76 52 5 3" xfId="22985"/>
    <cellStyle name="Normal 76 52 5 4" xfId="22986"/>
    <cellStyle name="Normal 76 52 5 5" xfId="22987"/>
    <cellStyle name="Normal 76 52 6" xfId="22988"/>
    <cellStyle name="Normal 76 52 6 2" xfId="22989"/>
    <cellStyle name="Normal 76 52 6 3" xfId="22990"/>
    <cellStyle name="Normal 76 52 6 4" xfId="22991"/>
    <cellStyle name="Normal 76 52 6 5" xfId="22992"/>
    <cellStyle name="Normal 76 52 7" xfId="22993"/>
    <cellStyle name="Normal 76 52 7 2" xfId="22994"/>
    <cellStyle name="Normal 76 52 7 3" xfId="22995"/>
    <cellStyle name="Normal 76 52 7 4" xfId="22996"/>
    <cellStyle name="Normal 76 52 7 5" xfId="22997"/>
    <cellStyle name="Normal 76 52 8" xfId="22998"/>
    <cellStyle name="Normal 76 52 8 2" xfId="22999"/>
    <cellStyle name="Normal 76 52 8 3" xfId="23000"/>
    <cellStyle name="Normal 76 52 8 4" xfId="23001"/>
    <cellStyle name="Normal 76 52 8 5" xfId="23002"/>
    <cellStyle name="Normal 76 52 9" xfId="23003"/>
    <cellStyle name="Normal 76 52 9 2" xfId="23004"/>
    <cellStyle name="Normal 76 52 9 3" xfId="23005"/>
    <cellStyle name="Normal 76 52 9 4" xfId="23006"/>
    <cellStyle name="Normal 76 52 9 5" xfId="23007"/>
    <cellStyle name="Normal 76 55" xfId="23008"/>
    <cellStyle name="Normal 76 55 10" xfId="23009"/>
    <cellStyle name="Normal 76 55 10 2" xfId="23010"/>
    <cellStyle name="Normal 76 55 10 3" xfId="23011"/>
    <cellStyle name="Normal 76 55 10 4" xfId="23012"/>
    <cellStyle name="Normal 76 55 10 5" xfId="23013"/>
    <cellStyle name="Normal 76 55 11" xfId="23014"/>
    <cellStyle name="Normal 76 55 11 2" xfId="23015"/>
    <cellStyle name="Normal 76 55 11 3" xfId="23016"/>
    <cellStyle name="Normal 76 55 11 4" xfId="23017"/>
    <cellStyle name="Normal 76 55 11 5" xfId="23018"/>
    <cellStyle name="Normal 76 55 12" xfId="23019"/>
    <cellStyle name="Normal 76 55 12 2" xfId="23020"/>
    <cellStyle name="Normal 76 55 12 3" xfId="23021"/>
    <cellStyle name="Normal 76 55 12 4" xfId="23022"/>
    <cellStyle name="Normal 76 55 12 5" xfId="23023"/>
    <cellStyle name="Normal 76 55 13" xfId="23024"/>
    <cellStyle name="Normal 76 55 13 2" xfId="23025"/>
    <cellStyle name="Normal 76 55 13 3" xfId="23026"/>
    <cellStyle name="Normal 76 55 13 4" xfId="23027"/>
    <cellStyle name="Normal 76 55 13 5" xfId="23028"/>
    <cellStyle name="Normal 76 55 14" xfId="23029"/>
    <cellStyle name="Normal 76 55 14 2" xfId="23030"/>
    <cellStyle name="Normal 76 55 14 3" xfId="23031"/>
    <cellStyle name="Normal 76 55 14 4" xfId="23032"/>
    <cellStyle name="Normal 76 55 14 5" xfId="23033"/>
    <cellStyle name="Normal 76 55 15" xfId="23034"/>
    <cellStyle name="Normal 76 55 15 2" xfId="23035"/>
    <cellStyle name="Normal 76 55 15 3" xfId="23036"/>
    <cellStyle name="Normal 76 55 15 4" xfId="23037"/>
    <cellStyle name="Normal 76 55 15 5" xfId="23038"/>
    <cellStyle name="Normal 76 55 16" xfId="23039"/>
    <cellStyle name="Normal 76 55 16 2" xfId="23040"/>
    <cellStyle name="Normal 76 55 16 3" xfId="23041"/>
    <cellStyle name="Normal 76 55 16 4" xfId="23042"/>
    <cellStyle name="Normal 76 55 16 5" xfId="23043"/>
    <cellStyle name="Normal 76 55 17" xfId="23044"/>
    <cellStyle name="Normal 76 55 17 2" xfId="23045"/>
    <cellStyle name="Normal 76 55 17 3" xfId="23046"/>
    <cellStyle name="Normal 76 55 17 4" xfId="23047"/>
    <cellStyle name="Normal 76 55 17 5" xfId="23048"/>
    <cellStyle name="Normal 76 55 18" xfId="23049"/>
    <cellStyle name="Normal 76 55 18 2" xfId="23050"/>
    <cellStyle name="Normal 76 55 18 3" xfId="23051"/>
    <cellStyle name="Normal 76 55 18 4" xfId="23052"/>
    <cellStyle name="Normal 76 55 18 5" xfId="23053"/>
    <cellStyle name="Normal 76 55 19" xfId="23054"/>
    <cellStyle name="Normal 76 55 19 2" xfId="23055"/>
    <cellStyle name="Normal 76 55 19 3" xfId="23056"/>
    <cellStyle name="Normal 76 55 19 4" xfId="23057"/>
    <cellStyle name="Normal 76 55 19 5" xfId="23058"/>
    <cellStyle name="Normal 76 55 2" xfId="23059"/>
    <cellStyle name="Normal 76 55 2 10" xfId="23060"/>
    <cellStyle name="Normal 76 55 2 10 2" xfId="23061"/>
    <cellStyle name="Normal 76 55 2 10 3" xfId="23062"/>
    <cellStyle name="Normal 76 55 2 10 4" xfId="23063"/>
    <cellStyle name="Normal 76 55 2 10 5" xfId="23064"/>
    <cellStyle name="Normal 76 55 2 11" xfId="23065"/>
    <cellStyle name="Normal 76 55 2 11 2" xfId="23066"/>
    <cellStyle name="Normal 76 55 2 11 3" xfId="23067"/>
    <cellStyle name="Normal 76 55 2 11 4" xfId="23068"/>
    <cellStyle name="Normal 76 55 2 11 5" xfId="23069"/>
    <cellStyle name="Normal 76 55 2 12" xfId="23070"/>
    <cellStyle name="Normal 76 55 2 12 2" xfId="23071"/>
    <cellStyle name="Normal 76 55 2 12 3" xfId="23072"/>
    <cellStyle name="Normal 76 55 2 12 4" xfId="23073"/>
    <cellStyle name="Normal 76 55 2 12 5" xfId="23074"/>
    <cellStyle name="Normal 76 55 2 13" xfId="23075"/>
    <cellStyle name="Normal 76 55 2 13 2" xfId="23076"/>
    <cellStyle name="Normal 76 55 2 13 3" xfId="23077"/>
    <cellStyle name="Normal 76 55 2 13 4" xfId="23078"/>
    <cellStyle name="Normal 76 55 2 13 5" xfId="23079"/>
    <cellStyle name="Normal 76 55 2 14" xfId="23080"/>
    <cellStyle name="Normal 76 55 2 14 2" xfId="23081"/>
    <cellStyle name="Normal 76 55 2 14 3" xfId="23082"/>
    <cellStyle name="Normal 76 55 2 14 4" xfId="23083"/>
    <cellStyle name="Normal 76 55 2 14 5" xfId="23084"/>
    <cellStyle name="Normal 76 55 2 15" xfId="23085"/>
    <cellStyle name="Normal 76 55 2 15 2" xfId="23086"/>
    <cellStyle name="Normal 76 55 2 15 3" xfId="23087"/>
    <cellStyle name="Normal 76 55 2 15 4" xfId="23088"/>
    <cellStyle name="Normal 76 55 2 15 5" xfId="23089"/>
    <cellStyle name="Normal 76 55 2 16" xfId="23090"/>
    <cellStyle name="Normal 76 55 2 16 2" xfId="23091"/>
    <cellStyle name="Normal 76 55 2 16 3" xfId="23092"/>
    <cellStyle name="Normal 76 55 2 16 4" xfId="23093"/>
    <cellStyle name="Normal 76 55 2 16 5" xfId="23094"/>
    <cellStyle name="Normal 76 55 2 17" xfId="23095"/>
    <cellStyle name="Normal 76 55 2 17 2" xfId="23096"/>
    <cellStyle name="Normal 76 55 2 17 3" xfId="23097"/>
    <cellStyle name="Normal 76 55 2 17 4" xfId="23098"/>
    <cellStyle name="Normal 76 55 2 17 5" xfId="23099"/>
    <cellStyle name="Normal 76 55 2 18" xfId="23100"/>
    <cellStyle name="Normal 76 55 2 18 2" xfId="23101"/>
    <cellStyle name="Normal 76 55 2 18 3" xfId="23102"/>
    <cellStyle name="Normal 76 55 2 18 4" xfId="23103"/>
    <cellStyle name="Normal 76 55 2 18 5" xfId="23104"/>
    <cellStyle name="Normal 76 55 2 19" xfId="23105"/>
    <cellStyle name="Normal 76 55 2 19 2" xfId="23106"/>
    <cellStyle name="Normal 76 55 2 19 3" xfId="23107"/>
    <cellStyle name="Normal 76 55 2 19 4" xfId="23108"/>
    <cellStyle name="Normal 76 55 2 19 5" xfId="23109"/>
    <cellStyle name="Normal 76 55 2 2" xfId="23110"/>
    <cellStyle name="Normal 76 55 2 2 2" xfId="23111"/>
    <cellStyle name="Normal 76 55 2 2 3" xfId="23112"/>
    <cellStyle name="Normal 76 55 2 2 4" xfId="23113"/>
    <cellStyle name="Normal 76 55 2 2 5" xfId="23114"/>
    <cellStyle name="Normal 76 55 2 20" xfId="23115"/>
    <cellStyle name="Normal 76 55 2 20 2" xfId="23116"/>
    <cellStyle name="Normal 76 55 2 20 3" xfId="23117"/>
    <cellStyle name="Normal 76 55 2 20 4" xfId="23118"/>
    <cellStyle name="Normal 76 55 2 20 5" xfId="23119"/>
    <cellStyle name="Normal 76 55 2 21" xfId="23120"/>
    <cellStyle name="Normal 76 55 2 21 2" xfId="23121"/>
    <cellStyle name="Normal 76 55 2 21 3" xfId="23122"/>
    <cellStyle name="Normal 76 55 2 21 4" xfId="23123"/>
    <cellStyle name="Normal 76 55 2 21 5" xfId="23124"/>
    <cellStyle name="Normal 76 55 2 22" xfId="23125"/>
    <cellStyle name="Normal 76 55 2 22 2" xfId="23126"/>
    <cellStyle name="Normal 76 55 2 22 3" xfId="23127"/>
    <cellStyle name="Normal 76 55 2 22 4" xfId="23128"/>
    <cellStyle name="Normal 76 55 2 22 5" xfId="23129"/>
    <cellStyle name="Normal 76 55 2 23" xfId="23130"/>
    <cellStyle name="Normal 76 55 2 23 2" xfId="23131"/>
    <cellStyle name="Normal 76 55 2 23 3" xfId="23132"/>
    <cellStyle name="Normal 76 55 2 23 4" xfId="23133"/>
    <cellStyle name="Normal 76 55 2 23 5" xfId="23134"/>
    <cellStyle name="Normal 76 55 2 24" xfId="23135"/>
    <cellStyle name="Normal 76 55 2 24 2" xfId="23136"/>
    <cellStyle name="Normal 76 55 2 24 3" xfId="23137"/>
    <cellStyle name="Normal 76 55 2 24 4" xfId="23138"/>
    <cellStyle name="Normal 76 55 2 24 5" xfId="23139"/>
    <cellStyle name="Normal 76 55 2 25" xfId="23140"/>
    <cellStyle name="Normal 76 55 2 25 2" xfId="23141"/>
    <cellStyle name="Normal 76 55 2 25 3" xfId="23142"/>
    <cellStyle name="Normal 76 55 2 25 4" xfId="23143"/>
    <cellStyle name="Normal 76 55 2 25 5" xfId="23144"/>
    <cellStyle name="Normal 76 55 2 26" xfId="23145"/>
    <cellStyle name="Normal 76 55 2 26 2" xfId="23146"/>
    <cellStyle name="Normal 76 55 2 26 3" xfId="23147"/>
    <cellStyle name="Normal 76 55 2 26 4" xfId="23148"/>
    <cellStyle name="Normal 76 55 2 26 5" xfId="23149"/>
    <cellStyle name="Normal 76 55 2 27" xfId="23150"/>
    <cellStyle name="Normal 76 55 2 27 2" xfId="23151"/>
    <cellStyle name="Normal 76 55 2 27 3" xfId="23152"/>
    <cellStyle name="Normal 76 55 2 27 4" xfId="23153"/>
    <cellStyle name="Normal 76 55 2 27 5" xfId="23154"/>
    <cellStyle name="Normal 76 55 2 28" xfId="23155"/>
    <cellStyle name="Normal 76 55 2 28 2" xfId="23156"/>
    <cellStyle name="Normal 76 55 2 28 3" xfId="23157"/>
    <cellStyle name="Normal 76 55 2 28 4" xfId="23158"/>
    <cellStyle name="Normal 76 55 2 28 5" xfId="23159"/>
    <cellStyle name="Normal 76 55 2 29" xfId="23160"/>
    <cellStyle name="Normal 76 55 2 29 2" xfId="23161"/>
    <cellStyle name="Normal 76 55 2 29 3" xfId="23162"/>
    <cellStyle name="Normal 76 55 2 29 4" xfId="23163"/>
    <cellStyle name="Normal 76 55 2 29 5" xfId="23164"/>
    <cellStyle name="Normal 76 55 2 3" xfId="23165"/>
    <cellStyle name="Normal 76 55 2 3 2" xfId="23166"/>
    <cellStyle name="Normal 76 55 2 3 3" xfId="23167"/>
    <cellStyle name="Normal 76 55 2 3 4" xfId="23168"/>
    <cellStyle name="Normal 76 55 2 3 5" xfId="23169"/>
    <cellStyle name="Normal 76 55 2 30" xfId="23170"/>
    <cellStyle name="Normal 76 55 2 30 2" xfId="23171"/>
    <cellStyle name="Normal 76 55 2 30 3" xfId="23172"/>
    <cellStyle name="Normal 76 55 2 30 4" xfId="23173"/>
    <cellStyle name="Normal 76 55 2 30 5" xfId="23174"/>
    <cellStyle name="Normal 76 55 2 31" xfId="23175"/>
    <cellStyle name="Normal 76 55 2 31 2" xfId="23176"/>
    <cellStyle name="Normal 76 55 2 31 3" xfId="23177"/>
    <cellStyle name="Normal 76 55 2 31 4" xfId="23178"/>
    <cellStyle name="Normal 76 55 2 31 5" xfId="23179"/>
    <cellStyle name="Normal 76 55 2 32" xfId="23180"/>
    <cellStyle name="Normal 76 55 2 33" xfId="23181"/>
    <cellStyle name="Normal 76 55 2 34" xfId="23182"/>
    <cellStyle name="Normal 76 55 2 35" xfId="23183"/>
    <cellStyle name="Normal 76 55 2 4" xfId="23184"/>
    <cellStyle name="Normal 76 55 2 4 2" xfId="23185"/>
    <cellStyle name="Normal 76 55 2 4 3" xfId="23186"/>
    <cellStyle name="Normal 76 55 2 4 4" xfId="23187"/>
    <cellStyle name="Normal 76 55 2 4 5" xfId="23188"/>
    <cellStyle name="Normal 76 55 2 5" xfId="23189"/>
    <cellStyle name="Normal 76 55 2 5 2" xfId="23190"/>
    <cellStyle name="Normal 76 55 2 5 3" xfId="23191"/>
    <cellStyle name="Normal 76 55 2 5 4" xfId="23192"/>
    <cellStyle name="Normal 76 55 2 5 5" xfId="23193"/>
    <cellStyle name="Normal 76 55 2 6" xfId="23194"/>
    <cellStyle name="Normal 76 55 2 6 2" xfId="23195"/>
    <cellStyle name="Normal 76 55 2 6 3" xfId="23196"/>
    <cellStyle name="Normal 76 55 2 6 4" xfId="23197"/>
    <cellStyle name="Normal 76 55 2 6 5" xfId="23198"/>
    <cellStyle name="Normal 76 55 2 7" xfId="23199"/>
    <cellStyle name="Normal 76 55 2 7 2" xfId="23200"/>
    <cellStyle name="Normal 76 55 2 7 3" xfId="23201"/>
    <cellStyle name="Normal 76 55 2 7 4" xfId="23202"/>
    <cellStyle name="Normal 76 55 2 7 5" xfId="23203"/>
    <cellStyle name="Normal 76 55 2 8" xfId="23204"/>
    <cellStyle name="Normal 76 55 2 8 2" xfId="23205"/>
    <cellStyle name="Normal 76 55 2 8 3" xfId="23206"/>
    <cellStyle name="Normal 76 55 2 8 4" xfId="23207"/>
    <cellStyle name="Normal 76 55 2 8 5" xfId="23208"/>
    <cellStyle name="Normal 76 55 2 9" xfId="23209"/>
    <cellStyle name="Normal 76 55 2 9 2" xfId="23210"/>
    <cellStyle name="Normal 76 55 2 9 3" xfId="23211"/>
    <cellStyle name="Normal 76 55 2 9 4" xfId="23212"/>
    <cellStyle name="Normal 76 55 2 9 5" xfId="23213"/>
    <cellStyle name="Normal 76 55 20" xfId="23214"/>
    <cellStyle name="Normal 76 55 20 2" xfId="23215"/>
    <cellStyle name="Normal 76 55 20 3" xfId="23216"/>
    <cellStyle name="Normal 76 55 20 4" xfId="23217"/>
    <cellStyle name="Normal 76 55 20 5" xfId="23218"/>
    <cellStyle name="Normal 76 55 21" xfId="23219"/>
    <cellStyle name="Normal 76 55 21 2" xfId="23220"/>
    <cellStyle name="Normal 76 55 21 3" xfId="23221"/>
    <cellStyle name="Normal 76 55 21 4" xfId="23222"/>
    <cellStyle name="Normal 76 55 21 5" xfId="23223"/>
    <cellStyle name="Normal 76 55 22" xfId="23224"/>
    <cellStyle name="Normal 76 55 22 2" xfId="23225"/>
    <cellStyle name="Normal 76 55 22 3" xfId="23226"/>
    <cellStyle name="Normal 76 55 22 4" xfId="23227"/>
    <cellStyle name="Normal 76 55 22 5" xfId="23228"/>
    <cellStyle name="Normal 76 55 23" xfId="23229"/>
    <cellStyle name="Normal 76 55 23 2" xfId="23230"/>
    <cellStyle name="Normal 76 55 23 3" xfId="23231"/>
    <cellStyle name="Normal 76 55 23 4" xfId="23232"/>
    <cellStyle name="Normal 76 55 23 5" xfId="23233"/>
    <cellStyle name="Normal 76 55 24" xfId="23234"/>
    <cellStyle name="Normal 76 55 24 2" xfId="23235"/>
    <cellStyle name="Normal 76 55 24 3" xfId="23236"/>
    <cellStyle name="Normal 76 55 24 4" xfId="23237"/>
    <cellStyle name="Normal 76 55 24 5" xfId="23238"/>
    <cellStyle name="Normal 76 55 25" xfId="23239"/>
    <cellStyle name="Normal 76 55 25 2" xfId="23240"/>
    <cellStyle name="Normal 76 55 25 3" xfId="23241"/>
    <cellStyle name="Normal 76 55 25 4" xfId="23242"/>
    <cellStyle name="Normal 76 55 25 5" xfId="23243"/>
    <cellStyle name="Normal 76 55 26" xfId="23244"/>
    <cellStyle name="Normal 76 55 26 2" xfId="23245"/>
    <cellStyle name="Normal 76 55 26 3" xfId="23246"/>
    <cellStyle name="Normal 76 55 26 4" xfId="23247"/>
    <cellStyle name="Normal 76 55 26 5" xfId="23248"/>
    <cellStyle name="Normal 76 55 27" xfId="23249"/>
    <cellStyle name="Normal 76 55 27 2" xfId="23250"/>
    <cellStyle name="Normal 76 55 27 3" xfId="23251"/>
    <cellStyle name="Normal 76 55 27 4" xfId="23252"/>
    <cellStyle name="Normal 76 55 27 5" xfId="23253"/>
    <cellStyle name="Normal 76 55 28" xfId="23254"/>
    <cellStyle name="Normal 76 55 28 2" xfId="23255"/>
    <cellStyle name="Normal 76 55 28 3" xfId="23256"/>
    <cellStyle name="Normal 76 55 28 4" xfId="23257"/>
    <cellStyle name="Normal 76 55 28 5" xfId="23258"/>
    <cellStyle name="Normal 76 55 29" xfId="23259"/>
    <cellStyle name="Normal 76 55 29 2" xfId="23260"/>
    <cellStyle name="Normal 76 55 29 3" xfId="23261"/>
    <cellStyle name="Normal 76 55 29 4" xfId="23262"/>
    <cellStyle name="Normal 76 55 29 5" xfId="23263"/>
    <cellStyle name="Normal 76 55 3" xfId="23264"/>
    <cellStyle name="Normal 76 55 3 2" xfId="23265"/>
    <cellStyle name="Normal 76 55 3 3" xfId="23266"/>
    <cellStyle name="Normal 76 55 3 4" xfId="23267"/>
    <cellStyle name="Normal 76 55 3 5" xfId="23268"/>
    <cellStyle name="Normal 76 55 30" xfId="23269"/>
    <cellStyle name="Normal 76 55 30 2" xfId="23270"/>
    <cellStyle name="Normal 76 55 30 3" xfId="23271"/>
    <cellStyle name="Normal 76 55 30 4" xfId="23272"/>
    <cellStyle name="Normal 76 55 30 5" xfId="23273"/>
    <cellStyle name="Normal 76 55 31" xfId="23274"/>
    <cellStyle name="Normal 76 55 31 2" xfId="23275"/>
    <cellStyle name="Normal 76 55 31 3" xfId="23276"/>
    <cellStyle name="Normal 76 55 31 4" xfId="23277"/>
    <cellStyle name="Normal 76 55 31 5" xfId="23278"/>
    <cellStyle name="Normal 76 55 32" xfId="23279"/>
    <cellStyle name="Normal 76 55 32 2" xfId="23280"/>
    <cellStyle name="Normal 76 55 32 3" xfId="23281"/>
    <cellStyle name="Normal 76 55 32 4" xfId="23282"/>
    <cellStyle name="Normal 76 55 32 5" xfId="23283"/>
    <cellStyle name="Normal 76 55 33" xfId="23284"/>
    <cellStyle name="Normal 76 55 34" xfId="23285"/>
    <cellStyle name="Normal 76 55 35" xfId="23286"/>
    <cellStyle name="Normal 76 55 36" xfId="23287"/>
    <cellStyle name="Normal 76 55 4" xfId="23288"/>
    <cellStyle name="Normal 76 55 4 2" xfId="23289"/>
    <cellStyle name="Normal 76 55 4 3" xfId="23290"/>
    <cellStyle name="Normal 76 55 4 4" xfId="23291"/>
    <cellStyle name="Normal 76 55 4 5" xfId="23292"/>
    <cellStyle name="Normal 76 55 5" xfId="23293"/>
    <cellStyle name="Normal 76 55 5 2" xfId="23294"/>
    <cellStyle name="Normal 76 55 5 3" xfId="23295"/>
    <cellStyle name="Normal 76 55 5 4" xfId="23296"/>
    <cellStyle name="Normal 76 55 5 5" xfId="23297"/>
    <cellStyle name="Normal 76 55 6" xfId="23298"/>
    <cellStyle name="Normal 76 55 6 2" xfId="23299"/>
    <cellStyle name="Normal 76 55 6 3" xfId="23300"/>
    <cellStyle name="Normal 76 55 6 4" xfId="23301"/>
    <cellStyle name="Normal 76 55 6 5" xfId="23302"/>
    <cellStyle name="Normal 76 55 7" xfId="23303"/>
    <cellStyle name="Normal 76 55 7 2" xfId="23304"/>
    <cellStyle name="Normal 76 55 7 3" xfId="23305"/>
    <cellStyle name="Normal 76 55 7 4" xfId="23306"/>
    <cellStyle name="Normal 76 55 7 5" xfId="23307"/>
    <cellStyle name="Normal 76 55 8" xfId="23308"/>
    <cellStyle name="Normal 76 55 8 2" xfId="23309"/>
    <cellStyle name="Normal 76 55 8 3" xfId="23310"/>
    <cellStyle name="Normal 76 55 8 4" xfId="23311"/>
    <cellStyle name="Normal 76 55 8 5" xfId="23312"/>
    <cellStyle name="Normal 76 55 9" xfId="23313"/>
    <cellStyle name="Normal 76 55 9 2" xfId="23314"/>
    <cellStyle name="Normal 76 55 9 3" xfId="23315"/>
    <cellStyle name="Normal 76 55 9 4" xfId="23316"/>
    <cellStyle name="Normal 76 55 9 5" xfId="23317"/>
    <cellStyle name="Normal 76 6" xfId="23318"/>
    <cellStyle name="Normal 76 6 2" xfId="23319"/>
    <cellStyle name="Normal 76 6 3" xfId="23320"/>
    <cellStyle name="Normal 76 6 4" xfId="23321"/>
    <cellStyle name="Normal 76 6 5" xfId="23322"/>
    <cellStyle name="Normal 76 7" xfId="23323"/>
    <cellStyle name="Normal 76 7 2" xfId="23324"/>
    <cellStyle name="Normal 76 7 3" xfId="23325"/>
    <cellStyle name="Normal 76 7 4" xfId="23326"/>
    <cellStyle name="Normal 76 7 5" xfId="23327"/>
    <cellStyle name="Normal 76 8" xfId="23328"/>
    <cellStyle name="Normal 76 8 2" xfId="23329"/>
    <cellStyle name="Normal 76 8 3" xfId="23330"/>
    <cellStyle name="Normal 76 8 4" xfId="23331"/>
    <cellStyle name="Normal 76 8 5" xfId="23332"/>
    <cellStyle name="Normal 76 9" xfId="23333"/>
    <cellStyle name="Normal 76 9 2" xfId="23334"/>
    <cellStyle name="Normal 76 9 3" xfId="23335"/>
    <cellStyle name="Normal 76 9 4" xfId="23336"/>
    <cellStyle name="Normal 76 9 5" xfId="23337"/>
    <cellStyle name="Normal 77" xfId="3336"/>
    <cellStyle name="Normal 77 10" xfId="23338"/>
    <cellStyle name="Normal 77 11" xfId="23339"/>
    <cellStyle name="Normal 77 12" xfId="23340"/>
    <cellStyle name="Normal 77 13" xfId="24809"/>
    <cellStyle name="Normal 77 2" xfId="23341"/>
    <cellStyle name="Normal 77 3" xfId="23342"/>
    <cellStyle name="Normal 77 4" xfId="23343"/>
    <cellStyle name="Normal 77 5" xfId="23344"/>
    <cellStyle name="Normal 77 6" xfId="23345"/>
    <cellStyle name="Normal 77 7" xfId="23346"/>
    <cellStyle name="Normal 77 8" xfId="23347"/>
    <cellStyle name="Normal 77 9" xfId="23348"/>
    <cellStyle name="Normal 78" xfId="3337"/>
    <cellStyle name="Normal 78 2" xfId="23349"/>
    <cellStyle name="Normal 78 3" xfId="23350"/>
    <cellStyle name="Normal 78 4" xfId="23351"/>
    <cellStyle name="Normal 79" xfId="3339"/>
    <cellStyle name="Normal 79 2" xfId="23352"/>
    <cellStyle name="Normal 79 3" xfId="23353"/>
    <cellStyle name="Normal 79 4" xfId="23354"/>
    <cellStyle name="Normal 8" xfId="10"/>
    <cellStyle name="Normal 8 10" xfId="2835"/>
    <cellStyle name="Normal 8 11" xfId="2836"/>
    <cellStyle name="Normal 8 12" xfId="2837"/>
    <cellStyle name="Normal 8 13" xfId="2838"/>
    <cellStyle name="Normal 8 14" xfId="2839"/>
    <cellStyle name="Normal 8 15" xfId="2840"/>
    <cellStyle name="Normal 8 16" xfId="2841"/>
    <cellStyle name="Normal 8 17" xfId="2842"/>
    <cellStyle name="Normal 8 18" xfId="2843"/>
    <cellStyle name="Normal 8 19" xfId="2844"/>
    <cellStyle name="Normal 8 2" xfId="2845"/>
    <cellStyle name="Normal 8 2 10" xfId="23355"/>
    <cellStyle name="Normal 8 2 11" xfId="23356"/>
    <cellStyle name="Normal 8 2 12" xfId="23357"/>
    <cellStyle name="Normal 8 2 13" xfId="23358"/>
    <cellStyle name="Normal 8 2 14" xfId="23359"/>
    <cellStyle name="Normal 8 2 15" xfId="23360"/>
    <cellStyle name="Normal 8 2 16" xfId="23361"/>
    <cellStyle name="Normal 8 2 17" xfId="23362"/>
    <cellStyle name="Normal 8 2 18" xfId="23363"/>
    <cellStyle name="Normal 8 2 19" xfId="23364"/>
    <cellStyle name="Normal 8 2 2" xfId="2846"/>
    <cellStyle name="Normal 8 2 2 2" xfId="2847"/>
    <cellStyle name="Normal 8 2 2 3" xfId="2848"/>
    <cellStyle name="Normal 8 2 2 4" xfId="2849"/>
    <cellStyle name="Normal 8 2 2 5" xfId="2850"/>
    <cellStyle name="Normal 8 2 2 6" xfId="2851"/>
    <cellStyle name="Normal 8 2 2 7" xfId="2852"/>
    <cellStyle name="Normal 8 2 2 8" xfId="2853"/>
    <cellStyle name="Normal 8 2 20" xfId="23365"/>
    <cellStyle name="Normal 8 2 21" xfId="23366"/>
    <cellStyle name="Normal 8 2 22" xfId="23367"/>
    <cellStyle name="Normal 8 2 23" xfId="23368"/>
    <cellStyle name="Normal 8 2 24" xfId="23369"/>
    <cellStyle name="Normal 8 2 25" xfId="23370"/>
    <cellStyle name="Normal 8 2 26" xfId="23371"/>
    <cellStyle name="Normal 8 2 27" xfId="23372"/>
    <cellStyle name="Normal 8 2 28" xfId="23373"/>
    <cellStyle name="Normal 8 2 29" xfId="23374"/>
    <cellStyle name="Normal 8 2 3" xfId="2854"/>
    <cellStyle name="Normal 8 2 3 2" xfId="2855"/>
    <cellStyle name="Normal 8 2 3 3" xfId="2856"/>
    <cellStyle name="Normal 8 2 3 4" xfId="2857"/>
    <cellStyle name="Normal 8 2 3 5" xfId="2858"/>
    <cellStyle name="Normal 8 2 3 6" xfId="2859"/>
    <cellStyle name="Normal 8 2 3 7" xfId="2860"/>
    <cellStyle name="Normal 8 2 3 8" xfId="2861"/>
    <cellStyle name="Normal 8 2 30" xfId="23375"/>
    <cellStyle name="Normal 8 2 31" xfId="23376"/>
    <cellStyle name="Normal 8 2 32" xfId="23377"/>
    <cellStyle name="Normal 8 2 33" xfId="23378"/>
    <cellStyle name="Normal 8 2 34" xfId="23379"/>
    <cellStyle name="Normal 8 2 35" xfId="23380"/>
    <cellStyle name="Normal 8 2 4" xfId="3307"/>
    <cellStyle name="Normal 8 2 5" xfId="23381"/>
    <cellStyle name="Normal 8 2 6" xfId="23382"/>
    <cellStyle name="Normal 8 2 7" xfId="23383"/>
    <cellStyle name="Normal 8 2 8" xfId="23384"/>
    <cellStyle name="Normal 8 2 9" xfId="23385"/>
    <cellStyle name="Normal 8 20" xfId="2862"/>
    <cellStyle name="Normal 8 21" xfId="2863"/>
    <cellStyle name="Normal 8 22" xfId="3308"/>
    <cellStyle name="Normal 8 23" xfId="23386"/>
    <cellStyle name="Normal 8 24" xfId="23387"/>
    <cellStyle name="Normal 8 25" xfId="23388"/>
    <cellStyle name="Normal 8 26" xfId="23389"/>
    <cellStyle name="Normal 8 27" xfId="23390"/>
    <cellStyle name="Normal 8 28" xfId="23391"/>
    <cellStyle name="Normal 8 29" xfId="23392"/>
    <cellStyle name="Normal 8 3" xfId="2864"/>
    <cellStyle name="Normal 8 3 10" xfId="23393"/>
    <cellStyle name="Normal 8 3 11" xfId="23394"/>
    <cellStyle name="Normal 8 3 12" xfId="23395"/>
    <cellStyle name="Normal 8 3 13" xfId="23396"/>
    <cellStyle name="Normal 8 3 14" xfId="23397"/>
    <cellStyle name="Normal 8 3 15" xfId="23398"/>
    <cellStyle name="Normal 8 3 16" xfId="23399"/>
    <cellStyle name="Normal 8 3 17" xfId="23400"/>
    <cellStyle name="Normal 8 3 18" xfId="23401"/>
    <cellStyle name="Normal 8 3 19" xfId="23402"/>
    <cellStyle name="Normal 8 3 2" xfId="2865"/>
    <cellStyle name="Normal 8 3 2 2" xfId="2866"/>
    <cellStyle name="Normal 8 3 2 3" xfId="2867"/>
    <cellStyle name="Normal 8 3 2 4" xfId="2868"/>
    <cellStyle name="Normal 8 3 2 5" xfId="2869"/>
    <cellStyle name="Normal 8 3 2 6" xfId="2870"/>
    <cellStyle name="Normal 8 3 2 7" xfId="2871"/>
    <cellStyle name="Normal 8 3 2 8" xfId="2872"/>
    <cellStyle name="Normal 8 3 20" xfId="23403"/>
    <cellStyle name="Normal 8 3 21" xfId="23404"/>
    <cellStyle name="Normal 8 3 22" xfId="23405"/>
    <cellStyle name="Normal 8 3 23" xfId="23406"/>
    <cellStyle name="Normal 8 3 24" xfId="23407"/>
    <cellStyle name="Normal 8 3 25" xfId="23408"/>
    <cellStyle name="Normal 8 3 26" xfId="23409"/>
    <cellStyle name="Normal 8 3 27" xfId="23410"/>
    <cellStyle name="Normal 8 3 28" xfId="23411"/>
    <cellStyle name="Normal 8 3 29" xfId="23412"/>
    <cellStyle name="Normal 8 3 3" xfId="2873"/>
    <cellStyle name="Normal 8 3 3 2" xfId="2874"/>
    <cellStyle name="Normal 8 3 3 3" xfId="2875"/>
    <cellStyle name="Normal 8 3 3 4" xfId="2876"/>
    <cellStyle name="Normal 8 3 3 5" xfId="2877"/>
    <cellStyle name="Normal 8 3 3 6" xfId="2878"/>
    <cellStyle name="Normal 8 3 3 7" xfId="2879"/>
    <cellStyle name="Normal 8 3 3 8" xfId="2880"/>
    <cellStyle name="Normal 8 3 30" xfId="23413"/>
    <cellStyle name="Normal 8 3 31" xfId="23414"/>
    <cellStyle name="Normal 8 3 32" xfId="23415"/>
    <cellStyle name="Normal 8 3 33" xfId="23416"/>
    <cellStyle name="Normal 8 3 34" xfId="23417"/>
    <cellStyle name="Normal 8 3 35" xfId="23418"/>
    <cellStyle name="Normal 8 3 36" xfId="23419"/>
    <cellStyle name="Normal 8 3 4" xfId="23420"/>
    <cellStyle name="Normal 8 3 5" xfId="23421"/>
    <cellStyle name="Normal 8 3 6" xfId="23422"/>
    <cellStyle name="Normal 8 3 7" xfId="23423"/>
    <cellStyle name="Normal 8 3 8" xfId="23424"/>
    <cellStyle name="Normal 8 3 9" xfId="23425"/>
    <cellStyle name="Normal 8 30" xfId="23426"/>
    <cellStyle name="Normal 8 31" xfId="23427"/>
    <cellStyle name="Normal 8 32" xfId="23428"/>
    <cellStyle name="Normal 8 33" xfId="23429"/>
    <cellStyle name="Normal 8 34" xfId="23430"/>
    <cellStyle name="Normal 8 35" xfId="23431"/>
    <cellStyle name="Normal 8 36" xfId="23432"/>
    <cellStyle name="Normal 8 37" xfId="23433"/>
    <cellStyle name="Normal 8 38" xfId="23434"/>
    <cellStyle name="Normal 8 39" xfId="23435"/>
    <cellStyle name="Normal 8 4" xfId="2881"/>
    <cellStyle name="Normal 8 4 10" xfId="23436"/>
    <cellStyle name="Normal 8 4 11" xfId="23437"/>
    <cellStyle name="Normal 8 4 12" xfId="23438"/>
    <cellStyle name="Normal 8 4 13" xfId="23439"/>
    <cellStyle name="Normal 8 4 14" xfId="23440"/>
    <cellStyle name="Normal 8 4 15" xfId="23441"/>
    <cellStyle name="Normal 8 4 16" xfId="23442"/>
    <cellStyle name="Normal 8 4 17" xfId="23443"/>
    <cellStyle name="Normal 8 4 18" xfId="23444"/>
    <cellStyle name="Normal 8 4 19" xfId="23445"/>
    <cellStyle name="Normal 8 4 2" xfId="2882"/>
    <cellStyle name="Normal 8 4 2 2" xfId="2883"/>
    <cellStyle name="Normal 8 4 2 3" xfId="2884"/>
    <cellStyle name="Normal 8 4 2 4" xfId="2885"/>
    <cellStyle name="Normal 8 4 2 5" xfId="2886"/>
    <cellStyle name="Normal 8 4 2 6" xfId="2887"/>
    <cellStyle name="Normal 8 4 2 7" xfId="2888"/>
    <cellStyle name="Normal 8 4 2 8" xfId="2889"/>
    <cellStyle name="Normal 8 4 20" xfId="23446"/>
    <cellStyle name="Normal 8 4 21" xfId="23447"/>
    <cellStyle name="Normal 8 4 22" xfId="23448"/>
    <cellStyle name="Normal 8 4 23" xfId="23449"/>
    <cellStyle name="Normal 8 4 24" xfId="23450"/>
    <cellStyle name="Normal 8 4 25" xfId="23451"/>
    <cellStyle name="Normal 8 4 26" xfId="23452"/>
    <cellStyle name="Normal 8 4 27" xfId="23453"/>
    <cellStyle name="Normal 8 4 28" xfId="23454"/>
    <cellStyle name="Normal 8 4 29" xfId="23455"/>
    <cellStyle name="Normal 8 4 3" xfId="2890"/>
    <cellStyle name="Normal 8 4 3 2" xfId="2891"/>
    <cellStyle name="Normal 8 4 3 3" xfId="2892"/>
    <cellStyle name="Normal 8 4 3 4" xfId="2893"/>
    <cellStyle name="Normal 8 4 3 5" xfId="2894"/>
    <cellStyle name="Normal 8 4 3 6" xfId="2895"/>
    <cellStyle name="Normal 8 4 3 7" xfId="2896"/>
    <cellStyle name="Normal 8 4 3 8" xfId="2897"/>
    <cellStyle name="Normal 8 4 30" xfId="23456"/>
    <cellStyle name="Normal 8 4 31" xfId="23457"/>
    <cellStyle name="Normal 8 4 32" xfId="23458"/>
    <cellStyle name="Normal 8 4 33" xfId="23459"/>
    <cellStyle name="Normal 8 4 34" xfId="23460"/>
    <cellStyle name="Normal 8 4 35" xfId="23461"/>
    <cellStyle name="Normal 8 4 36" xfId="23462"/>
    <cellStyle name="Normal 8 4 4" xfId="23463"/>
    <cellStyle name="Normal 8 4 5" xfId="23464"/>
    <cellStyle name="Normal 8 4 6" xfId="23465"/>
    <cellStyle name="Normal 8 4 7" xfId="23466"/>
    <cellStyle name="Normal 8 4 8" xfId="23467"/>
    <cellStyle name="Normal 8 4 9" xfId="23468"/>
    <cellStyle name="Normal 8 40" xfId="23469"/>
    <cellStyle name="Normal 8 41" xfId="23470"/>
    <cellStyle name="Normal 8 42" xfId="23471"/>
    <cellStyle name="Normal 8 43" xfId="23472"/>
    <cellStyle name="Normal 8 44" xfId="23473"/>
    <cellStyle name="Normal 8 45" xfId="23474"/>
    <cellStyle name="Normal 8 46" xfId="24614"/>
    <cellStyle name="Normal 8 47" xfId="24702"/>
    <cellStyle name="Normal 8 5" xfId="2898"/>
    <cellStyle name="Normal 8 5 10" xfId="23475"/>
    <cellStyle name="Normal 8 5 11" xfId="23476"/>
    <cellStyle name="Normal 8 5 12" xfId="23477"/>
    <cellStyle name="Normal 8 5 13" xfId="23478"/>
    <cellStyle name="Normal 8 5 14" xfId="23479"/>
    <cellStyle name="Normal 8 5 15" xfId="23480"/>
    <cellStyle name="Normal 8 5 16" xfId="23481"/>
    <cellStyle name="Normal 8 5 17" xfId="23482"/>
    <cellStyle name="Normal 8 5 18" xfId="23483"/>
    <cellStyle name="Normal 8 5 19" xfId="23484"/>
    <cellStyle name="Normal 8 5 2" xfId="2899"/>
    <cellStyle name="Normal 8 5 2 2" xfId="2900"/>
    <cellStyle name="Normal 8 5 2 3" xfId="2901"/>
    <cellStyle name="Normal 8 5 2 4" xfId="2902"/>
    <cellStyle name="Normal 8 5 2 5" xfId="2903"/>
    <cellStyle name="Normal 8 5 2 6" xfId="2904"/>
    <cellStyle name="Normal 8 5 2 7" xfId="2905"/>
    <cellStyle name="Normal 8 5 2 8" xfId="2906"/>
    <cellStyle name="Normal 8 5 20" xfId="23485"/>
    <cellStyle name="Normal 8 5 21" xfId="23486"/>
    <cellStyle name="Normal 8 5 22" xfId="23487"/>
    <cellStyle name="Normal 8 5 23" xfId="23488"/>
    <cellStyle name="Normal 8 5 24" xfId="23489"/>
    <cellStyle name="Normal 8 5 25" xfId="23490"/>
    <cellStyle name="Normal 8 5 26" xfId="23491"/>
    <cellStyle name="Normal 8 5 27" xfId="23492"/>
    <cellStyle name="Normal 8 5 28" xfId="23493"/>
    <cellStyle name="Normal 8 5 29" xfId="23494"/>
    <cellStyle name="Normal 8 5 3" xfId="2907"/>
    <cellStyle name="Normal 8 5 3 2" xfId="2908"/>
    <cellStyle name="Normal 8 5 3 3" xfId="2909"/>
    <cellStyle name="Normal 8 5 3 4" xfId="2910"/>
    <cellStyle name="Normal 8 5 3 5" xfId="2911"/>
    <cellStyle name="Normal 8 5 3 6" xfId="2912"/>
    <cellStyle name="Normal 8 5 3 7" xfId="2913"/>
    <cellStyle name="Normal 8 5 3 8" xfId="2914"/>
    <cellStyle name="Normal 8 5 30" xfId="23495"/>
    <cellStyle name="Normal 8 5 31" xfId="23496"/>
    <cellStyle name="Normal 8 5 32" xfId="23497"/>
    <cellStyle name="Normal 8 5 33" xfId="23498"/>
    <cellStyle name="Normal 8 5 34" xfId="23499"/>
    <cellStyle name="Normal 8 5 35" xfId="23500"/>
    <cellStyle name="Normal 8 5 4" xfId="23501"/>
    <cellStyle name="Normal 8 5 5" xfId="23502"/>
    <cellStyle name="Normal 8 5 6" xfId="23503"/>
    <cellStyle name="Normal 8 5 7" xfId="23504"/>
    <cellStyle name="Normal 8 5 8" xfId="23505"/>
    <cellStyle name="Normal 8 5 9" xfId="23506"/>
    <cellStyle name="Normal 8 6" xfId="2915"/>
    <cellStyle name="Normal 8 6 10" xfId="23507"/>
    <cellStyle name="Normal 8 6 11" xfId="23508"/>
    <cellStyle name="Normal 8 6 12" xfId="23509"/>
    <cellStyle name="Normal 8 6 13" xfId="23510"/>
    <cellStyle name="Normal 8 6 14" xfId="23511"/>
    <cellStyle name="Normal 8 6 15" xfId="23512"/>
    <cellStyle name="Normal 8 6 16" xfId="23513"/>
    <cellStyle name="Normal 8 6 17" xfId="23514"/>
    <cellStyle name="Normal 8 6 18" xfId="23515"/>
    <cellStyle name="Normal 8 6 19" xfId="23516"/>
    <cellStyle name="Normal 8 6 2" xfId="2916"/>
    <cellStyle name="Normal 8 6 2 2" xfId="2917"/>
    <cellStyle name="Normal 8 6 2 3" xfId="2918"/>
    <cellStyle name="Normal 8 6 2 4" xfId="2919"/>
    <cellStyle name="Normal 8 6 2 5" xfId="2920"/>
    <cellStyle name="Normal 8 6 2 6" xfId="2921"/>
    <cellStyle name="Normal 8 6 2 7" xfId="2922"/>
    <cellStyle name="Normal 8 6 2 8" xfId="2923"/>
    <cellStyle name="Normal 8 6 20" xfId="23517"/>
    <cellStyle name="Normal 8 6 21" xfId="23518"/>
    <cellStyle name="Normal 8 6 22" xfId="23519"/>
    <cellStyle name="Normal 8 6 23" xfId="23520"/>
    <cellStyle name="Normal 8 6 24" xfId="23521"/>
    <cellStyle name="Normal 8 6 25" xfId="23522"/>
    <cellStyle name="Normal 8 6 26" xfId="23523"/>
    <cellStyle name="Normal 8 6 27" xfId="23524"/>
    <cellStyle name="Normal 8 6 28" xfId="23525"/>
    <cellStyle name="Normal 8 6 29" xfId="23526"/>
    <cellStyle name="Normal 8 6 3" xfId="2924"/>
    <cellStyle name="Normal 8 6 3 2" xfId="2925"/>
    <cellStyle name="Normal 8 6 3 3" xfId="2926"/>
    <cellStyle name="Normal 8 6 3 4" xfId="2927"/>
    <cellStyle name="Normal 8 6 3 5" xfId="2928"/>
    <cellStyle name="Normal 8 6 3 6" xfId="2929"/>
    <cellStyle name="Normal 8 6 3 7" xfId="2930"/>
    <cellStyle name="Normal 8 6 3 8" xfId="2931"/>
    <cellStyle name="Normal 8 6 30" xfId="23527"/>
    <cellStyle name="Normal 8 6 31" xfId="23528"/>
    <cellStyle name="Normal 8 6 32" xfId="23529"/>
    <cellStyle name="Normal 8 6 33" xfId="23530"/>
    <cellStyle name="Normal 8 6 34" xfId="23531"/>
    <cellStyle name="Normal 8 6 35" xfId="23532"/>
    <cellStyle name="Normal 8 6 4" xfId="23533"/>
    <cellStyle name="Normal 8 6 5" xfId="23534"/>
    <cellStyle name="Normal 8 6 6" xfId="23535"/>
    <cellStyle name="Normal 8 6 7" xfId="23536"/>
    <cellStyle name="Normal 8 6 8" xfId="23537"/>
    <cellStyle name="Normal 8 6 9" xfId="23538"/>
    <cellStyle name="Normal 8 7" xfId="2932"/>
    <cellStyle name="Normal 8 7 10" xfId="23539"/>
    <cellStyle name="Normal 8 7 11" xfId="23540"/>
    <cellStyle name="Normal 8 7 12" xfId="23541"/>
    <cellStyle name="Normal 8 7 13" xfId="23542"/>
    <cellStyle name="Normal 8 7 14" xfId="23543"/>
    <cellStyle name="Normal 8 7 15" xfId="23544"/>
    <cellStyle name="Normal 8 7 16" xfId="23545"/>
    <cellStyle name="Normal 8 7 17" xfId="23546"/>
    <cellStyle name="Normal 8 7 18" xfId="23547"/>
    <cellStyle name="Normal 8 7 19" xfId="23548"/>
    <cellStyle name="Normal 8 7 2" xfId="23549"/>
    <cellStyle name="Normal 8 7 20" xfId="23550"/>
    <cellStyle name="Normal 8 7 21" xfId="23551"/>
    <cellStyle name="Normal 8 7 22" xfId="23552"/>
    <cellStyle name="Normal 8 7 23" xfId="23553"/>
    <cellStyle name="Normal 8 7 24" xfId="23554"/>
    <cellStyle name="Normal 8 7 25" xfId="23555"/>
    <cellStyle name="Normal 8 7 26" xfId="23556"/>
    <cellStyle name="Normal 8 7 27" xfId="23557"/>
    <cellStyle name="Normal 8 7 28" xfId="23558"/>
    <cellStyle name="Normal 8 7 29" xfId="23559"/>
    <cellStyle name="Normal 8 7 3" xfId="23560"/>
    <cellStyle name="Normal 8 7 30" xfId="23561"/>
    <cellStyle name="Normal 8 7 31" xfId="23562"/>
    <cellStyle name="Normal 8 7 32" xfId="23563"/>
    <cellStyle name="Normal 8 7 33" xfId="23564"/>
    <cellStyle name="Normal 8 7 34" xfId="23565"/>
    <cellStyle name="Normal 8 7 35" xfId="23566"/>
    <cellStyle name="Normal 8 7 4" xfId="23567"/>
    <cellStyle name="Normal 8 7 5" xfId="23568"/>
    <cellStyle name="Normal 8 7 6" xfId="23569"/>
    <cellStyle name="Normal 8 7 7" xfId="23570"/>
    <cellStyle name="Normal 8 7 8" xfId="23571"/>
    <cellStyle name="Normal 8 7 9" xfId="23572"/>
    <cellStyle name="Normal 8 8" xfId="2933"/>
    <cellStyle name="Normal 8 8 10" xfId="23573"/>
    <cellStyle name="Normal 8 8 11" xfId="23574"/>
    <cellStyle name="Normal 8 8 12" xfId="23575"/>
    <cellStyle name="Normal 8 8 13" xfId="23576"/>
    <cellStyle name="Normal 8 8 14" xfId="23577"/>
    <cellStyle name="Normal 8 8 15" xfId="23578"/>
    <cellStyle name="Normal 8 8 16" xfId="23579"/>
    <cellStyle name="Normal 8 8 17" xfId="23580"/>
    <cellStyle name="Normal 8 8 18" xfId="23581"/>
    <cellStyle name="Normal 8 8 19" xfId="23582"/>
    <cellStyle name="Normal 8 8 2" xfId="2934"/>
    <cellStyle name="Normal 8 8 20" xfId="23583"/>
    <cellStyle name="Normal 8 8 21" xfId="23584"/>
    <cellStyle name="Normal 8 8 22" xfId="23585"/>
    <cellStyle name="Normal 8 8 23" xfId="23586"/>
    <cellStyle name="Normal 8 8 24" xfId="23587"/>
    <cellStyle name="Normal 8 8 25" xfId="23588"/>
    <cellStyle name="Normal 8 8 26" xfId="23589"/>
    <cellStyle name="Normal 8 8 27" xfId="23590"/>
    <cellStyle name="Normal 8 8 28" xfId="23591"/>
    <cellStyle name="Normal 8 8 29" xfId="23592"/>
    <cellStyle name="Normal 8 8 3" xfId="2935"/>
    <cellStyle name="Normal 8 8 30" xfId="23593"/>
    <cellStyle name="Normal 8 8 31" xfId="23594"/>
    <cellStyle name="Normal 8 8 32" xfId="23595"/>
    <cellStyle name="Normal 8 8 33" xfId="23596"/>
    <cellStyle name="Normal 8 8 34" xfId="23597"/>
    <cellStyle name="Normal 8 8 35" xfId="23598"/>
    <cellStyle name="Normal 8 8 4" xfId="2936"/>
    <cellStyle name="Normal 8 8 5" xfId="2937"/>
    <cellStyle name="Normal 8 8 6" xfId="2938"/>
    <cellStyle name="Normal 8 8 7" xfId="2939"/>
    <cellStyle name="Normal 8 8 8" xfId="2940"/>
    <cellStyle name="Normal 8 8 9" xfId="23599"/>
    <cellStyle name="Normal 8 9" xfId="2941"/>
    <cellStyle name="Normal 8 9 2" xfId="2942"/>
    <cellStyle name="Normal 8 9 3" xfId="2943"/>
    <cellStyle name="Normal 8 9 4" xfId="2944"/>
    <cellStyle name="Normal 8 9 5" xfId="2945"/>
    <cellStyle name="Normal 8 9 6" xfId="2946"/>
    <cellStyle name="Normal 8 9 7" xfId="2947"/>
    <cellStyle name="Normal 8 9 8" xfId="2948"/>
    <cellStyle name="Normal 8_AUG 2012_ACAD" xfId="23600"/>
    <cellStyle name="Normal 80" xfId="3341"/>
    <cellStyle name="Normal 80 2" xfId="23601"/>
    <cellStyle name="Normal 80 3" xfId="23602"/>
    <cellStyle name="Normal 80 4" xfId="23603"/>
    <cellStyle name="Normal 81" xfId="3344"/>
    <cellStyle name="Normal 81 2" xfId="23604"/>
    <cellStyle name="Normal 81 3" xfId="23605"/>
    <cellStyle name="Normal 81 4" xfId="23606"/>
    <cellStyle name="Normal 82" xfId="3346"/>
    <cellStyle name="Normal 82 2" xfId="23607"/>
    <cellStyle name="Normal 82 3" xfId="23608"/>
    <cellStyle name="Normal 82 4" xfId="23609"/>
    <cellStyle name="Normal 83" xfId="3374"/>
    <cellStyle name="Normal 83 2" xfId="23610"/>
    <cellStyle name="Normal 83 3" xfId="23611"/>
    <cellStyle name="Normal 83 4" xfId="23612"/>
    <cellStyle name="Normal 83 5" xfId="24817"/>
    <cellStyle name="Normal 84" xfId="3375"/>
    <cellStyle name="Normal 84 2" xfId="23613"/>
    <cellStyle name="Normal 84 3" xfId="23614"/>
    <cellStyle name="Normal 84 4" xfId="23615"/>
    <cellStyle name="Normal 84 5" xfId="24818"/>
    <cellStyle name="Normal 85" xfId="3377"/>
    <cellStyle name="Normal 85 2" xfId="23616"/>
    <cellStyle name="Normal 85 3" xfId="23617"/>
    <cellStyle name="Normal 85 4" xfId="23618"/>
    <cellStyle name="Normal 86" xfId="3383"/>
    <cellStyle name="Normal 86 2" xfId="23619"/>
    <cellStyle name="Normal 86 3" xfId="23620"/>
    <cellStyle name="Normal 86 4" xfId="23621"/>
    <cellStyle name="Normal 86 5" xfId="24825"/>
    <cellStyle name="Normal 87" xfId="3386"/>
    <cellStyle name="Normal 87 2" xfId="23622"/>
    <cellStyle name="Normal 87 3" xfId="23623"/>
    <cellStyle name="Normal 87 4" xfId="23624"/>
    <cellStyle name="Normal 87 5" xfId="24828"/>
    <cellStyle name="Normal 88" xfId="3387"/>
    <cellStyle name="Normal 88 2" xfId="23625"/>
    <cellStyle name="Normal 88 3" xfId="23626"/>
    <cellStyle name="Normal 88 4" xfId="23627"/>
    <cellStyle name="Normal 88 5" xfId="23628"/>
    <cellStyle name="Normal 88 6" xfId="23629"/>
    <cellStyle name="Normal 89" xfId="3389"/>
    <cellStyle name="Normal 89 2" xfId="23630"/>
    <cellStyle name="Normal 89 3" xfId="23631"/>
    <cellStyle name="Normal 89 4" xfId="23632"/>
    <cellStyle name="Normal 89 5" xfId="23633"/>
    <cellStyle name="Normal 89 6" xfId="23634"/>
    <cellStyle name="Normal 89 7" xfId="24830"/>
    <cellStyle name="Normal 89 7 2" xfId="25466"/>
    <cellStyle name="Normal 89 8" xfId="25273"/>
    <cellStyle name="Normal 9" xfId="12"/>
    <cellStyle name="Normal 9 10" xfId="2949"/>
    <cellStyle name="Normal 9 11" xfId="2950"/>
    <cellStyle name="Normal 9 12" xfId="2951"/>
    <cellStyle name="Normal 9 13" xfId="2952"/>
    <cellStyle name="Normal 9 14" xfId="2953"/>
    <cellStyle name="Normal 9 15" xfId="2954"/>
    <cellStyle name="Normal 9 16" xfId="2955"/>
    <cellStyle name="Normal 9 17" xfId="2956"/>
    <cellStyle name="Normal 9 18" xfId="2957"/>
    <cellStyle name="Normal 9 19" xfId="2958"/>
    <cellStyle name="Normal 9 2" xfId="2959"/>
    <cellStyle name="Normal 9 2 10" xfId="23635"/>
    <cellStyle name="Normal 9 2 11" xfId="23636"/>
    <cellStyle name="Normal 9 2 12" xfId="23637"/>
    <cellStyle name="Normal 9 2 13" xfId="23638"/>
    <cellStyle name="Normal 9 2 14" xfId="23639"/>
    <cellStyle name="Normal 9 2 15" xfId="23640"/>
    <cellStyle name="Normal 9 2 16" xfId="23641"/>
    <cellStyle name="Normal 9 2 17" xfId="23642"/>
    <cellStyle name="Normal 9 2 18" xfId="23643"/>
    <cellStyle name="Normal 9 2 19" xfId="23644"/>
    <cellStyle name="Normal 9 2 2" xfId="2960"/>
    <cellStyle name="Normal 9 2 2 2" xfId="2961"/>
    <cellStyle name="Normal 9 2 2 3" xfId="2962"/>
    <cellStyle name="Normal 9 2 2 4" xfId="2963"/>
    <cellStyle name="Normal 9 2 2 5" xfId="2964"/>
    <cellStyle name="Normal 9 2 2 6" xfId="2965"/>
    <cellStyle name="Normal 9 2 2 7" xfId="2966"/>
    <cellStyle name="Normal 9 2 2 8" xfId="2967"/>
    <cellStyle name="Normal 9 2 20" xfId="23645"/>
    <cellStyle name="Normal 9 2 21" xfId="23646"/>
    <cellStyle name="Normal 9 2 22" xfId="23647"/>
    <cellStyle name="Normal 9 2 23" xfId="23648"/>
    <cellStyle name="Normal 9 2 24" xfId="23649"/>
    <cellStyle name="Normal 9 2 25" xfId="23650"/>
    <cellStyle name="Normal 9 2 26" xfId="23651"/>
    <cellStyle name="Normal 9 2 27" xfId="23652"/>
    <cellStyle name="Normal 9 2 28" xfId="23653"/>
    <cellStyle name="Normal 9 2 29" xfId="23654"/>
    <cellStyle name="Normal 9 2 3" xfId="2968"/>
    <cellStyle name="Normal 9 2 3 2" xfId="2969"/>
    <cellStyle name="Normal 9 2 3 3" xfId="2970"/>
    <cellStyle name="Normal 9 2 3 4" xfId="2971"/>
    <cellStyle name="Normal 9 2 3 5" xfId="2972"/>
    <cellStyle name="Normal 9 2 3 6" xfId="2973"/>
    <cellStyle name="Normal 9 2 3 7" xfId="2974"/>
    <cellStyle name="Normal 9 2 3 8" xfId="2975"/>
    <cellStyle name="Normal 9 2 30" xfId="23655"/>
    <cellStyle name="Normal 9 2 31" xfId="23656"/>
    <cellStyle name="Normal 9 2 32" xfId="23657"/>
    <cellStyle name="Normal 9 2 33" xfId="23658"/>
    <cellStyle name="Normal 9 2 34" xfId="23659"/>
    <cellStyle name="Normal 9 2 35" xfId="23660"/>
    <cellStyle name="Normal 9 2 4" xfId="3309"/>
    <cellStyle name="Normal 9 2 5" xfId="23661"/>
    <cellStyle name="Normal 9 2 6" xfId="23662"/>
    <cellStyle name="Normal 9 2 7" xfId="23663"/>
    <cellStyle name="Normal 9 2 8" xfId="23664"/>
    <cellStyle name="Normal 9 2 9" xfId="23665"/>
    <cellStyle name="Normal 9 20" xfId="2976"/>
    <cellStyle name="Normal 9 21" xfId="3310"/>
    <cellStyle name="Normal 9 22" xfId="23666"/>
    <cellStyle name="Normal 9 23" xfId="23667"/>
    <cellStyle name="Normal 9 24" xfId="23668"/>
    <cellStyle name="Normal 9 25" xfId="23669"/>
    <cellStyle name="Normal 9 26" xfId="23670"/>
    <cellStyle name="Normal 9 27" xfId="23671"/>
    <cellStyle name="Normal 9 28" xfId="23672"/>
    <cellStyle name="Normal 9 29" xfId="23673"/>
    <cellStyle name="Normal 9 3" xfId="2977"/>
    <cellStyle name="Normal 9 3 2" xfId="2978"/>
    <cellStyle name="Normal 9 3 2 2" xfId="2979"/>
    <cellStyle name="Normal 9 3 2 3" xfId="2980"/>
    <cellStyle name="Normal 9 3 2 4" xfId="2981"/>
    <cellStyle name="Normal 9 3 2 5" xfId="2982"/>
    <cellStyle name="Normal 9 3 2 6" xfId="2983"/>
    <cellStyle name="Normal 9 3 2 7" xfId="2984"/>
    <cellStyle name="Normal 9 3 2 8" xfId="2985"/>
    <cellStyle name="Normal 9 3 3" xfId="2986"/>
    <cellStyle name="Normal 9 3 3 2" xfId="2987"/>
    <cellStyle name="Normal 9 3 3 3" xfId="2988"/>
    <cellStyle name="Normal 9 3 3 4" xfId="2989"/>
    <cellStyle name="Normal 9 3 3 5" xfId="2990"/>
    <cellStyle name="Normal 9 3 3 6" xfId="2991"/>
    <cellStyle name="Normal 9 3 3 7" xfId="2992"/>
    <cellStyle name="Normal 9 3 3 8" xfId="2993"/>
    <cellStyle name="Normal 9 30" xfId="23674"/>
    <cellStyle name="Normal 9 31" xfId="23675"/>
    <cellStyle name="Normal 9 32" xfId="23676"/>
    <cellStyle name="Normal 9 33" xfId="23677"/>
    <cellStyle name="Normal 9 34" xfId="23678"/>
    <cellStyle name="Normal 9 35" xfId="23679"/>
    <cellStyle name="Normal 9 36" xfId="23680"/>
    <cellStyle name="Normal 9 37" xfId="23681"/>
    <cellStyle name="Normal 9 38" xfId="23682"/>
    <cellStyle name="Normal 9 39" xfId="23683"/>
    <cellStyle name="Normal 9 4" xfId="2994"/>
    <cellStyle name="Normal 9 4 2" xfId="2995"/>
    <cellStyle name="Normal 9 4 2 2" xfId="2996"/>
    <cellStyle name="Normal 9 4 2 3" xfId="2997"/>
    <cellStyle name="Normal 9 4 2 4" xfId="2998"/>
    <cellStyle name="Normal 9 4 2 5" xfId="2999"/>
    <cellStyle name="Normal 9 4 2 6" xfId="3000"/>
    <cellStyle name="Normal 9 4 2 7" xfId="3001"/>
    <cellStyle name="Normal 9 4 2 8" xfId="3002"/>
    <cellStyle name="Normal 9 4 3" xfId="3003"/>
    <cellStyle name="Normal 9 4 3 2" xfId="3004"/>
    <cellStyle name="Normal 9 4 3 3" xfId="3005"/>
    <cellStyle name="Normal 9 4 3 4" xfId="3006"/>
    <cellStyle name="Normal 9 4 3 5" xfId="3007"/>
    <cellStyle name="Normal 9 4 3 6" xfId="3008"/>
    <cellStyle name="Normal 9 4 3 7" xfId="3009"/>
    <cellStyle name="Normal 9 4 3 8" xfId="3010"/>
    <cellStyle name="Normal 9 40" xfId="24615"/>
    <cellStyle name="Normal 9 41" xfId="24703"/>
    <cellStyle name="Normal 9 5" xfId="3011"/>
    <cellStyle name="Normal 9 5 2" xfId="3012"/>
    <cellStyle name="Normal 9 5 2 2" xfId="3013"/>
    <cellStyle name="Normal 9 5 2 3" xfId="3014"/>
    <cellStyle name="Normal 9 5 2 4" xfId="3015"/>
    <cellStyle name="Normal 9 5 2 5" xfId="3016"/>
    <cellStyle name="Normal 9 5 2 6" xfId="3017"/>
    <cellStyle name="Normal 9 5 2 7" xfId="3018"/>
    <cellStyle name="Normal 9 5 2 8" xfId="3019"/>
    <cellStyle name="Normal 9 5 3" xfId="3020"/>
    <cellStyle name="Normal 9 5 3 2" xfId="3021"/>
    <cellStyle name="Normal 9 5 3 3" xfId="3022"/>
    <cellStyle name="Normal 9 5 3 4" xfId="3023"/>
    <cellStyle name="Normal 9 5 3 5" xfId="3024"/>
    <cellStyle name="Normal 9 5 3 6" xfId="3025"/>
    <cellStyle name="Normal 9 5 3 7" xfId="3026"/>
    <cellStyle name="Normal 9 5 3 8" xfId="3027"/>
    <cellStyle name="Normal 9 6" xfId="3028"/>
    <cellStyle name="Normal 9 7" xfId="3029"/>
    <cellStyle name="Normal 9 7 2" xfId="3030"/>
    <cellStyle name="Normal 9 7 3" xfId="3031"/>
    <cellStyle name="Normal 9 7 4" xfId="3032"/>
    <cellStyle name="Normal 9 7 5" xfId="3033"/>
    <cellStyle name="Normal 9 7 6" xfId="3034"/>
    <cellStyle name="Normal 9 7 7" xfId="3035"/>
    <cellStyle name="Normal 9 7 8" xfId="3036"/>
    <cellStyle name="Normal 9 8" xfId="3037"/>
    <cellStyle name="Normal 9 8 2" xfId="3038"/>
    <cellStyle name="Normal 9 8 3" xfId="3039"/>
    <cellStyle name="Normal 9 8 4" xfId="3040"/>
    <cellStyle name="Normal 9 8 5" xfId="3041"/>
    <cellStyle name="Normal 9 8 6" xfId="3042"/>
    <cellStyle name="Normal 9 8 7" xfId="3043"/>
    <cellStyle name="Normal 9 8 8" xfId="3044"/>
    <cellStyle name="Normal 9 9" xfId="3045"/>
    <cellStyle name="Normal 9_ACAD -DCB_APRIL_04 2013" xfId="23684"/>
    <cellStyle name="Normal 90" xfId="3397"/>
    <cellStyle name="Normal 90 2" xfId="23685"/>
    <cellStyle name="Normal 90 3" xfId="23686"/>
    <cellStyle name="Normal 90 4" xfId="23687"/>
    <cellStyle name="Normal 90 5" xfId="23688"/>
    <cellStyle name="Normal 90 6" xfId="23689"/>
    <cellStyle name="Normal 90 7" xfId="24834"/>
    <cellStyle name="Normal 90 7 2" xfId="25467"/>
    <cellStyle name="Normal 90 8" xfId="25274"/>
    <cellStyle name="Normal 91" xfId="3400"/>
    <cellStyle name="Normal 91 2" xfId="23690"/>
    <cellStyle name="Normal 91 3" xfId="23691"/>
    <cellStyle name="Normal 91 4" xfId="23692"/>
    <cellStyle name="Normal 91 5" xfId="23693"/>
    <cellStyle name="Normal 91 6" xfId="23694"/>
    <cellStyle name="Normal 91 7" xfId="24837"/>
    <cellStyle name="Normal 91 7 2" xfId="25468"/>
    <cellStyle name="Normal 91 8" xfId="25275"/>
    <cellStyle name="Normal 92" xfId="3402"/>
    <cellStyle name="Normal 92 2" xfId="23695"/>
    <cellStyle name="Normal 92 3" xfId="23696"/>
    <cellStyle name="Normal 92 4" xfId="23697"/>
    <cellStyle name="Normal 92 5" xfId="23698"/>
    <cellStyle name="Normal 92 6" xfId="23699"/>
    <cellStyle name="Normal 92 7" xfId="24838"/>
    <cellStyle name="Normal 92 7 2" xfId="25469"/>
    <cellStyle name="Normal 92 8" xfId="25276"/>
    <cellStyle name="Normal 93" xfId="3404"/>
    <cellStyle name="Normal 93 2" xfId="23700"/>
    <cellStyle name="Normal 93 3" xfId="23701"/>
    <cellStyle name="Normal 93 4" xfId="23702"/>
    <cellStyle name="Normal 93 5" xfId="23703"/>
    <cellStyle name="Normal 93 6" xfId="23704"/>
    <cellStyle name="Normal 93 7" xfId="24840"/>
    <cellStyle name="Normal 94" xfId="3406"/>
    <cellStyle name="Normal 94 2" xfId="23705"/>
    <cellStyle name="Normal 94 3" xfId="23706"/>
    <cellStyle name="Normal 94 4" xfId="23707"/>
    <cellStyle name="Normal 94 5" xfId="23708"/>
    <cellStyle name="Normal 94 6" xfId="23709"/>
    <cellStyle name="Normal 94 7" xfId="24842"/>
    <cellStyle name="Normal 94 7 2" xfId="25470"/>
    <cellStyle name="Normal 94 8" xfId="25277"/>
    <cellStyle name="Normal 95" xfId="3407"/>
    <cellStyle name="Normal 95 2" xfId="23710"/>
    <cellStyle name="Normal 95 3" xfId="23711"/>
    <cellStyle name="Normal 95 4" xfId="23712"/>
    <cellStyle name="Normal 95 5" xfId="23713"/>
    <cellStyle name="Normal 95 6" xfId="23714"/>
    <cellStyle name="Normal 95 7" xfId="24843"/>
    <cellStyle name="Normal 96" xfId="3408"/>
    <cellStyle name="Normal 96 2" xfId="23715"/>
    <cellStyle name="Normal 96 3" xfId="23716"/>
    <cellStyle name="Normal 96 4" xfId="23717"/>
    <cellStyle name="Normal 96 5" xfId="23718"/>
    <cellStyle name="Normal 96 6" xfId="23719"/>
    <cellStyle name="Normal 97" xfId="3410"/>
    <cellStyle name="Normal 97 2" xfId="23720"/>
    <cellStyle name="Normal 97 3" xfId="23721"/>
    <cellStyle name="Normal 97 4" xfId="23722"/>
    <cellStyle name="Normal 97 5" xfId="23723"/>
    <cellStyle name="Normal 97 6" xfId="23724"/>
    <cellStyle name="Normal 97 7" xfId="24845"/>
    <cellStyle name="Normal 97 7 2" xfId="25471"/>
    <cellStyle name="Normal 97 8" xfId="25278"/>
    <cellStyle name="Normal 98" xfId="3412"/>
    <cellStyle name="Normal 98 2" xfId="23725"/>
    <cellStyle name="Normal 98 3" xfId="23726"/>
    <cellStyle name="Normal 98 4" xfId="23727"/>
    <cellStyle name="Normal 98 5" xfId="23728"/>
    <cellStyle name="Normal 98 6" xfId="23729"/>
    <cellStyle name="Normal 98 7" xfId="24846"/>
    <cellStyle name="Normal 98 7 2" xfId="25472"/>
    <cellStyle name="Normal 98 8" xfId="25279"/>
    <cellStyle name="Normal 99" xfId="23730"/>
    <cellStyle name="Normal 99 2" xfId="23731"/>
    <cellStyle name="Normal 99 3" xfId="23732"/>
    <cellStyle name="Normal 99 4" xfId="23733"/>
    <cellStyle name="Normal 99 5" xfId="23734"/>
    <cellStyle name="Normal 99 6" xfId="23735"/>
    <cellStyle name="Normal_DTC audit_March-10 2" xfId="17"/>
    <cellStyle name="Note 1" xfId="23736"/>
    <cellStyle name="Note 10" xfId="23737"/>
    <cellStyle name="Note 10 2" xfId="23738"/>
    <cellStyle name="Note 10 3" xfId="23739"/>
    <cellStyle name="Note 11" xfId="23740"/>
    <cellStyle name="Note 12" xfId="23741"/>
    <cellStyle name="Note 2" xfId="3046"/>
    <cellStyle name="Note 2 10" xfId="23742"/>
    <cellStyle name="Note 2 11" xfId="23743"/>
    <cellStyle name="Note 2 12" xfId="23744"/>
    <cellStyle name="Note 2 13" xfId="23745"/>
    <cellStyle name="Note 2 14" xfId="23746"/>
    <cellStyle name="Note 2 15" xfId="23747"/>
    <cellStyle name="Note 2 16" xfId="23748"/>
    <cellStyle name="Note 2 17" xfId="23749"/>
    <cellStyle name="Note 2 18" xfId="23750"/>
    <cellStyle name="Note 2 19" xfId="23751"/>
    <cellStyle name="Note 2 2" xfId="3311"/>
    <cellStyle name="Note 2 2 2" xfId="3395"/>
    <cellStyle name="Note 2 2 2 2" xfId="24833"/>
    <cellStyle name="Note 2 2 3" xfId="24790"/>
    <cellStyle name="Note 2 20" xfId="23752"/>
    <cellStyle name="Note 2 21" xfId="23753"/>
    <cellStyle name="Note 2 22" xfId="23754"/>
    <cellStyle name="Note 2 23" xfId="23755"/>
    <cellStyle name="Note 2 24" xfId="23756"/>
    <cellStyle name="Note 2 25" xfId="23757"/>
    <cellStyle name="Note 2 26" xfId="23758"/>
    <cellStyle name="Note 2 27" xfId="23759"/>
    <cellStyle name="Note 2 28" xfId="23760"/>
    <cellStyle name="Note 2 29" xfId="23761"/>
    <cellStyle name="Note 2 3" xfId="23762"/>
    <cellStyle name="Note 2 30" xfId="23763"/>
    <cellStyle name="Note 2 31" xfId="23764"/>
    <cellStyle name="Note 2 32" xfId="23765"/>
    <cellStyle name="Note 2 33" xfId="23766"/>
    <cellStyle name="Note 2 34" xfId="23767"/>
    <cellStyle name="Note 2 35" xfId="23768"/>
    <cellStyle name="Note 2 36" xfId="24704"/>
    <cellStyle name="Note 2 36 2" xfId="25074"/>
    <cellStyle name="Note 2 37" xfId="24731"/>
    <cellStyle name="Note 2 4" xfId="23769"/>
    <cellStyle name="Note 2 5" xfId="23770"/>
    <cellStyle name="Note 2 6" xfId="23771"/>
    <cellStyle name="Note 2 7" xfId="23772"/>
    <cellStyle name="Note 2 8" xfId="23773"/>
    <cellStyle name="Note 2 9" xfId="23774"/>
    <cellStyle name="Note 3" xfId="3139"/>
    <cellStyle name="Note 3 10" xfId="24705"/>
    <cellStyle name="Note 3 10 2" xfId="25075"/>
    <cellStyle name="Note 3 11" xfId="24763"/>
    <cellStyle name="Note 3 2" xfId="23775"/>
    <cellStyle name="Note 3 3" xfId="23776"/>
    <cellStyle name="Note 3 4" xfId="23777"/>
    <cellStyle name="Note 3 5" xfId="23778"/>
    <cellStyle name="Note 3 6" xfId="23779"/>
    <cellStyle name="Note 3 7" xfId="23780"/>
    <cellStyle name="Note 3 8" xfId="23781"/>
    <cellStyle name="Note 3 9" xfId="23782"/>
    <cellStyle name="Note 4" xfId="3312"/>
    <cellStyle name="Note 4 10" xfId="24791"/>
    <cellStyle name="Note 4 10 2" xfId="25473"/>
    <cellStyle name="Note 4 11" xfId="25280"/>
    <cellStyle name="Note 4 2" xfId="23783"/>
    <cellStyle name="Note 4 3" xfId="23784"/>
    <cellStyle name="Note 4 4" xfId="23785"/>
    <cellStyle name="Note 4 5" xfId="23786"/>
    <cellStyle name="Note 4 6" xfId="23787"/>
    <cellStyle name="Note 4 7" xfId="23788"/>
    <cellStyle name="Note 4 8" xfId="23789"/>
    <cellStyle name="Note 4 9" xfId="23790"/>
    <cellStyle name="Note 5" xfId="23791"/>
    <cellStyle name="Note 5 2" xfId="23792"/>
    <cellStyle name="Note 5 3" xfId="23793"/>
    <cellStyle name="Note 6" xfId="23794"/>
    <cellStyle name="Note 6 2" xfId="23795"/>
    <cellStyle name="Note 6 3" xfId="23796"/>
    <cellStyle name="Note 7" xfId="23797"/>
    <cellStyle name="Note 7 2" xfId="23798"/>
    <cellStyle name="Note 7 3" xfId="23799"/>
    <cellStyle name="Note 8" xfId="23800"/>
    <cellStyle name="Note 8 2" xfId="23801"/>
    <cellStyle name="Note 8 3" xfId="23802"/>
    <cellStyle name="Note 9" xfId="23803"/>
    <cellStyle name="Note 9 2" xfId="23804"/>
    <cellStyle name="Note 9 3" xfId="23805"/>
    <cellStyle name="Œ…‹æ?Ø‚è [0.00]_Region Orders (2)" xfId="23806"/>
    <cellStyle name="Œ…‹æ?Ø‚è_Region Orders (2)" xfId="23807"/>
    <cellStyle name="Œ…‹æØ‚è [0.00]_Region Orders (2)" xfId="23808"/>
    <cellStyle name="Œ…‹æØ‚è_Region Orders (2)" xfId="23809"/>
    <cellStyle name="OffSheet" xfId="23810"/>
    <cellStyle name="OffSheet 1" xfId="23811"/>
    <cellStyle name="OffSheet 10" xfId="23812"/>
    <cellStyle name="OffSheet 11" xfId="23813"/>
    <cellStyle name="OffSheet 12" xfId="23814"/>
    <cellStyle name="OffSheet 13" xfId="23815"/>
    <cellStyle name="OffSheet 14" xfId="23816"/>
    <cellStyle name="OffSheet 2" xfId="23817"/>
    <cellStyle name="OffSheet 2 2" xfId="23818"/>
    <cellStyle name="OffSheet 2_Tohana_DPR-Final@26-7-2010" xfId="23819"/>
    <cellStyle name="OffSheet 3" xfId="23820"/>
    <cellStyle name="OffSheet 4" xfId="23821"/>
    <cellStyle name="OffSheet 5" xfId="23822"/>
    <cellStyle name="OffSheet 6" xfId="23823"/>
    <cellStyle name="OffSheet 7" xfId="23824"/>
    <cellStyle name="OffSheet 8" xfId="23825"/>
    <cellStyle name="OffSheet 9" xfId="23826"/>
    <cellStyle name="Output 1" xfId="23827"/>
    <cellStyle name="Output 10" xfId="23828"/>
    <cellStyle name="Output 10 2" xfId="23829"/>
    <cellStyle name="Output 10 3" xfId="23830"/>
    <cellStyle name="Output 11" xfId="23831"/>
    <cellStyle name="Output 12" xfId="23832"/>
    <cellStyle name="Output 2" xfId="3047"/>
    <cellStyle name="Output 2 10" xfId="24706"/>
    <cellStyle name="Output 2 10 2" xfId="25076"/>
    <cellStyle name="Output 2 11" xfId="24732"/>
    <cellStyle name="Output 2 2" xfId="3313"/>
    <cellStyle name="Output 2 2 2" xfId="24792"/>
    <cellStyle name="Output 2 3" xfId="23833"/>
    <cellStyle name="Output 2 4" xfId="23834"/>
    <cellStyle name="Output 2 5" xfId="23835"/>
    <cellStyle name="Output 2 6" xfId="23836"/>
    <cellStyle name="Output 2 7" xfId="23837"/>
    <cellStyle name="Output 2 8" xfId="23838"/>
    <cellStyle name="Output 2 9" xfId="23839"/>
    <cellStyle name="Output 3" xfId="23840"/>
    <cellStyle name="Output 3 2" xfId="23841"/>
    <cellStyle name="Output 3 3" xfId="23842"/>
    <cellStyle name="Output 3 4" xfId="23843"/>
    <cellStyle name="Output 3 5" xfId="23844"/>
    <cellStyle name="Output 3 6" xfId="23845"/>
    <cellStyle name="Output 3 7" xfId="23846"/>
    <cellStyle name="Output 3 8" xfId="23847"/>
    <cellStyle name="Output 3 9" xfId="23848"/>
    <cellStyle name="Output 4" xfId="23849"/>
    <cellStyle name="Output 4 2" xfId="23850"/>
    <cellStyle name="Output 4 3" xfId="23851"/>
    <cellStyle name="Output 4 4" xfId="23852"/>
    <cellStyle name="Output 4 5" xfId="23853"/>
    <cellStyle name="Output 4 6" xfId="23854"/>
    <cellStyle name="Output 4 7" xfId="23855"/>
    <cellStyle name="Output 4 8" xfId="23856"/>
    <cellStyle name="Output 4 9" xfId="23857"/>
    <cellStyle name="Output 5" xfId="23858"/>
    <cellStyle name="Output 5 2" xfId="23859"/>
    <cellStyle name="Output 5 3" xfId="23860"/>
    <cellStyle name="Output 6" xfId="23861"/>
    <cellStyle name="Output 6 2" xfId="23862"/>
    <cellStyle name="Output 6 3" xfId="23863"/>
    <cellStyle name="Output 7" xfId="23864"/>
    <cellStyle name="Output 7 2" xfId="23865"/>
    <cellStyle name="Output 7 3" xfId="23866"/>
    <cellStyle name="Output 8" xfId="23867"/>
    <cellStyle name="Output 8 2" xfId="23868"/>
    <cellStyle name="Output 8 3" xfId="23869"/>
    <cellStyle name="Output 9" xfId="23870"/>
    <cellStyle name="Output 9 2" xfId="23871"/>
    <cellStyle name="Output 9 3" xfId="23872"/>
    <cellStyle name="per.style" xfId="23873"/>
    <cellStyle name="per.style 1" xfId="23874"/>
    <cellStyle name="per.style 2" xfId="23875"/>
    <cellStyle name="per.style 2 2" xfId="23876"/>
    <cellStyle name="per.style 2_Tohana_DPR-Final@26-7-2010" xfId="23877"/>
    <cellStyle name="per.style 3" xfId="23878"/>
    <cellStyle name="per.style 4" xfId="23879"/>
    <cellStyle name="per.style 5" xfId="23880"/>
    <cellStyle name="per.style 6" xfId="23881"/>
    <cellStyle name="per.style 7" xfId="23882"/>
    <cellStyle name="per.style 8" xfId="23883"/>
    <cellStyle name="Percent [0]_#6 Temps &amp; Contractors" xfId="23884"/>
    <cellStyle name="Percent [2]" xfId="23885"/>
    <cellStyle name="Percent [2] 1" xfId="23886"/>
    <cellStyle name="Percent [2] 10" xfId="23887"/>
    <cellStyle name="Percent [2] 10 2" xfId="23888"/>
    <cellStyle name="Percent [2] 11" xfId="23889"/>
    <cellStyle name="Percent [2] 11 2" xfId="23890"/>
    <cellStyle name="Percent [2] 12" xfId="23891"/>
    <cellStyle name="Percent [2] 12 2" xfId="23892"/>
    <cellStyle name="Percent [2] 13" xfId="23893"/>
    <cellStyle name="Percent [2] 13 2" xfId="23894"/>
    <cellStyle name="Percent [2] 14" xfId="23895"/>
    <cellStyle name="Percent [2] 14 2" xfId="23896"/>
    <cellStyle name="Percent [2] 2" xfId="23897"/>
    <cellStyle name="Percent [2] 2 2" xfId="23898"/>
    <cellStyle name="Percent [2] 2 3" xfId="23899"/>
    <cellStyle name="Percent [2] 2_Tohana_DPR-Final@26-7-2010" xfId="23900"/>
    <cellStyle name="Percent [2] 3" xfId="23901"/>
    <cellStyle name="Percent [2] 4" xfId="23902"/>
    <cellStyle name="Percent [2] 5" xfId="23903"/>
    <cellStyle name="Percent [2] 6" xfId="23904"/>
    <cellStyle name="Percent [2] 7" xfId="23905"/>
    <cellStyle name="Percent [2] 8" xfId="23906"/>
    <cellStyle name="Percent [2] 9" xfId="23907"/>
    <cellStyle name="Percent [2] 9 2" xfId="23908"/>
    <cellStyle name="Percent 10" xfId="23909"/>
    <cellStyle name="Percent 10 2" xfId="23910"/>
    <cellStyle name="Percent 11" xfId="23911"/>
    <cellStyle name="Percent 11 2" xfId="23912"/>
    <cellStyle name="Percent 12" xfId="23913"/>
    <cellStyle name="Percent 12 2" xfId="23914"/>
    <cellStyle name="Percent 13" xfId="23915"/>
    <cellStyle name="Percent 13 2" xfId="23916"/>
    <cellStyle name="Percent 14" xfId="23917"/>
    <cellStyle name="Percent 14 2" xfId="23918"/>
    <cellStyle name="Percent 15" xfId="23919"/>
    <cellStyle name="Percent 15 2" xfId="23920"/>
    <cellStyle name="Percent 16" xfId="23921"/>
    <cellStyle name="Percent 16 2" xfId="23922"/>
    <cellStyle name="Percent 17" xfId="23923"/>
    <cellStyle name="Percent 17 2" xfId="23924"/>
    <cellStyle name="Percent 18" xfId="23925"/>
    <cellStyle name="Percent 18 2" xfId="23926"/>
    <cellStyle name="Percent 19" xfId="23927"/>
    <cellStyle name="Percent 19 2" xfId="23928"/>
    <cellStyle name="Percent 2" xfId="3092"/>
    <cellStyle name="Percent 2 10" xfId="23929"/>
    <cellStyle name="Percent 2 11" xfId="23930"/>
    <cellStyle name="Percent 2 12" xfId="23931"/>
    <cellStyle name="Percent 2 13" xfId="23932"/>
    <cellStyle name="Percent 2 14" xfId="23933"/>
    <cellStyle name="Percent 2 15" xfId="23934"/>
    <cellStyle name="Percent 2 16" xfId="23935"/>
    <cellStyle name="Percent 2 17" xfId="23936"/>
    <cellStyle name="Percent 2 18" xfId="23937"/>
    <cellStyle name="Percent 2 19" xfId="23938"/>
    <cellStyle name="Percent 2 2" xfId="3314"/>
    <cellStyle name="Percent 2 2 2" xfId="23939"/>
    <cellStyle name="Percent 2 2 3" xfId="24793"/>
    <cellStyle name="Percent 2 2 3 2" xfId="25475"/>
    <cellStyle name="Percent 2 2 4" xfId="25282"/>
    <cellStyle name="Percent 2 20" xfId="23940"/>
    <cellStyle name="Percent 2 21" xfId="23941"/>
    <cellStyle name="Percent 2 22" xfId="23942"/>
    <cellStyle name="Percent 2 23" xfId="23943"/>
    <cellStyle name="Percent 2 24" xfId="23944"/>
    <cellStyle name="Percent 2 25" xfId="23945"/>
    <cellStyle name="Percent 2 26" xfId="23946"/>
    <cellStyle name="Percent 2 27" xfId="23947"/>
    <cellStyle name="Percent 2 28" xfId="23948"/>
    <cellStyle name="Percent 2 29" xfId="23949"/>
    <cellStyle name="Percent 2 3" xfId="23950"/>
    <cellStyle name="Percent 2 3 2" xfId="23951"/>
    <cellStyle name="Percent 2 30" xfId="23952"/>
    <cellStyle name="Percent 2 31" xfId="23953"/>
    <cellStyle name="Percent 2 32" xfId="23954"/>
    <cellStyle name="Percent 2 33" xfId="23955"/>
    <cellStyle name="Percent 2 34" xfId="23956"/>
    <cellStyle name="Percent 2 35" xfId="23957"/>
    <cellStyle name="Percent 2 36" xfId="24629"/>
    <cellStyle name="Percent 2 37" xfId="24754"/>
    <cellStyle name="Percent 2 37 2" xfId="25474"/>
    <cellStyle name="Percent 2 38" xfId="25281"/>
    <cellStyle name="Percent 2 4" xfId="23958"/>
    <cellStyle name="Percent 2 4 2" xfId="23959"/>
    <cellStyle name="Percent 2 5" xfId="23960"/>
    <cellStyle name="Percent 2 5 2" xfId="23961"/>
    <cellStyle name="Percent 2 6" xfId="23962"/>
    <cellStyle name="Percent 2 6 2" xfId="23963"/>
    <cellStyle name="Percent 2 7" xfId="23964"/>
    <cellStyle name="Percent 2 7 2" xfId="23965"/>
    <cellStyle name="Percent 2 8" xfId="23966"/>
    <cellStyle name="Percent 2 9" xfId="23967"/>
    <cellStyle name="Percent 20" xfId="23968"/>
    <cellStyle name="Percent 20 2" xfId="23969"/>
    <cellStyle name="Percent 21" xfId="23970"/>
    <cellStyle name="Percent 21 2" xfId="23971"/>
    <cellStyle name="Percent 22" xfId="23972"/>
    <cellStyle name="Percent 22 2" xfId="23973"/>
    <cellStyle name="Percent 23" xfId="23974"/>
    <cellStyle name="Percent 24" xfId="23975"/>
    <cellStyle name="Percent 25" xfId="23976"/>
    <cellStyle name="Percent 26" xfId="23977"/>
    <cellStyle name="Percent 27" xfId="23978"/>
    <cellStyle name="Percent 28" xfId="23979"/>
    <cellStyle name="Percent 29" xfId="23980"/>
    <cellStyle name="Percent 3" xfId="3140"/>
    <cellStyle name="Percent 3 2" xfId="23981"/>
    <cellStyle name="Percent 3 3" xfId="23982"/>
    <cellStyle name="Percent 3 4" xfId="23983"/>
    <cellStyle name="Percent 3 5" xfId="24707"/>
    <cellStyle name="Percent 3 6" xfId="24764"/>
    <cellStyle name="Percent 30" xfId="23984"/>
    <cellStyle name="Percent 31" xfId="23985"/>
    <cellStyle name="Percent 32" xfId="23986"/>
    <cellStyle name="Percent 33" xfId="23987"/>
    <cellStyle name="Percent 34" xfId="23988"/>
    <cellStyle name="Percent 35" xfId="23989"/>
    <cellStyle name="Percent 36" xfId="24564"/>
    <cellStyle name="Percent 36 2" xfId="25036"/>
    <cellStyle name="Percent 36 2 2" xfId="25476"/>
    <cellStyle name="Percent 36 3" xfId="25283"/>
    <cellStyle name="Percent 4" xfId="3141"/>
    <cellStyle name="Percent 4 2" xfId="24708"/>
    <cellStyle name="Percent 4 3" xfId="24765"/>
    <cellStyle name="Percent 5" xfId="3142"/>
    <cellStyle name="Percent 5 2" xfId="23990"/>
    <cellStyle name="Percent 5 3" xfId="23991"/>
    <cellStyle name="Percent 5 4" xfId="24640"/>
    <cellStyle name="Percent 5 5" xfId="24766"/>
    <cellStyle name="Percent 6" xfId="3396"/>
    <cellStyle name="Percent 6 2" xfId="23992"/>
    <cellStyle name="Percent 6 3" xfId="23993"/>
    <cellStyle name="Percent 7" xfId="23994"/>
    <cellStyle name="Percent 7 2" xfId="23995"/>
    <cellStyle name="Percent 7 3" xfId="23996"/>
    <cellStyle name="Percent 8" xfId="23997"/>
    <cellStyle name="Percent 8 2" xfId="23998"/>
    <cellStyle name="Percent 8 3" xfId="23999"/>
    <cellStyle name="Percent 9" xfId="24000"/>
    <cellStyle name="Percent 9 2" xfId="24001"/>
    <cellStyle name="Percentage" xfId="24002"/>
    <cellStyle name="Percentage 1" xfId="24003"/>
    <cellStyle name="Percentage 1 2" xfId="24004"/>
    <cellStyle name="Percentage 2" xfId="24005"/>
    <cellStyle name="Percentage 2 2" xfId="24006"/>
    <cellStyle name="Percentage 3" xfId="24007"/>
    <cellStyle name="Percentage 3 2" xfId="24008"/>
    <cellStyle name="Percentage 4" xfId="24009"/>
    <cellStyle name="Percentage 4 2" xfId="24010"/>
    <cellStyle name="Percentage 5" xfId="24011"/>
    <cellStyle name="Percentage 5 2" xfId="24012"/>
    <cellStyle name="Percentage 6" xfId="24013"/>
    <cellStyle name="Percentage 6 2" xfId="24014"/>
    <cellStyle name="Percentage 7" xfId="24015"/>
    <cellStyle name="Percentage 7 2" xfId="24016"/>
    <cellStyle name="Percentage 8" xfId="24017"/>
    <cellStyle name="Percentage 8 2" xfId="24018"/>
    <cellStyle name="pricing" xfId="24019"/>
    <cellStyle name="pricing 1" xfId="24020"/>
    <cellStyle name="pricing 10" xfId="24021"/>
    <cellStyle name="pricing 11" xfId="24022"/>
    <cellStyle name="pricing 12" xfId="24023"/>
    <cellStyle name="pricing 13" xfId="24024"/>
    <cellStyle name="pricing 14" xfId="24025"/>
    <cellStyle name="pricing 2" xfId="24026"/>
    <cellStyle name="pricing 2 2" xfId="24027"/>
    <cellStyle name="pricing 3" xfId="24028"/>
    <cellStyle name="pricing 4" xfId="24029"/>
    <cellStyle name="pricing 5" xfId="24030"/>
    <cellStyle name="pricing 6" xfId="24031"/>
    <cellStyle name="pricing 7" xfId="24032"/>
    <cellStyle name="pricing 8" xfId="24033"/>
    <cellStyle name="pricing 9" xfId="24034"/>
    <cellStyle name="PSChar" xfId="24035"/>
    <cellStyle name="PSChar 1" xfId="24036"/>
    <cellStyle name="PSChar 10" xfId="24037"/>
    <cellStyle name="PSChar 11" xfId="24038"/>
    <cellStyle name="PSChar 12" xfId="24039"/>
    <cellStyle name="PSChar 13" xfId="24040"/>
    <cellStyle name="PSChar 14" xfId="24041"/>
    <cellStyle name="PSChar 2" xfId="24042"/>
    <cellStyle name="PSChar 2 2" xfId="24043"/>
    <cellStyle name="PSChar 2_Tohana_DPR-Final@26-7-2010" xfId="24044"/>
    <cellStyle name="PSChar 3" xfId="24045"/>
    <cellStyle name="PSChar 4" xfId="24046"/>
    <cellStyle name="PSChar 5" xfId="24047"/>
    <cellStyle name="PSChar 6" xfId="24048"/>
    <cellStyle name="PSChar 7" xfId="24049"/>
    <cellStyle name="PSChar 8" xfId="24050"/>
    <cellStyle name="PSChar 9" xfId="24051"/>
    <cellStyle name="Query" xfId="24052"/>
    <cellStyle name="Query 1" xfId="24053"/>
    <cellStyle name="Query 10" xfId="24054"/>
    <cellStyle name="Query 11" xfId="24055"/>
    <cellStyle name="Query 12" xfId="24056"/>
    <cellStyle name="Query 13" xfId="24057"/>
    <cellStyle name="Query 14" xfId="24058"/>
    <cellStyle name="Query 2" xfId="24059"/>
    <cellStyle name="Query 3" xfId="24060"/>
    <cellStyle name="Query 4" xfId="24061"/>
    <cellStyle name="Query 5" xfId="24062"/>
    <cellStyle name="Query 6" xfId="24063"/>
    <cellStyle name="Query 7" xfId="24064"/>
    <cellStyle name="Query 8" xfId="24065"/>
    <cellStyle name="Query 9" xfId="24066"/>
    <cellStyle name="Ratio" xfId="24067"/>
    <cellStyle name="Ratio 1" xfId="24068"/>
    <cellStyle name="Ratio 1 2" xfId="24069"/>
    <cellStyle name="Ratio 10" xfId="24070"/>
    <cellStyle name="Ratio 10 2" xfId="24071"/>
    <cellStyle name="Ratio 11" xfId="24072"/>
    <cellStyle name="Ratio 11 2" xfId="24073"/>
    <cellStyle name="Ratio 12" xfId="24074"/>
    <cellStyle name="Ratio 12 2" xfId="24075"/>
    <cellStyle name="Ratio 13" xfId="24076"/>
    <cellStyle name="Ratio 13 2" xfId="24077"/>
    <cellStyle name="Ratio 14" xfId="24078"/>
    <cellStyle name="Ratio 14 2" xfId="24079"/>
    <cellStyle name="Ratio 2" xfId="24080"/>
    <cellStyle name="Ratio 2 2" xfId="24081"/>
    <cellStyle name="Ratio 2 2 2" xfId="24082"/>
    <cellStyle name="Ratio 2 3" xfId="24083"/>
    <cellStyle name="Ratio 2_Tohana_DPR-Final@26-7-2010" xfId="24084"/>
    <cellStyle name="Ratio 3" xfId="24085"/>
    <cellStyle name="Ratio 3 2" xfId="24086"/>
    <cellStyle name="Ratio 4" xfId="24087"/>
    <cellStyle name="Ratio 4 2" xfId="24088"/>
    <cellStyle name="Ratio 5" xfId="24089"/>
    <cellStyle name="Ratio 5 2" xfId="24090"/>
    <cellStyle name="Ratio 6" xfId="24091"/>
    <cellStyle name="Ratio 6 2" xfId="24092"/>
    <cellStyle name="Ratio 7" xfId="24093"/>
    <cellStyle name="Ratio 7 2" xfId="24094"/>
    <cellStyle name="Ratio 8" xfId="24095"/>
    <cellStyle name="Ratio 8 2" xfId="24096"/>
    <cellStyle name="Ratio 9" xfId="24097"/>
    <cellStyle name="Ratio 9 2" xfId="24098"/>
    <cellStyle name="Result" xfId="3369"/>
    <cellStyle name="Result2" xfId="3370"/>
    <cellStyle name="RevList" xfId="24099"/>
    <cellStyle name="RevList 1" xfId="24100"/>
    <cellStyle name="RevList 1 2" xfId="24101"/>
    <cellStyle name="RevList 10" xfId="24102"/>
    <cellStyle name="RevList 10 2" xfId="24103"/>
    <cellStyle name="RevList 11" xfId="24104"/>
    <cellStyle name="RevList 11 2" xfId="24105"/>
    <cellStyle name="RevList 12" xfId="24106"/>
    <cellStyle name="RevList 12 2" xfId="24107"/>
    <cellStyle name="RevList 13" xfId="24108"/>
    <cellStyle name="RevList 13 2" xfId="24109"/>
    <cellStyle name="RevList 14" xfId="24110"/>
    <cellStyle name="RevList 14 2" xfId="24111"/>
    <cellStyle name="RevList 2" xfId="24112"/>
    <cellStyle name="RevList 2 2" xfId="24113"/>
    <cellStyle name="RevList 2 2 2" xfId="24114"/>
    <cellStyle name="RevList 2 3" xfId="24115"/>
    <cellStyle name="RevList 2_Tohana_DPR-Final@26-7-2010" xfId="24116"/>
    <cellStyle name="RevList 3" xfId="24117"/>
    <cellStyle name="RevList 3 2" xfId="24118"/>
    <cellStyle name="RevList 4" xfId="24119"/>
    <cellStyle name="RevList 4 2" xfId="24120"/>
    <cellStyle name="RevList 5" xfId="24121"/>
    <cellStyle name="RevList 5 2" xfId="24122"/>
    <cellStyle name="RevList 6" xfId="24123"/>
    <cellStyle name="RevList 6 2" xfId="24124"/>
    <cellStyle name="RevList 7" xfId="24125"/>
    <cellStyle name="RevList 7 2" xfId="24126"/>
    <cellStyle name="RevList 8" xfId="24127"/>
    <cellStyle name="RevList 8 2" xfId="24128"/>
    <cellStyle name="RevList 9" xfId="24129"/>
    <cellStyle name="RevList 9 2" xfId="24130"/>
    <cellStyle name="Sheet Title" xfId="24131"/>
    <cellStyle name="SheetHeader1" xfId="24132"/>
    <cellStyle name="SheetHeader1 1" xfId="24133"/>
    <cellStyle name="SheetHeader1 10" xfId="24134"/>
    <cellStyle name="SheetHeader1 11" xfId="24135"/>
    <cellStyle name="SheetHeader1 12" xfId="24136"/>
    <cellStyle name="SheetHeader1 13" xfId="24137"/>
    <cellStyle name="SheetHeader1 14" xfId="24138"/>
    <cellStyle name="SheetHeader1 15" xfId="24139"/>
    <cellStyle name="SheetHeader1 2" xfId="24140"/>
    <cellStyle name="SheetHeader1 2 1" xfId="24141"/>
    <cellStyle name="SheetHeader1 2 10" xfId="24142"/>
    <cellStyle name="SheetHeader1 2 11" xfId="24143"/>
    <cellStyle name="SheetHeader1 2 12" xfId="24144"/>
    <cellStyle name="SheetHeader1 2 13" xfId="24145"/>
    <cellStyle name="SheetHeader1 2 14" xfId="24146"/>
    <cellStyle name="SheetHeader1 2 2" xfId="24147"/>
    <cellStyle name="SheetHeader1 2 2 2" xfId="24148"/>
    <cellStyle name="SheetHeader1 2 2 2 2" xfId="24149"/>
    <cellStyle name="SheetHeader1 2 2 2_Tohana_DPR-Final@26-7-2010" xfId="24150"/>
    <cellStyle name="SheetHeader1 2 2 3" xfId="24151"/>
    <cellStyle name="SheetHeader1 2 2 4" xfId="24152"/>
    <cellStyle name="SheetHeader1 2 2 5" xfId="24153"/>
    <cellStyle name="SheetHeader1 2 2 6" xfId="24154"/>
    <cellStyle name="SheetHeader1 2 2 7" xfId="24155"/>
    <cellStyle name="SheetHeader1 2 3" xfId="24156"/>
    <cellStyle name="SheetHeader1 2 4" xfId="24157"/>
    <cellStyle name="SheetHeader1 2 5" xfId="24158"/>
    <cellStyle name="SheetHeader1 2 6" xfId="24159"/>
    <cellStyle name="SheetHeader1 2 7" xfId="24160"/>
    <cellStyle name="SheetHeader1 2 8" xfId="24161"/>
    <cellStyle name="SheetHeader1 2 9" xfId="24162"/>
    <cellStyle name="SheetHeader1 2_Ambala DPR" xfId="24163"/>
    <cellStyle name="SheetHeader1 3" xfId="24164"/>
    <cellStyle name="SheetHeader1 4" xfId="24165"/>
    <cellStyle name="SheetHeader1 5" xfId="24166"/>
    <cellStyle name="SheetHeader1 6" xfId="24167"/>
    <cellStyle name="SheetHeader1 7" xfId="24168"/>
    <cellStyle name="SheetHeader1 8" xfId="24169"/>
    <cellStyle name="SheetHeader1 9" xfId="24170"/>
    <cellStyle name="SheetHeader1_andandbabu 03.03.10" xfId="24171"/>
    <cellStyle name="SheetHeader2" xfId="24172"/>
    <cellStyle name="SheetHeader2 1" xfId="24173"/>
    <cellStyle name="SheetHeader2 10" xfId="24174"/>
    <cellStyle name="SheetHeader2 11" xfId="24175"/>
    <cellStyle name="SheetHeader2 12" xfId="24176"/>
    <cellStyle name="SheetHeader2 13" xfId="24177"/>
    <cellStyle name="SheetHeader2 14" xfId="24178"/>
    <cellStyle name="SheetHeader2 15" xfId="24179"/>
    <cellStyle name="SheetHeader2 2" xfId="24180"/>
    <cellStyle name="SheetHeader2 2 1" xfId="24181"/>
    <cellStyle name="SheetHeader2 2 10" xfId="24182"/>
    <cellStyle name="SheetHeader2 2 11" xfId="24183"/>
    <cellStyle name="SheetHeader2 2 12" xfId="24184"/>
    <cellStyle name="SheetHeader2 2 13" xfId="24185"/>
    <cellStyle name="SheetHeader2 2 14" xfId="24186"/>
    <cellStyle name="SheetHeader2 2 2" xfId="24187"/>
    <cellStyle name="SheetHeader2 2 2 2" xfId="24188"/>
    <cellStyle name="SheetHeader2 2 2 2 2" xfId="24189"/>
    <cellStyle name="SheetHeader2 2 2 2_Tohana_DPR-Final@26-7-2010" xfId="24190"/>
    <cellStyle name="SheetHeader2 2 2 3" xfId="24191"/>
    <cellStyle name="SheetHeader2 2 2 4" xfId="24192"/>
    <cellStyle name="SheetHeader2 2 2 5" xfId="24193"/>
    <cellStyle name="SheetHeader2 2 2 6" xfId="24194"/>
    <cellStyle name="SheetHeader2 2 2 7" xfId="24195"/>
    <cellStyle name="SheetHeader2 2 3" xfId="24196"/>
    <cellStyle name="SheetHeader2 2 4" xfId="24197"/>
    <cellStyle name="SheetHeader2 2 5" xfId="24198"/>
    <cellStyle name="SheetHeader2 2 6" xfId="24199"/>
    <cellStyle name="SheetHeader2 2 7" xfId="24200"/>
    <cellStyle name="SheetHeader2 2 8" xfId="24201"/>
    <cellStyle name="SheetHeader2 2 9" xfId="24202"/>
    <cellStyle name="SheetHeader2 2_Ambala DPR" xfId="24203"/>
    <cellStyle name="SheetHeader2 3" xfId="24204"/>
    <cellStyle name="SheetHeader2 4" xfId="24205"/>
    <cellStyle name="SheetHeader2 5" xfId="24206"/>
    <cellStyle name="SheetHeader2 6" xfId="24207"/>
    <cellStyle name="SheetHeader2 7" xfId="24208"/>
    <cellStyle name="SheetHeader2 8" xfId="24209"/>
    <cellStyle name="SheetHeader2 9" xfId="24210"/>
    <cellStyle name="SheetHeader2_andandbabu 03.03.10" xfId="24211"/>
    <cellStyle name="SheetHeader3" xfId="24212"/>
    <cellStyle name="SheetHeader3 1" xfId="24213"/>
    <cellStyle name="SheetHeader3 10" xfId="24214"/>
    <cellStyle name="SheetHeader3 11" xfId="24215"/>
    <cellStyle name="SheetHeader3 12" xfId="24216"/>
    <cellStyle name="SheetHeader3 13" xfId="24217"/>
    <cellStyle name="SheetHeader3 14" xfId="24218"/>
    <cellStyle name="SheetHeader3 15" xfId="24219"/>
    <cellStyle name="SheetHeader3 2" xfId="24220"/>
    <cellStyle name="SheetHeader3 2 1" xfId="24221"/>
    <cellStyle name="SheetHeader3 2 10" xfId="24222"/>
    <cellStyle name="SheetHeader3 2 11" xfId="24223"/>
    <cellStyle name="SheetHeader3 2 12" xfId="24224"/>
    <cellStyle name="SheetHeader3 2 13" xfId="24225"/>
    <cellStyle name="SheetHeader3 2 14" xfId="24226"/>
    <cellStyle name="SheetHeader3 2 2" xfId="24227"/>
    <cellStyle name="SheetHeader3 2 2 2" xfId="24228"/>
    <cellStyle name="SheetHeader3 2 2 2 2" xfId="24229"/>
    <cellStyle name="SheetHeader3 2 2 2_Tohana_DPR-Final@26-7-2010" xfId="24230"/>
    <cellStyle name="SheetHeader3 2 2 3" xfId="24231"/>
    <cellStyle name="SheetHeader3 2 2 4" xfId="24232"/>
    <cellStyle name="SheetHeader3 2 2 5" xfId="24233"/>
    <cellStyle name="SheetHeader3 2 2 6" xfId="24234"/>
    <cellStyle name="SheetHeader3 2 2 7" xfId="24235"/>
    <cellStyle name="SheetHeader3 2 3" xfId="24236"/>
    <cellStyle name="SheetHeader3 2 4" xfId="24237"/>
    <cellStyle name="SheetHeader3 2 5" xfId="24238"/>
    <cellStyle name="SheetHeader3 2 6" xfId="24239"/>
    <cellStyle name="SheetHeader3 2 7" xfId="24240"/>
    <cellStyle name="SheetHeader3 2 8" xfId="24241"/>
    <cellStyle name="SheetHeader3 2 9" xfId="24242"/>
    <cellStyle name="SheetHeader3 2_Ambala DPR" xfId="24243"/>
    <cellStyle name="SheetHeader3 3" xfId="24244"/>
    <cellStyle name="SheetHeader3 4" xfId="24245"/>
    <cellStyle name="SheetHeader3 5" xfId="24246"/>
    <cellStyle name="SheetHeader3 6" xfId="24247"/>
    <cellStyle name="SheetHeader3 7" xfId="24248"/>
    <cellStyle name="SheetHeader3 8" xfId="24249"/>
    <cellStyle name="SheetHeader3 9" xfId="24250"/>
    <cellStyle name="SheetHeader3_andandbabu 03.03.10" xfId="24251"/>
    <cellStyle name="Style 1" xfId="6"/>
    <cellStyle name="Style 1 1" xfId="24252"/>
    <cellStyle name="Style 1 10" xfId="24253"/>
    <cellStyle name="Style 1 11" xfId="24254"/>
    <cellStyle name="Style 1 12" xfId="24255"/>
    <cellStyle name="Style 1 13" xfId="24256"/>
    <cellStyle name="Style 1 14" xfId="24257"/>
    <cellStyle name="Style 1 2" xfId="16"/>
    <cellStyle name="Style 1 2 2" xfId="3048"/>
    <cellStyle name="Style 1 2 3" xfId="3049"/>
    <cellStyle name="Style 1 2 4" xfId="3050"/>
    <cellStyle name="Style 1 2 5" xfId="3051"/>
    <cellStyle name="Style 1 2 6" xfId="3052"/>
    <cellStyle name="Style 1 2 7" xfId="3053"/>
    <cellStyle name="Style 1 2 8" xfId="3054"/>
    <cellStyle name="Style 1 2_AUG 2012_ACAD" xfId="24258"/>
    <cellStyle name="Style 1 3" xfId="20"/>
    <cellStyle name="Style 1 3 2" xfId="3055"/>
    <cellStyle name="Style 1 3 3" xfId="3056"/>
    <cellStyle name="Style 1 3 4" xfId="3057"/>
    <cellStyle name="Style 1 3 5" xfId="3058"/>
    <cellStyle name="Style 1 3 6" xfId="3059"/>
    <cellStyle name="Style 1 3 7" xfId="3060"/>
    <cellStyle name="Style 1 3 8" xfId="3061"/>
    <cellStyle name="Style 1 4" xfId="24259"/>
    <cellStyle name="Style 1 5" xfId="24260"/>
    <cellStyle name="Style 1 6" xfId="24261"/>
    <cellStyle name="Style 1 7" xfId="24262"/>
    <cellStyle name="Style 1 8" xfId="24263"/>
    <cellStyle name="Style 1 9" xfId="24264"/>
    <cellStyle name="Style 1__FROM_B_JUNE-13 (1)" xfId="24265"/>
    <cellStyle name="Subtotal" xfId="24266"/>
    <cellStyle name="Subtotal 1" xfId="24267"/>
    <cellStyle name="Subtotal 10" xfId="24268"/>
    <cellStyle name="Subtotal 11" xfId="24269"/>
    <cellStyle name="Subtotal 12" xfId="24270"/>
    <cellStyle name="Subtotal 13" xfId="24271"/>
    <cellStyle name="Subtotal 14" xfId="24272"/>
    <cellStyle name="Subtotal 2" xfId="24273"/>
    <cellStyle name="Subtotal 2 2" xfId="24274"/>
    <cellStyle name="Subtotal 3" xfId="24275"/>
    <cellStyle name="Subtotal 4" xfId="24276"/>
    <cellStyle name="Subtotal 5" xfId="24277"/>
    <cellStyle name="Subtotal 6" xfId="24278"/>
    <cellStyle name="Subtotal 7" xfId="24279"/>
    <cellStyle name="Subtotal 8" xfId="24280"/>
    <cellStyle name="Subtotal 9" xfId="24281"/>
    <cellStyle name="Table Heading 3" xfId="24282"/>
    <cellStyle name="Table Heading 3 1" xfId="24283"/>
    <cellStyle name="Table Heading 3 10" xfId="24284"/>
    <cellStyle name="Table Heading 3 11" xfId="24285"/>
    <cellStyle name="Table Heading 3 12" xfId="24286"/>
    <cellStyle name="Table Heading 3 13" xfId="24287"/>
    <cellStyle name="Table Heading 3 14" xfId="24288"/>
    <cellStyle name="Table Heading 3 2" xfId="24289"/>
    <cellStyle name="Table Heading 3 3" xfId="24290"/>
    <cellStyle name="Table Heading 3 4" xfId="24291"/>
    <cellStyle name="Table Heading 3 5" xfId="24292"/>
    <cellStyle name="Table Heading 3 6" xfId="24293"/>
    <cellStyle name="Table Heading 3 7" xfId="24294"/>
    <cellStyle name="Table Heading 3 8" xfId="24295"/>
    <cellStyle name="Table Heading 3 9" xfId="24296"/>
    <cellStyle name="Table Total" xfId="24297"/>
    <cellStyle name="Table Total 1" xfId="24298"/>
    <cellStyle name="Table Total 10" xfId="24299"/>
    <cellStyle name="Table Total 11" xfId="24300"/>
    <cellStyle name="Table Total 12" xfId="24301"/>
    <cellStyle name="Table Total 13" xfId="24302"/>
    <cellStyle name="Table Total 14" xfId="24303"/>
    <cellStyle name="Table Total 2" xfId="24304"/>
    <cellStyle name="Table Total 2 2" xfId="24305"/>
    <cellStyle name="Table Total 2 2 2" xfId="24306"/>
    <cellStyle name="Table Total 2 3" xfId="24307"/>
    <cellStyle name="Table Total 2 4" xfId="24308"/>
    <cellStyle name="Table Total 2 5" xfId="24309"/>
    <cellStyle name="Table Total 2 6" xfId="24310"/>
    <cellStyle name="Table Total 2 7" xfId="24311"/>
    <cellStyle name="Table Total 3" xfId="24312"/>
    <cellStyle name="Table Total 4" xfId="24313"/>
    <cellStyle name="Table Total 5" xfId="24314"/>
    <cellStyle name="Table Total 6" xfId="24315"/>
    <cellStyle name="Table Total 7" xfId="24316"/>
    <cellStyle name="Table Total 8" xfId="24317"/>
    <cellStyle name="Table Total 9" xfId="24318"/>
    <cellStyle name="Table Total_Ambala DPR" xfId="24319"/>
    <cellStyle name="Table_Heading" xfId="24320"/>
    <cellStyle name="Technical_Input" xfId="24321"/>
    <cellStyle name="Title 1" xfId="24322"/>
    <cellStyle name="Title 10" xfId="24323"/>
    <cellStyle name="Title 10 2" xfId="24324"/>
    <cellStyle name="Title 10 3" xfId="24325"/>
    <cellStyle name="Title 11" xfId="24326"/>
    <cellStyle name="Title 12" xfId="24327"/>
    <cellStyle name="Title 2" xfId="3062"/>
    <cellStyle name="Title 2 10" xfId="24594"/>
    <cellStyle name="Title 2 2" xfId="3315"/>
    <cellStyle name="Title 2 3" xfId="24328"/>
    <cellStyle name="Title 2 4" xfId="24329"/>
    <cellStyle name="Title 2 5" xfId="24330"/>
    <cellStyle name="Title 2 6" xfId="24331"/>
    <cellStyle name="Title 2 7" xfId="24332"/>
    <cellStyle name="Title 2 8" xfId="24333"/>
    <cellStyle name="Title 2 9" xfId="24334"/>
    <cellStyle name="Title 3" xfId="24335"/>
    <cellStyle name="Title 3 2" xfId="24336"/>
    <cellStyle name="Title 3 3" xfId="24337"/>
    <cellStyle name="Title 3 4" xfId="24338"/>
    <cellStyle name="Title 3 5" xfId="24339"/>
    <cellStyle name="Title 3 6" xfId="24340"/>
    <cellStyle name="Title 3 7" xfId="24341"/>
    <cellStyle name="Title 3 8" xfId="24342"/>
    <cellStyle name="Title 3 9" xfId="24343"/>
    <cellStyle name="Title 4" xfId="24344"/>
    <cellStyle name="Title 4 2" xfId="24345"/>
    <cellStyle name="Title 4 3" xfId="24346"/>
    <cellStyle name="Title 4 4" xfId="24347"/>
    <cellStyle name="Title 4 5" xfId="24348"/>
    <cellStyle name="Title 4 6" xfId="24349"/>
    <cellStyle name="Title 4 7" xfId="24350"/>
    <cellStyle name="Title 4 8" xfId="24351"/>
    <cellStyle name="Title 4 9" xfId="24352"/>
    <cellStyle name="Title 5" xfId="24353"/>
    <cellStyle name="Title 5 2" xfId="24354"/>
    <cellStyle name="Title 5 3" xfId="24355"/>
    <cellStyle name="Title 6" xfId="24356"/>
    <cellStyle name="Title 6 2" xfId="24357"/>
    <cellStyle name="Title 6 3" xfId="24358"/>
    <cellStyle name="Title 7" xfId="24359"/>
    <cellStyle name="Title 7 2" xfId="24360"/>
    <cellStyle name="Title 7 3" xfId="24361"/>
    <cellStyle name="Title 8" xfId="24362"/>
    <cellStyle name="Title 8 2" xfId="24363"/>
    <cellStyle name="Title 8 3" xfId="24364"/>
    <cellStyle name="Title 9" xfId="24365"/>
    <cellStyle name="Title 9 2" xfId="24366"/>
    <cellStyle name="Title 9 3" xfId="24367"/>
    <cellStyle name="Total 1" xfId="24368"/>
    <cellStyle name="Total 10" xfId="24369"/>
    <cellStyle name="Total 10 2" xfId="24370"/>
    <cellStyle name="Total 10 3" xfId="24371"/>
    <cellStyle name="Total 11" xfId="24372"/>
    <cellStyle name="Total 12" xfId="24373"/>
    <cellStyle name="Total 2" xfId="3063"/>
    <cellStyle name="Total 2 10" xfId="24709"/>
    <cellStyle name="Total 2 10 2" xfId="25077"/>
    <cellStyle name="Total 2 11" xfId="24733"/>
    <cellStyle name="Total 2 2" xfId="3316"/>
    <cellStyle name="Total 2 2 2" xfId="24794"/>
    <cellStyle name="Total 2 3" xfId="24374"/>
    <cellStyle name="Total 2 4" xfId="24375"/>
    <cellStyle name="Total 2 5" xfId="24376"/>
    <cellStyle name="Total 2 6" xfId="24377"/>
    <cellStyle name="Total 2 7" xfId="24378"/>
    <cellStyle name="Total 2 8" xfId="24379"/>
    <cellStyle name="Total 2 9" xfId="24380"/>
    <cellStyle name="Total 3" xfId="24381"/>
    <cellStyle name="Total 3 2" xfId="24382"/>
    <cellStyle name="Total 3 3" xfId="24383"/>
    <cellStyle name="Total 3 4" xfId="24384"/>
    <cellStyle name="Total 3 5" xfId="24385"/>
    <cellStyle name="Total 3 6" xfId="24386"/>
    <cellStyle name="Total 3 7" xfId="24387"/>
    <cellStyle name="Total 3 8" xfId="24388"/>
    <cellStyle name="Total 3 9" xfId="24389"/>
    <cellStyle name="Total 4" xfId="24390"/>
    <cellStyle name="Total 4 2" xfId="24391"/>
    <cellStyle name="Total 4 3" xfId="24392"/>
    <cellStyle name="Total 4 4" xfId="24393"/>
    <cellStyle name="Total 4 5" xfId="24394"/>
    <cellStyle name="Total 4 6" xfId="24395"/>
    <cellStyle name="Total 4 7" xfId="24396"/>
    <cellStyle name="Total 4 8" xfId="24397"/>
    <cellStyle name="Total 4 9" xfId="24398"/>
    <cellStyle name="Total 5" xfId="24399"/>
    <cellStyle name="Total 5 2" xfId="24400"/>
    <cellStyle name="Total 5 3" xfId="24401"/>
    <cellStyle name="Total 6" xfId="24402"/>
    <cellStyle name="Total 6 2" xfId="24403"/>
    <cellStyle name="Total 6 3" xfId="24404"/>
    <cellStyle name="Total 7" xfId="24405"/>
    <cellStyle name="Total 7 2" xfId="24406"/>
    <cellStyle name="Total 7 3" xfId="24407"/>
    <cellStyle name="Total 8" xfId="24408"/>
    <cellStyle name="Total 8 2" xfId="24409"/>
    <cellStyle name="Total 8 3" xfId="24410"/>
    <cellStyle name="Total 9" xfId="24411"/>
    <cellStyle name="Total 9 2" xfId="24412"/>
    <cellStyle name="Total 9 3" xfId="24413"/>
    <cellStyle name="unit" xfId="24414"/>
    <cellStyle name="unit 1" xfId="24415"/>
    <cellStyle name="unit 2" xfId="24416"/>
    <cellStyle name="unit 2 2" xfId="24417"/>
    <cellStyle name="unit 3" xfId="24418"/>
    <cellStyle name="unit 4" xfId="24419"/>
    <cellStyle name="unit 5" xfId="24420"/>
    <cellStyle name="unit 6" xfId="24421"/>
    <cellStyle name="unit 7" xfId="24422"/>
    <cellStyle name="unit 8" xfId="24423"/>
    <cellStyle name="Warning Text 1" xfId="24424"/>
    <cellStyle name="Warning Text 10" xfId="24425"/>
    <cellStyle name="Warning Text 10 2" xfId="24426"/>
    <cellStyle name="Warning Text 10 3" xfId="24427"/>
    <cellStyle name="Warning Text 11" xfId="24428"/>
    <cellStyle name="Warning Text 12" xfId="24429"/>
    <cellStyle name="Warning Text 2" xfId="3064"/>
    <cellStyle name="Warning Text 2 10" xfId="24710"/>
    <cellStyle name="Warning Text 2 2" xfId="3317"/>
    <cellStyle name="Warning Text 2 3" xfId="24430"/>
    <cellStyle name="Warning Text 2 4" xfId="24431"/>
    <cellStyle name="Warning Text 2 5" xfId="24432"/>
    <cellStyle name="Warning Text 2 6" xfId="24433"/>
    <cellStyle name="Warning Text 2 7" xfId="24434"/>
    <cellStyle name="Warning Text 2 8" xfId="24435"/>
    <cellStyle name="Warning Text 2 9" xfId="24436"/>
    <cellStyle name="Warning Text 3" xfId="24437"/>
    <cellStyle name="Warning Text 3 2" xfId="24438"/>
    <cellStyle name="Warning Text 3 3" xfId="24439"/>
    <cellStyle name="Warning Text 3 4" xfId="24440"/>
    <cellStyle name="Warning Text 3 5" xfId="24441"/>
    <cellStyle name="Warning Text 3 6" xfId="24442"/>
    <cellStyle name="Warning Text 3 7" xfId="24443"/>
    <cellStyle name="Warning Text 3 8" xfId="24444"/>
    <cellStyle name="Warning Text 3 9" xfId="24445"/>
    <cellStyle name="Warning Text 4" xfId="24446"/>
    <cellStyle name="Warning Text 4 2" xfId="24447"/>
    <cellStyle name="Warning Text 4 3" xfId="24448"/>
    <cellStyle name="Warning Text 4 4" xfId="24449"/>
    <cellStyle name="Warning Text 4 5" xfId="24450"/>
    <cellStyle name="Warning Text 4 6" xfId="24451"/>
    <cellStyle name="Warning Text 4 7" xfId="24452"/>
    <cellStyle name="Warning Text 4 8" xfId="24453"/>
    <cellStyle name="Warning Text 4 9" xfId="24454"/>
    <cellStyle name="Warning Text 5" xfId="24455"/>
    <cellStyle name="Warning Text 5 2" xfId="24456"/>
    <cellStyle name="Warning Text 5 3" xfId="24457"/>
    <cellStyle name="Warning Text 6" xfId="24458"/>
    <cellStyle name="Warning Text 6 2" xfId="24459"/>
    <cellStyle name="Warning Text 6 3" xfId="24460"/>
    <cellStyle name="Warning Text 7" xfId="24461"/>
    <cellStyle name="Warning Text 7 2" xfId="24462"/>
    <cellStyle name="Warning Text 7 3" xfId="24463"/>
    <cellStyle name="Warning Text 8" xfId="24464"/>
    <cellStyle name="Warning Text 8 2" xfId="24465"/>
    <cellStyle name="Warning Text 8 3" xfId="24466"/>
    <cellStyle name="Warning Text 9" xfId="24467"/>
    <cellStyle name="Warning Text 9 2" xfId="24468"/>
    <cellStyle name="Warning Text 9 3" xfId="24469"/>
    <cellStyle name="WIP" xfId="24470"/>
    <cellStyle name="WIP 1" xfId="24471"/>
    <cellStyle name="WIP 10" xfId="24472"/>
    <cellStyle name="WIP 11" xfId="24473"/>
    <cellStyle name="WIP 12" xfId="24474"/>
    <cellStyle name="WIP 13" xfId="24475"/>
    <cellStyle name="WIP 14" xfId="24476"/>
    <cellStyle name="WIP 2" xfId="24477"/>
    <cellStyle name="WIP 3" xfId="24478"/>
    <cellStyle name="WIP 4" xfId="24479"/>
    <cellStyle name="WIP 5" xfId="24480"/>
    <cellStyle name="WIP 6" xfId="24481"/>
    <cellStyle name="WIP 7" xfId="24482"/>
    <cellStyle name="WIP 8" xfId="24483"/>
    <cellStyle name="WIP 9" xfId="24484"/>
  </cellStyles>
  <dxfs count="22"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ew%20folder\Users\CESC\Desktop\TEMPLETE%20%20AS%20ON%2001-02-2014%20A(Autosaved).xlsm%20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NC- LT Connection "/>
      <sheetName val="NC- HT Connection"/>
      <sheetName val="NC- TEMPORARY"/>
      <sheetName val="Validation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4">
          <cell r="E34" t="str">
            <v>2K7</v>
          </cell>
          <cell r="H34" t="str">
            <v>LT1 Special Schemes</v>
          </cell>
        </row>
        <row r="35">
          <cell r="E35" t="str">
            <v>A TRANSFORMER</v>
          </cell>
          <cell r="H35" t="str">
            <v>Artisians</v>
          </cell>
        </row>
        <row r="36">
          <cell r="E36" t="str">
            <v>A.E.1</v>
          </cell>
          <cell r="H36" t="str">
            <v>Beauty Parlours</v>
          </cell>
        </row>
        <row r="37">
          <cell r="E37" t="str">
            <v>AAJC</v>
          </cell>
          <cell r="H37" t="str">
            <v>Charitable Institutions</v>
          </cell>
        </row>
        <row r="38">
          <cell r="E38" t="str">
            <v>ABB LTD</v>
          </cell>
          <cell r="H38" t="str">
            <v>Consultancy - Architecture</v>
          </cell>
        </row>
        <row r="39">
          <cell r="E39" t="str">
            <v>ABHAYA  ELECTRIC</v>
          </cell>
          <cell r="H39" t="str">
            <v>Consultancy - Astrology</v>
          </cell>
        </row>
        <row r="40">
          <cell r="E40" t="str">
            <v>AC WATT</v>
          </cell>
          <cell r="H40" t="str">
            <v>Consultancy - Chartered Accountants</v>
          </cell>
        </row>
        <row r="41">
          <cell r="E41" t="str">
            <v>ACME TRANSFORMER</v>
          </cell>
          <cell r="H41" t="str">
            <v>Consultancy - Engineering</v>
          </cell>
        </row>
        <row r="42">
          <cell r="E42" t="str">
            <v>ACTARIS</v>
          </cell>
          <cell r="H42" t="str">
            <v>Consultancy - Income Tax</v>
          </cell>
        </row>
        <row r="43">
          <cell r="E43" t="str">
            <v>ADISHAKTHI (A T)</v>
          </cell>
          <cell r="H43" t="str">
            <v>Consultancy - Legal Matters</v>
          </cell>
        </row>
        <row r="44">
          <cell r="E44" t="str">
            <v>AEC</v>
          </cell>
          <cell r="H44" t="str">
            <v>Chawki Rearing</v>
          </cell>
        </row>
        <row r="45">
          <cell r="E45" t="str">
            <v>AEI</v>
          </cell>
          <cell r="H45" t="str">
            <v>Dhobis</v>
          </cell>
        </row>
        <row r="46">
          <cell r="E46" t="str">
            <v>AEL</v>
          </cell>
          <cell r="H46" t="str">
            <v>Dispensaries And Health Centres</v>
          </cell>
        </row>
        <row r="47">
          <cell r="E47" t="str">
            <v>AISA</v>
          </cell>
          <cell r="H47" t="str">
            <v>Dispensaries - Govt And Local Bodies</v>
          </cell>
        </row>
        <row r="48">
          <cell r="E48" t="str">
            <v>ALESTOM</v>
          </cell>
          <cell r="H48" t="str">
            <v>Educational Institutions - Govt</v>
          </cell>
        </row>
        <row r="49">
          <cell r="E49" t="str">
            <v>ALLIS CHALMERS</v>
          </cell>
          <cell r="H49" t="str">
            <v>Farm Houses And Yard Lighting</v>
          </cell>
        </row>
        <row r="50">
          <cell r="E50" t="str">
            <v>ALPA</v>
          </cell>
          <cell r="H50" t="str">
            <v>Fire Service Stations</v>
          </cell>
        </row>
        <row r="51">
          <cell r="E51" t="str">
            <v>ALSTAR</v>
          </cell>
          <cell r="H51" t="str">
            <v>Guest Houses And Travelers Bungalows - Govt</v>
          </cell>
        </row>
        <row r="52">
          <cell r="E52" t="str">
            <v>ALSTOM</v>
          </cell>
          <cell r="H52" t="str">
            <v>Guest Houses And Travelers Bungalows - Religious</v>
          </cell>
        </row>
        <row r="53">
          <cell r="E53" t="str">
            <v>ALSTOMIGEC</v>
          </cell>
          <cell r="H53" t="str">
            <v>Gold Smithy</v>
          </cell>
        </row>
        <row r="54">
          <cell r="E54" t="str">
            <v>AMARILLO GEAR MANUFACTURER</v>
          </cell>
          <cell r="H54" t="str">
            <v>Health Centres - Govt. And Local Bodies</v>
          </cell>
        </row>
        <row r="55">
          <cell r="E55" t="str">
            <v>AMEI</v>
          </cell>
          <cell r="H55" t="str">
            <v>Historical Monuments - Archaeology Departments</v>
          </cell>
        </row>
        <row r="56">
          <cell r="E56" t="str">
            <v>AMEI POWER LTD</v>
          </cell>
          <cell r="H56" t="str">
            <v>Hand Operated Printing Press</v>
          </cell>
        </row>
        <row r="57">
          <cell r="E57" t="str">
            <v>AMERICAN BOSCH</v>
          </cell>
          <cell r="H57" t="str">
            <v>Hostels - Cultural,Scientific And Charitable Institutions</v>
          </cell>
        </row>
        <row r="58">
          <cell r="E58" t="str">
            <v>AMIE POWER LTD</v>
          </cell>
          <cell r="H58" t="str">
            <v>Hostels- Educational Institutions</v>
          </cell>
        </row>
        <row r="59">
          <cell r="E59" t="str">
            <v>ANDRA MECHANICAL &amp; ELECTRIACLINDUSTRIES LTD</v>
          </cell>
          <cell r="H59" t="str">
            <v>Hospitals</v>
          </cell>
        </row>
        <row r="60">
          <cell r="E60" t="str">
            <v>ANDREW YULE LTD</v>
          </cell>
          <cell r="H60" t="str">
            <v>Handloom Weaving</v>
          </cell>
        </row>
        <row r="61">
          <cell r="E61" t="str">
            <v>ANDYA PRASAD</v>
          </cell>
          <cell r="H61" t="str">
            <v>Jails And Prisons</v>
          </cell>
        </row>
        <row r="62">
          <cell r="E62" t="str">
            <v>APEX ELECTRICAL LTD BARODA</v>
          </cell>
          <cell r="H62" t="str">
            <v>Job Typing</v>
          </cell>
        </row>
        <row r="63">
          <cell r="E63" t="str">
            <v>AREVA</v>
          </cell>
          <cell r="H63" t="str">
            <v>Museums</v>
          </cell>
        </row>
        <row r="64">
          <cell r="E64" t="str">
            <v>ASCO VALVE COMPANY</v>
          </cell>
          <cell r="H64" t="str">
            <v>Personal Computers</v>
          </cell>
        </row>
        <row r="65">
          <cell r="E65" t="str">
            <v>AT</v>
          </cell>
          <cell r="H65" t="str">
            <v>Paying Guests</v>
          </cell>
        </row>
        <row r="66">
          <cell r="E66" t="str">
            <v>AUTOMATIC ELECTONIC LTD</v>
          </cell>
          <cell r="H66" t="str">
            <v>Post Office</v>
          </cell>
        </row>
        <row r="67">
          <cell r="E67" t="str">
            <v>AUTOMATIC ELECTRIC LTD</v>
          </cell>
          <cell r="H67" t="str">
            <v>Public Telephone Booths - Handicapped People</v>
          </cell>
        </row>
        <row r="68">
          <cell r="E68" t="str">
            <v>AVON</v>
          </cell>
          <cell r="H68" t="str">
            <v>Public Libraries</v>
          </cell>
        </row>
        <row r="69">
          <cell r="E69" t="str">
            <v>BANASHANKARI ENG</v>
          </cell>
          <cell r="H69" t="str">
            <v>Residential Complex - LIFT</v>
          </cell>
        </row>
        <row r="70">
          <cell r="E70" t="str">
            <v>BANMORAL ELECTRONIC</v>
          </cell>
          <cell r="H70" t="str">
            <v>Residence</v>
          </cell>
        </row>
        <row r="71">
          <cell r="E71" t="str">
            <v>BEHL</v>
          </cell>
          <cell r="H71" t="str">
            <v>House - Handicapped, Aged Destitute, Orphans</v>
          </cell>
        </row>
        <row r="72">
          <cell r="E72" t="str">
            <v>BEW</v>
          </cell>
          <cell r="H72" t="str">
            <v>Hostels - Handicapped  Aged Destitute, Orphans</v>
          </cell>
        </row>
        <row r="73">
          <cell r="E73" t="str">
            <v>BHARAT BIJLEE  LTD</v>
          </cell>
          <cell r="H73" t="str">
            <v>School - Handicapped  Aged Destitute, Orphans</v>
          </cell>
        </row>
        <row r="74">
          <cell r="E74" t="str">
            <v>BHEL</v>
          </cell>
          <cell r="H74" t="str">
            <v>Rehabilitation Centers - Aids And Drug Addicts</v>
          </cell>
        </row>
        <row r="75">
          <cell r="E75" t="str">
            <v>BHUTORIA</v>
          </cell>
          <cell r="H75" t="str">
            <v>Rehabilitation Centers - Charitable Institutes</v>
          </cell>
        </row>
        <row r="76">
          <cell r="E76" t="str">
            <v>BLACK &amp; DECKER</v>
          </cell>
          <cell r="H76" t="str">
            <v>Religious Installations  - Ashrams</v>
          </cell>
        </row>
        <row r="77">
          <cell r="E77" t="str">
            <v>BUBAX ENGINEERING PVT LTD</v>
          </cell>
          <cell r="H77" t="str">
            <v>Religious Installations  - Churches</v>
          </cell>
        </row>
        <row r="78">
          <cell r="E78" t="str">
            <v>CANADIAN CONVEYOR COMPANY</v>
          </cell>
          <cell r="H78" t="str">
            <v>Religious Installations  - Gurudwaras</v>
          </cell>
        </row>
        <row r="79">
          <cell r="E79" t="str">
            <v>CANADIAN STEEL COMPANY</v>
          </cell>
          <cell r="H79" t="str">
            <v>Religious Installations  - Mosques</v>
          </cell>
        </row>
        <row r="80">
          <cell r="E80" t="str">
            <v>CAPITAL</v>
          </cell>
          <cell r="H80" t="str">
            <v>Religious Installations  - Mutt</v>
          </cell>
        </row>
        <row r="81">
          <cell r="E81" t="str">
            <v>CATERPILLAR EQUIPMENT</v>
          </cell>
          <cell r="H81" t="str">
            <v>Religious Institutions - Others</v>
          </cell>
        </row>
        <row r="82">
          <cell r="E82" t="str">
            <v>CAVERY POWER</v>
          </cell>
          <cell r="H82" t="str">
            <v>Religious Installations  - Temples</v>
          </cell>
        </row>
        <row r="83">
          <cell r="E83" t="str">
            <v>CENTARUS</v>
          </cell>
          <cell r="H83" t="str">
            <v>Railway Staff Quarters</v>
          </cell>
        </row>
        <row r="84">
          <cell r="E84" t="str">
            <v>CENTRAL MOLONEY, INC</v>
          </cell>
          <cell r="H84" t="str">
            <v>Seminaries</v>
          </cell>
        </row>
        <row r="85">
          <cell r="E85" t="str">
            <v>CESCO</v>
          </cell>
          <cell r="H85" t="str">
            <v>Sulabh And Nirmal Souchalayas</v>
          </cell>
        </row>
        <row r="86">
          <cell r="E86" t="str">
            <v>CG</v>
          </cell>
          <cell r="H86" t="str">
            <v>Silk Rearing And  Reeling</v>
          </cell>
        </row>
        <row r="87">
          <cell r="E87" t="str">
            <v>CGL</v>
          </cell>
          <cell r="H87" t="str">
            <v>Tailoring</v>
          </cell>
        </row>
        <row r="88">
          <cell r="E88" t="str">
            <v>CHAMPION EQUIPMENT</v>
          </cell>
          <cell r="H88" t="str">
            <v>Viswa Sheds</v>
          </cell>
        </row>
        <row r="89">
          <cell r="E89" t="str">
            <v>CHEMSOLAR</v>
          </cell>
          <cell r="H89" t="str">
            <v>Water Supply Installations</v>
          </cell>
        </row>
        <row r="90">
          <cell r="E90" t="str">
            <v>CHETANA</v>
          </cell>
          <cell r="H90" t="str">
            <v>Educational Institutions - Aided Institutions</v>
          </cell>
        </row>
        <row r="91">
          <cell r="E91" t="str">
            <v>CLASSIC</v>
          </cell>
          <cell r="H91" t="str">
            <v>Educational Institutions - Private</v>
          </cell>
        </row>
        <row r="92">
          <cell r="E92" t="str">
            <v>CLASSIC TECH PVT LTD</v>
          </cell>
          <cell r="H92" t="str">
            <v>Educational Institutions - Unaided</v>
          </cell>
        </row>
        <row r="93">
          <cell r="E93" t="str">
            <v>CLASSIC TECHNO LINES</v>
          </cell>
          <cell r="H93" t="str">
            <v>All India Radio</v>
          </cell>
        </row>
        <row r="94">
          <cell r="E94" t="str">
            <v>CML</v>
          </cell>
          <cell r="H94" t="str">
            <v>All Offices</v>
          </cell>
        </row>
        <row r="95">
          <cell r="E95" t="str">
            <v>COGNIS</v>
          </cell>
          <cell r="H95" t="str">
            <v>Bars</v>
          </cell>
        </row>
        <row r="96">
          <cell r="E96" t="str">
            <v>CONRAD COMPANY</v>
          </cell>
          <cell r="H96" t="str">
            <v>Bakery Shops</v>
          </cell>
        </row>
        <row r="97">
          <cell r="E97" t="str">
            <v>CONTIMETER</v>
          </cell>
          <cell r="H97" t="str">
            <v>Banks</v>
          </cell>
        </row>
        <row r="98">
          <cell r="E98" t="str">
            <v>CONTJ METER</v>
          </cell>
          <cell r="H98" t="str">
            <v>Bus Shelters With Advertising Boards</v>
          </cell>
        </row>
        <row r="99">
          <cell r="E99" t="str">
            <v>CORPORAL ELECTRIC</v>
          </cell>
          <cell r="H99" t="str">
            <v>Beauty Parlours</v>
          </cell>
        </row>
        <row r="100">
          <cell r="E100" t="str">
            <v>CP</v>
          </cell>
          <cell r="H100" t="str">
            <v>Battery Charging Units</v>
          </cell>
        </row>
        <row r="101">
          <cell r="E101" t="str">
            <v>CROMPTON</v>
          </cell>
          <cell r="H101" t="str">
            <v>Cyber Cafes</v>
          </cell>
        </row>
        <row r="102">
          <cell r="E102" t="str">
            <v>CROMPTON GREAVES</v>
          </cell>
          <cell r="H102" t="str">
            <v>Clubs</v>
          </cell>
        </row>
        <row r="103">
          <cell r="E103" t="str">
            <v>D&amp;P</v>
          </cell>
          <cell r="H103" t="str">
            <v>Call Centers</v>
          </cell>
        </row>
        <row r="104">
          <cell r="E104" t="str">
            <v>D/Z</v>
          </cell>
          <cell r="H104" t="str">
            <v>Clinics</v>
          </cell>
        </row>
        <row r="105">
          <cell r="E105" t="str">
            <v>DAKOTA</v>
          </cell>
          <cell r="H105" t="str">
            <v>Commercial Complexes</v>
          </cell>
        </row>
        <row r="106">
          <cell r="E106" t="str">
            <v>DEARING COMPRESSOR &amp; PUMP COMPANY</v>
          </cell>
          <cell r="H106" t="str">
            <v>Computer Centres</v>
          </cell>
        </row>
        <row r="107">
          <cell r="E107" t="str">
            <v>DECO STEEL WORKS</v>
          </cell>
          <cell r="H107" t="str">
            <v>Commercial Lighting</v>
          </cell>
        </row>
        <row r="108">
          <cell r="E108" t="str">
            <v>DEE</v>
          </cell>
          <cell r="H108" t="str">
            <v>Cellular Telecommunication Services</v>
          </cell>
        </row>
        <row r="109">
          <cell r="E109" t="str">
            <v>DELP</v>
          </cell>
          <cell r="H109" t="str">
            <v>Diagnostic Centers</v>
          </cell>
        </row>
        <row r="110">
          <cell r="E110" t="str">
            <v>DEVIKA</v>
          </cell>
          <cell r="H110" t="str">
            <v>Dish Antenna</v>
          </cell>
        </row>
        <row r="111">
          <cell r="E111" t="str">
            <v>DHANLAKSHMI</v>
          </cell>
          <cell r="H111" t="str">
            <v>Diesel And Oil Storage Plants</v>
          </cell>
        </row>
        <row r="112">
          <cell r="E112" t="str">
            <v>DIL</v>
          </cell>
          <cell r="H112" t="str">
            <v>Fax Communication Centers</v>
          </cell>
        </row>
        <row r="113">
          <cell r="E113" t="str">
            <v>DINGS DYNAMIC</v>
          </cell>
          <cell r="H113" t="str">
            <v>Hotels - Restaurants - Boarding And Lodging Homes</v>
          </cell>
        </row>
        <row r="114">
          <cell r="E114" t="str">
            <v>DIVERSIFIED ELECTRONICS</v>
          </cell>
          <cell r="H114" t="str">
            <v>Ice Cream Parlours</v>
          </cell>
        </row>
        <row r="115">
          <cell r="E115" t="str">
            <v>DNEDANKE</v>
          </cell>
          <cell r="H115" t="str">
            <v>I.T. Based Medical Transcription Centers</v>
          </cell>
        </row>
        <row r="116">
          <cell r="E116" t="str">
            <v>DOW CHEMICAL</v>
          </cell>
          <cell r="H116" t="str">
            <v>Information Technology (It) Enabled Services</v>
          </cell>
        </row>
        <row r="117">
          <cell r="E117" t="str">
            <v>DRESSER-RAND</v>
          </cell>
          <cell r="H117" t="str">
            <v>Ksrtc Bus Stations Excepting Workshop</v>
          </cell>
        </row>
        <row r="118">
          <cell r="E118" t="str">
            <v>DT</v>
          </cell>
          <cell r="H118" t="str">
            <v>Kalyan Mantaps / Choultry</v>
          </cell>
        </row>
        <row r="119">
          <cell r="E119" t="str">
            <v>DWYER INSTRUMENT INC.</v>
          </cell>
          <cell r="H119" t="str">
            <v>Lifts Of Commercial Complexes</v>
          </cell>
        </row>
        <row r="120">
          <cell r="E120" t="str">
            <v>DYNAMTIC COMPANY</v>
          </cell>
          <cell r="H120" t="str">
            <v>Microwave Stations</v>
          </cell>
        </row>
        <row r="121">
          <cell r="E121" t="str">
            <v>DZG</v>
          </cell>
          <cell r="H121" t="str">
            <v>Mess</v>
          </cell>
        </row>
        <row r="122">
          <cell r="E122" t="str">
            <v>EAST INDIA</v>
          </cell>
          <cell r="H122" t="str">
            <v>Internet Surfing Cafes</v>
          </cell>
        </row>
        <row r="123">
          <cell r="E123" t="str">
            <v>EATON CORPORATION</v>
          </cell>
          <cell r="H123" t="str">
            <v>Nursing Homes</v>
          </cell>
        </row>
        <row r="124">
          <cell r="E124" t="str">
            <v>EAW</v>
          </cell>
          <cell r="H124" t="str">
            <v>Other Sign Boards - Private Advertising Agencies</v>
          </cell>
        </row>
        <row r="125">
          <cell r="E125" t="str">
            <v>ECC</v>
          </cell>
          <cell r="H125" t="str">
            <v>Private Advertising Posts / Sign Boards</v>
          </cell>
        </row>
        <row r="126">
          <cell r="E126" t="str">
            <v>ECE</v>
          </cell>
          <cell r="H126" t="str">
            <v>Public Telephone Booths</v>
          </cell>
        </row>
        <row r="127">
          <cell r="E127" t="str">
            <v>ECOMCO</v>
          </cell>
          <cell r="H127" t="str">
            <v>Petrol</v>
          </cell>
        </row>
        <row r="128">
          <cell r="E128" t="str">
            <v>EGEA</v>
          </cell>
          <cell r="H128" t="str">
            <v>Paying Guests Accommodation</v>
          </cell>
        </row>
        <row r="129">
          <cell r="E129" t="str">
            <v>ELECTRICAL TRANSFORMER COMPANY</v>
          </cell>
          <cell r="H129" t="str">
            <v>Photo Studio / Colour Laboratory</v>
          </cell>
        </row>
        <row r="130">
          <cell r="E130" t="str">
            <v>ELSTAR</v>
          </cell>
          <cell r="H130" t="str">
            <v>Police Stations</v>
          </cell>
        </row>
        <row r="131">
          <cell r="E131" t="str">
            <v>ELTRA</v>
          </cell>
          <cell r="H131" t="str">
            <v>Post Offices</v>
          </cell>
        </row>
        <row r="132">
          <cell r="E132" t="str">
            <v>ELYMER</v>
          </cell>
          <cell r="H132" t="str">
            <v>Private Hostels Not Covered Under Lt2A</v>
          </cell>
        </row>
        <row r="133">
          <cell r="E133" t="str">
            <v>EM</v>
          </cell>
          <cell r="H133" t="str">
            <v>Permanent Cinemas/ Semi Permanent Cinemas</v>
          </cell>
        </row>
        <row r="134">
          <cell r="E134" t="str">
            <v>EMC</v>
          </cell>
          <cell r="H134" t="str">
            <v>Private Guest Houses</v>
          </cell>
        </row>
        <row r="135">
          <cell r="E135" t="str">
            <v>EMCE</v>
          </cell>
          <cell r="H135" t="str">
            <v>Petrol Bunks</v>
          </cell>
        </row>
        <row r="136">
          <cell r="E136" t="str">
            <v>EMCO</v>
          </cell>
          <cell r="H136" t="str">
            <v>Private Hospitals</v>
          </cell>
        </row>
        <row r="137">
          <cell r="E137" t="str">
            <v>EMHP</v>
          </cell>
          <cell r="H137" t="str">
            <v>Race Course</v>
          </cell>
        </row>
        <row r="138">
          <cell r="E138" t="str">
            <v>ENTITY</v>
          </cell>
          <cell r="H138" t="str">
            <v>Railway Installation Excepting Railway Workshop</v>
          </cell>
        </row>
        <row r="139">
          <cell r="E139" t="str">
            <v>EQPCOMP BANGALORE</v>
          </cell>
          <cell r="H139" t="str">
            <v>Shops</v>
          </cell>
        </row>
        <row r="140">
          <cell r="E140" t="str">
            <v>ERL</v>
          </cell>
          <cell r="H140" t="str">
            <v>Service Stations/ Garages</v>
          </cell>
        </row>
        <row r="141">
          <cell r="E141" t="str">
            <v>ETC</v>
          </cell>
          <cell r="H141" t="str">
            <v>Stud Farms</v>
          </cell>
        </row>
        <row r="142">
          <cell r="E142" t="str">
            <v>ETM</v>
          </cell>
          <cell r="H142" t="str">
            <v>Street Lights (Not Covered Under LT-6)</v>
          </cell>
        </row>
        <row r="143">
          <cell r="E143" t="str">
            <v>EXCEL</v>
          </cell>
          <cell r="H143" t="str">
            <v>Stadiums -Maintained By Govt, Local Bodies</v>
          </cell>
        </row>
        <row r="144">
          <cell r="E144" t="str">
            <v>EXIDE ELECTRONICS</v>
          </cell>
          <cell r="H144" t="str">
            <v>Stores</v>
          </cell>
        </row>
        <row r="145">
          <cell r="E145" t="str">
            <v>F/GAST AIR COMPRESSOR</v>
          </cell>
          <cell r="H145" t="str">
            <v>Theatres</v>
          </cell>
        </row>
        <row r="146">
          <cell r="E146" t="str">
            <v>FAIRFIELD ENGINEERING COMPANY</v>
          </cell>
          <cell r="H146" t="str">
            <v>Tailoring Shops</v>
          </cell>
        </row>
        <row r="147">
          <cell r="E147" t="str">
            <v>FORD MOTOR COMPANY</v>
          </cell>
          <cell r="H147" t="str">
            <v>Telephone Exchanges. T.V. Stations</v>
          </cell>
        </row>
        <row r="148">
          <cell r="E148" t="str">
            <v>FORT ST. JAMES</v>
          </cell>
          <cell r="H148" t="str">
            <v>Tyre Vulcanizing Centres</v>
          </cell>
        </row>
        <row r="149">
          <cell r="E149" t="str">
            <v>FOUR FIELD ELECTRICAL</v>
          </cell>
          <cell r="H149" t="str">
            <v>Water Supply Pumps (Not Covered Under LT-6)</v>
          </cell>
        </row>
        <row r="150">
          <cell r="E150" t="str">
            <v>G M</v>
          </cell>
          <cell r="H150" t="str">
            <v>X Ray Units</v>
          </cell>
        </row>
        <row r="151">
          <cell r="E151" t="str">
            <v>GARDNER-DENVER</v>
          </cell>
          <cell r="H151" t="str">
            <v>Xerox Copiers</v>
          </cell>
        </row>
        <row r="152">
          <cell r="E152" t="str">
            <v>GARLOCK GASKET COMPANY</v>
          </cell>
          <cell r="H152" t="str">
            <v>Agr Pump Sets - Gardens And Grass Farms</v>
          </cell>
        </row>
        <row r="153">
          <cell r="E153" t="str">
            <v>GEF</v>
          </cell>
          <cell r="H153" t="str">
            <v>Agr Pump Sets - Nurseries Of Forest</v>
          </cell>
        </row>
        <row r="154">
          <cell r="E154" t="str">
            <v>GEMINI</v>
          </cell>
          <cell r="H154" t="str">
            <v>Plantations OTHER than Coffee, Tea and Private Horticulture</v>
          </cell>
        </row>
        <row r="155">
          <cell r="E155" t="str">
            <v>GENERAL ELEC</v>
          </cell>
          <cell r="H155" t="str">
            <v>Private Horticultural Nurseries, Coffee and Tea plantations</v>
          </cell>
        </row>
        <row r="156">
          <cell r="E156" t="str">
            <v>GENERAL ELECTRIC COMPANY</v>
          </cell>
          <cell r="H156" t="str">
            <v>Agricultural Pump Sets  With Sprinklers</v>
          </cell>
        </row>
        <row r="157">
          <cell r="E157" t="str">
            <v>GENUS OVERSEAS ELECTRONICS LTD</v>
          </cell>
          <cell r="H157" t="str">
            <v>Agarbathi Manufacturing Unit.</v>
          </cell>
        </row>
        <row r="158">
          <cell r="E158" t="str">
            <v>GOULDS PUMP CO.</v>
          </cell>
          <cell r="H158" t="str">
            <v>Analytical Lab. For Analysis Of Ore Metals</v>
          </cell>
        </row>
        <row r="159">
          <cell r="E159" t="str">
            <v>HALLY BRIDGE</v>
          </cell>
          <cell r="H159" t="str">
            <v>Aqua Culture</v>
          </cell>
        </row>
        <row r="160">
          <cell r="E160" t="str">
            <v>HAVELLS</v>
          </cell>
          <cell r="H160" t="str">
            <v>Bulk Ice Cream And Ice Manufacturing Units</v>
          </cell>
        </row>
        <row r="161">
          <cell r="E161" t="str">
            <v>HBL</v>
          </cell>
          <cell r="H161" t="str">
            <v>Biotech Labs.</v>
          </cell>
        </row>
        <row r="162">
          <cell r="E162" t="str">
            <v>HITACHI</v>
          </cell>
          <cell r="H162" t="str">
            <v>Bakery Product Mfg. Units</v>
          </cell>
        </row>
        <row r="163">
          <cell r="E163" t="str">
            <v>HPL SOCOME</v>
          </cell>
          <cell r="H163" t="str">
            <v>Bulk Milk Vending Booths</v>
          </cell>
        </row>
        <row r="164">
          <cell r="E164" t="str">
            <v>IEA</v>
          </cell>
          <cell r="H164" t="str">
            <v>Brick Manufacturing Units</v>
          </cell>
        </row>
        <row r="165">
          <cell r="E165" t="str">
            <v>IM</v>
          </cell>
          <cell r="H165" t="str">
            <v>Cold Storage Plants</v>
          </cell>
        </row>
        <row r="166">
          <cell r="E166" t="str">
            <v>INDIA ELECTRICALS</v>
          </cell>
          <cell r="H166" t="str">
            <v>Coffee Roasting And Grinding  Works</v>
          </cell>
        </row>
        <row r="167">
          <cell r="E167" t="str">
            <v>INDIA METERS</v>
          </cell>
          <cell r="H167" t="str">
            <v>Coffee Pulping</v>
          </cell>
        </row>
        <row r="168">
          <cell r="E168" t="str">
            <v>INDIAN ELECTRICAL ACCESSORIES</v>
          </cell>
          <cell r="H168" t="str">
            <v>Chilly Grinders</v>
          </cell>
        </row>
        <row r="169">
          <cell r="E169" t="str">
            <v>INDIAN METERS</v>
          </cell>
          <cell r="H169" t="str">
            <v>Cardamom Drying</v>
          </cell>
        </row>
        <row r="170">
          <cell r="E170" t="str">
            <v>INDIAN TRANSFORMER COMPANY</v>
          </cell>
          <cell r="H170" t="str">
            <v>Crematoriums</v>
          </cell>
        </row>
        <row r="171">
          <cell r="E171" t="str">
            <v>INSTRAINS</v>
          </cell>
          <cell r="H171" t="str">
            <v>Dubbing Theatres And Film Studios</v>
          </cell>
        </row>
        <row r="172">
          <cell r="E172" t="str">
            <v>INSTRANS</v>
          </cell>
          <cell r="H172" t="str">
            <v>Dry Cleaners And Laundries Having Washing</v>
          </cell>
        </row>
        <row r="173">
          <cell r="E173" t="str">
            <v>INSTRANS ENGG PVT LTD</v>
          </cell>
          <cell r="H173" t="str">
            <v>Decorticators</v>
          </cell>
        </row>
        <row r="174">
          <cell r="E174" t="str">
            <v>INSTRANS ENGINEERING &amp; MANUFACTURING PVT. LTD</v>
          </cell>
          <cell r="H174" t="str">
            <v>Drug Manufacturing Units And Testing Laboratories</v>
          </cell>
        </row>
        <row r="175">
          <cell r="E175" t="str">
            <v>INSTRANT ENGINEERING</v>
          </cell>
          <cell r="H175" t="str">
            <v>Drainage Water Treatment Plants</v>
          </cell>
        </row>
        <row r="176">
          <cell r="E176" t="str">
            <v>INTERNATIONAL HARVESTER</v>
          </cell>
          <cell r="H176" t="str">
            <v>Drying</v>
          </cell>
        </row>
        <row r="177">
          <cell r="E177" t="str">
            <v>ISKRA</v>
          </cell>
          <cell r="H177" t="str">
            <v>Developing</v>
          </cell>
        </row>
        <row r="178">
          <cell r="E178" t="str">
            <v>ITALY</v>
          </cell>
          <cell r="H178" t="str">
            <v>Effluent Treatment Plants</v>
          </cell>
        </row>
        <row r="179">
          <cell r="E179" t="str">
            <v>ITIL</v>
          </cell>
          <cell r="H179" t="str">
            <v>Fire Service Stations</v>
          </cell>
        </row>
        <row r="180">
          <cell r="E180" t="str">
            <v>JAIPUR ELECTRONICS</v>
          </cell>
          <cell r="H180" t="str">
            <v>Flour</v>
          </cell>
        </row>
        <row r="181">
          <cell r="E181" t="str">
            <v>JEFFREY CONVEYOR EQUIPMENT</v>
          </cell>
          <cell r="H181" t="str">
            <v>Floriculture</v>
          </cell>
        </row>
        <row r="182">
          <cell r="E182" t="str">
            <v>JIMS ELECTRIC</v>
          </cell>
          <cell r="H182" t="str">
            <v>Gem And Diamond Cutting Units</v>
          </cell>
        </row>
        <row r="183">
          <cell r="E183" t="str">
            <v>JK</v>
          </cell>
          <cell r="H183" t="str">
            <v>Green House</v>
          </cell>
        </row>
        <row r="184">
          <cell r="E184" t="str">
            <v>JME</v>
          </cell>
          <cell r="H184" t="str">
            <v>Garment Manufacturing Units</v>
          </cell>
        </row>
        <row r="185">
          <cell r="E185" t="str">
            <v>K E L</v>
          </cell>
          <cell r="H185" t="str">
            <v>Gold / Silver Ornament Manufacturing Units</v>
          </cell>
        </row>
        <row r="186">
          <cell r="E186" t="str">
            <v>KAILASH</v>
          </cell>
          <cell r="H186" t="str">
            <v>Hatcheries</v>
          </cell>
        </row>
        <row r="187">
          <cell r="E187" t="str">
            <v>KAILASH TRANSFORMER PVT LTD</v>
          </cell>
          <cell r="H187" t="str">
            <v>Huller And Rice Mills</v>
          </cell>
        </row>
        <row r="188">
          <cell r="E188" t="str">
            <v>KANOHAR</v>
          </cell>
          <cell r="H188" t="str">
            <v>Hybrid Seed Processing Units</v>
          </cell>
        </row>
        <row r="189">
          <cell r="E189" t="str">
            <v>KAPCO ELECTRIC PVT LTD</v>
          </cell>
          <cell r="H189" t="str">
            <v>Industries - Film</v>
          </cell>
        </row>
        <row r="190">
          <cell r="E190" t="str">
            <v>KAPPA ELECTRICAL</v>
          </cell>
          <cell r="H190" t="str">
            <v>Industries - Soda Fountain Unit.</v>
          </cell>
        </row>
        <row r="191">
          <cell r="E191" t="str">
            <v>KAPPPA</v>
          </cell>
          <cell r="H191" t="str">
            <v>Industries - Toy /Wood</v>
          </cell>
        </row>
        <row r="192">
          <cell r="E192" t="str">
            <v>KARNATAKA SWITCH GEARS PVT.LTD</v>
          </cell>
          <cell r="H192" t="str">
            <v>Industries - Water Drinking Bottling Plants</v>
          </cell>
        </row>
        <row r="193">
          <cell r="E193" t="str">
            <v>KAVIKA</v>
          </cell>
          <cell r="H193" t="str">
            <v>Industries - Mineral Water Processing Plants</v>
          </cell>
        </row>
        <row r="194">
          <cell r="E194" t="str">
            <v>KB</v>
          </cell>
          <cell r="H194" t="str">
            <v>Ironing</v>
          </cell>
        </row>
        <row r="195">
          <cell r="E195" t="str">
            <v>KEB</v>
          </cell>
          <cell r="H195" t="str">
            <v>Iron And Red-Oxide Crushing Units</v>
          </cell>
        </row>
        <row r="196">
          <cell r="E196" t="str">
            <v>KEL</v>
          </cell>
          <cell r="H196" t="str">
            <v>Ksrtc Workshops/Depots</v>
          </cell>
        </row>
        <row r="197">
          <cell r="E197" t="str">
            <v>KHATAU JUNKER LTD</v>
          </cell>
          <cell r="H197" t="str">
            <v>Lpg Bottling Plants And Petroleum Pipeline Projects</v>
          </cell>
        </row>
        <row r="198">
          <cell r="E198" t="str">
            <v>KIRAN POWER RECTIFIN</v>
          </cell>
          <cell r="H198" t="str">
            <v>Milk Dairies</v>
          </cell>
        </row>
        <row r="199">
          <cell r="E199" t="str">
            <v>KIRLOSKAR ELECTRIC CO LTD</v>
          </cell>
          <cell r="H199" t="str">
            <v>Mushroom Raising Installations</v>
          </cell>
        </row>
        <row r="200">
          <cell r="E200" t="str">
            <v>KL</v>
          </cell>
          <cell r="H200" t="str">
            <v>Piggery Farms</v>
          </cell>
        </row>
        <row r="201">
          <cell r="E201" t="str">
            <v>KOMLINE SANDERSON</v>
          </cell>
          <cell r="H201" t="str">
            <v>Phova Mills</v>
          </cell>
        </row>
        <row r="202">
          <cell r="E202" t="str">
            <v>KPRS</v>
          </cell>
          <cell r="H202" t="str">
            <v>Poultry Farms</v>
          </cell>
        </row>
        <row r="203">
          <cell r="E203" t="str">
            <v>KPTCL</v>
          </cell>
          <cell r="H203" t="str">
            <v>Pulverizing Mills</v>
          </cell>
        </row>
        <row r="204">
          <cell r="E204" t="str">
            <v>KSB</v>
          </cell>
          <cell r="H204" t="str">
            <v>Printing</v>
          </cell>
        </row>
        <row r="205">
          <cell r="E205" t="str">
            <v>K-WL</v>
          </cell>
          <cell r="H205" t="str">
            <v>Printing Presses</v>
          </cell>
        </row>
        <row r="206">
          <cell r="E206" t="str">
            <v>L E BHOPAL</v>
          </cell>
          <cell r="H206" t="str">
            <v>Prawn Culture</v>
          </cell>
        </row>
        <row r="207">
          <cell r="E207" t="str">
            <v>L G E F</v>
          </cell>
          <cell r="H207" t="str">
            <v>Recording Theatres</v>
          </cell>
        </row>
        <row r="208">
          <cell r="E208" t="str">
            <v>L&amp;G</v>
          </cell>
          <cell r="H208" t="str">
            <v>Railway Workshops</v>
          </cell>
        </row>
        <row r="209">
          <cell r="E209" t="str">
            <v>L&amp;T</v>
          </cell>
          <cell r="H209" t="str">
            <v>Sugarcane Crushers</v>
          </cell>
        </row>
        <row r="210">
          <cell r="E210" t="str">
            <v>LAKDMNI ENGINEERING BHOPAL</v>
          </cell>
          <cell r="H210" t="str">
            <v>Silk / Cotton Colour Dying</v>
          </cell>
        </row>
        <row r="211">
          <cell r="E211" t="str">
            <v>LAMCO</v>
          </cell>
          <cell r="H211" t="str">
            <v>Silk Filature Units</v>
          </cell>
        </row>
        <row r="212">
          <cell r="E212" t="str">
            <v>LANDIS</v>
          </cell>
          <cell r="H212" t="str">
            <v>Satellite Communication Centers</v>
          </cell>
        </row>
        <row r="213">
          <cell r="E213" t="str">
            <v>LANDIS+GYR</v>
          </cell>
          <cell r="H213" t="str">
            <v>Stadiums Maintained By Govt. And Local Bodies</v>
          </cell>
        </row>
        <row r="214">
          <cell r="E214" t="str">
            <v>LBS</v>
          </cell>
          <cell r="H214" t="str">
            <v>Stone Crushers</v>
          </cell>
        </row>
        <row r="215">
          <cell r="E215" t="str">
            <v>LEB</v>
          </cell>
          <cell r="H215" t="str">
            <v>Stone Cutting</v>
          </cell>
        </row>
        <row r="216">
          <cell r="E216" t="str">
            <v>LW/RL</v>
          </cell>
          <cell r="H216" t="str">
            <v>Swimming Pools Of Local Bodies</v>
          </cell>
        </row>
        <row r="217">
          <cell r="E217" t="str">
            <v>M/R</v>
          </cell>
          <cell r="H217" t="str">
            <v>Tyre Retreading Units</v>
          </cell>
        </row>
        <row r="218">
          <cell r="E218" t="str">
            <v>M/S POWER P&amp;P</v>
          </cell>
          <cell r="H218" t="str">
            <v>Saw Mills</v>
          </cell>
        </row>
        <row r="219">
          <cell r="E219" t="str">
            <v>M/S STAR SWITCH GEARS</v>
          </cell>
          <cell r="H219" t="str">
            <v>Tissue Culture</v>
          </cell>
        </row>
        <row r="220">
          <cell r="E220" t="str">
            <v>MACK INDUSTRIES</v>
          </cell>
          <cell r="H220" t="str">
            <v>Toy/Wood Industries</v>
          </cell>
        </row>
        <row r="221">
          <cell r="E221" t="str">
            <v>MAHALAKSHMI</v>
          </cell>
          <cell r="H221" t="str">
            <v>Wet Grinders</v>
          </cell>
        </row>
        <row r="222">
          <cell r="E222" t="str">
            <v>MATTHEWS PALLETIZER</v>
          </cell>
          <cell r="H222" t="str">
            <v>Workshops</v>
          </cell>
        </row>
        <row r="223">
          <cell r="E223" t="str">
            <v>MEI</v>
          </cell>
          <cell r="H223" t="str">
            <v>Water Supply Installations Of Kiadb And Industrial Units</v>
          </cell>
        </row>
        <row r="224">
          <cell r="E224" t="str">
            <v>MESCOM</v>
          </cell>
          <cell r="H224" t="str">
            <v>Water Fountain of Local Bodies</v>
          </cell>
        </row>
        <row r="225">
          <cell r="E225" t="str">
            <v>MILLER FLUID POWER CORPORATION</v>
          </cell>
          <cell r="H225" t="str">
            <v>Sewerage Pumping Installation</v>
          </cell>
        </row>
        <row r="226">
          <cell r="E226" t="str">
            <v>MOYNO PUMP COMPANY</v>
          </cell>
          <cell r="H226" t="str">
            <v>Water Supply</v>
          </cell>
        </row>
        <row r="227">
          <cell r="E227" t="str">
            <v>MTMC</v>
          </cell>
          <cell r="H227" t="str">
            <v>Water supply for residential layouts</v>
          </cell>
        </row>
        <row r="228">
          <cell r="E228" t="str">
            <v>MUELLER</v>
          </cell>
          <cell r="H228" t="str">
            <v>Street Lights</v>
          </cell>
        </row>
        <row r="229">
          <cell r="E229" t="str">
            <v>MYSORE ELECTRICAL INDUSTRIES LTD</v>
          </cell>
        </row>
        <row r="230">
          <cell r="E230" t="str">
            <v>N G E F</v>
          </cell>
        </row>
        <row r="231">
          <cell r="E231" t="str">
            <v>N POWER</v>
          </cell>
        </row>
        <row r="232">
          <cell r="E232" t="str">
            <v>NA</v>
          </cell>
        </row>
        <row r="233">
          <cell r="E233" t="str">
            <v>NCEF</v>
          </cell>
        </row>
        <row r="234">
          <cell r="E234" t="str">
            <v>NICE</v>
          </cell>
        </row>
        <row r="235">
          <cell r="E235" t="str">
            <v>NNP</v>
          </cell>
        </row>
        <row r="236">
          <cell r="E236" t="str">
            <v>NNPCAD39</v>
          </cell>
        </row>
        <row r="237">
          <cell r="E237" t="str">
            <v>N-POWERS</v>
          </cell>
        </row>
        <row r="238">
          <cell r="E238" t="str">
            <v>NV</v>
          </cell>
        </row>
        <row r="239">
          <cell r="E239" t="str">
            <v>ONAM</v>
          </cell>
        </row>
        <row r="240">
          <cell r="E240" t="str">
            <v>P S C</v>
          </cell>
        </row>
        <row r="241">
          <cell r="E241" t="str">
            <v>P.J. SEILER, INC.</v>
          </cell>
        </row>
        <row r="242">
          <cell r="E242" t="str">
            <v>PARAS</v>
          </cell>
        </row>
        <row r="243">
          <cell r="E243" t="str">
            <v>PARNA</v>
          </cell>
        </row>
        <row r="244">
          <cell r="E244" t="str">
            <v>PAUL MUNROE HYDRAULICS INC.</v>
          </cell>
        </row>
        <row r="245">
          <cell r="E245" t="str">
            <v>PERFECT</v>
          </cell>
        </row>
        <row r="246">
          <cell r="E246" t="str">
            <v>PERFECT ELEC</v>
          </cell>
        </row>
        <row r="247">
          <cell r="E247" t="str">
            <v>PLASTO FAB</v>
          </cell>
        </row>
        <row r="248">
          <cell r="E248" t="str">
            <v>PM</v>
          </cell>
        </row>
        <row r="249">
          <cell r="E249" t="str">
            <v>POWER GEAR</v>
          </cell>
        </row>
        <row r="250">
          <cell r="E250" t="str">
            <v>POWER GEAR LIMITED</v>
          </cell>
        </row>
        <row r="251">
          <cell r="E251" t="str">
            <v>POWER PROJECTS BANGALORE</v>
          </cell>
        </row>
        <row r="252">
          <cell r="E252" t="str">
            <v>POWER SYSTEM</v>
          </cell>
        </row>
        <row r="253">
          <cell r="E253" t="str">
            <v>POWER SYSTEM CONTROL</v>
          </cell>
        </row>
        <row r="254">
          <cell r="E254" t="str">
            <v>PRAYOG</v>
          </cell>
        </row>
        <row r="255">
          <cell r="E255" t="str">
            <v>PRECISSION</v>
          </cell>
        </row>
        <row r="256">
          <cell r="E256" t="str">
            <v>PRIME</v>
          </cell>
        </row>
        <row r="257">
          <cell r="E257" t="str">
            <v>PSC</v>
          </cell>
        </row>
        <row r="258">
          <cell r="E258" t="str">
            <v>PZ</v>
          </cell>
        </row>
        <row r="259">
          <cell r="E259" t="str">
            <v>R&amp;C</v>
          </cell>
        </row>
        <row r="260">
          <cell r="E260" t="str">
            <v>RAIKAR</v>
          </cell>
        </row>
        <row r="261">
          <cell r="E261" t="str">
            <v>RATNATRAY ENGINEERS</v>
          </cell>
        </row>
        <row r="262">
          <cell r="E262" t="str">
            <v>RC</v>
          </cell>
        </row>
        <row r="263">
          <cell r="E263" t="str">
            <v>RC ENERGY METERS</v>
          </cell>
        </row>
        <row r="264">
          <cell r="E264" t="str">
            <v>REL</v>
          </cell>
        </row>
        <row r="265">
          <cell r="E265" t="str">
            <v>REMCO</v>
          </cell>
        </row>
        <row r="266">
          <cell r="E266" t="str">
            <v>REMO</v>
          </cell>
        </row>
        <row r="267">
          <cell r="E267" t="str">
            <v>REYNOLDS MANUFACTURING</v>
          </cell>
        </row>
        <row r="268">
          <cell r="E268" t="str">
            <v>ROBBINS &amp; MYERS, INC.</v>
          </cell>
        </row>
        <row r="269">
          <cell r="E269" t="str">
            <v>ROTEX INC.</v>
          </cell>
        </row>
        <row r="270">
          <cell r="E270" t="str">
            <v>ROYAL SEEMA</v>
          </cell>
        </row>
        <row r="271">
          <cell r="E271" t="str">
            <v>S K</v>
          </cell>
        </row>
        <row r="272">
          <cell r="E272" t="str">
            <v>S K T</v>
          </cell>
        </row>
        <row r="273">
          <cell r="E273" t="str">
            <v>S P E C</v>
          </cell>
        </row>
        <row r="274">
          <cell r="E274" t="str">
            <v>S V S</v>
          </cell>
        </row>
        <row r="275">
          <cell r="E275" t="str">
            <v>S&amp;L</v>
          </cell>
        </row>
        <row r="276">
          <cell r="E276" t="str">
            <v>S1</v>
          </cell>
        </row>
        <row r="277">
          <cell r="E277" t="str">
            <v>SAMSUNG</v>
          </cell>
        </row>
        <row r="278">
          <cell r="E278" t="str">
            <v>SANMATHI</v>
          </cell>
        </row>
        <row r="279">
          <cell r="E279" t="str">
            <v>SANMATHI POWER SYSTEMS</v>
          </cell>
        </row>
        <row r="280">
          <cell r="E280" t="str">
            <v>SANNATHI</v>
          </cell>
        </row>
        <row r="281">
          <cell r="E281" t="str">
            <v>SCG[ITALIYA]</v>
          </cell>
        </row>
        <row r="282">
          <cell r="E282" t="str">
            <v>SCHNIDER</v>
          </cell>
        </row>
        <row r="283">
          <cell r="E283" t="str">
            <v>SCL</v>
          </cell>
        </row>
        <row r="284">
          <cell r="E284" t="str">
            <v>SECURE</v>
          </cell>
        </row>
        <row r="285">
          <cell r="E285" t="str">
            <v>SEEC</v>
          </cell>
        </row>
        <row r="286">
          <cell r="E286" t="str">
            <v>SEL</v>
          </cell>
        </row>
        <row r="287">
          <cell r="E287" t="str">
            <v>SEMS</v>
          </cell>
        </row>
        <row r="288">
          <cell r="E288" t="str">
            <v>SHREE PHASE</v>
          </cell>
        </row>
        <row r="289">
          <cell r="E289" t="str">
            <v>SHREEM CAPACITOR PVT LTD</v>
          </cell>
        </row>
        <row r="290">
          <cell r="E290" t="str">
            <v>SHUBHASHREE</v>
          </cell>
        </row>
        <row r="291">
          <cell r="E291" t="str">
            <v>SHUBHASRI</v>
          </cell>
        </row>
        <row r="292">
          <cell r="E292" t="str">
            <v>SHUBHASRI ENT P</v>
          </cell>
        </row>
        <row r="293">
          <cell r="E293" t="str">
            <v>SIDDHI SUPER METERS PVT LTD</v>
          </cell>
        </row>
        <row r="294">
          <cell r="E294" t="str">
            <v>SIDDIVINAYAKA</v>
          </cell>
        </row>
        <row r="295">
          <cell r="E295" t="str">
            <v>SIEMENS</v>
          </cell>
        </row>
        <row r="296">
          <cell r="E296" t="str">
            <v>SILKAAN ELECTRICAL</v>
          </cell>
        </row>
        <row r="297">
          <cell r="E297" t="str">
            <v>SIMCO</v>
          </cell>
        </row>
        <row r="298">
          <cell r="E298" t="str">
            <v>SIMCO ENGG</v>
          </cell>
        </row>
        <row r="299">
          <cell r="E299" t="str">
            <v>SME</v>
          </cell>
        </row>
        <row r="300">
          <cell r="E300" t="str">
            <v>SML</v>
          </cell>
        </row>
        <row r="301">
          <cell r="E301" t="str">
            <v>SMPL</v>
          </cell>
        </row>
        <row r="302">
          <cell r="E302" t="str">
            <v>SMTC</v>
          </cell>
        </row>
        <row r="303">
          <cell r="E303" t="str">
            <v>SOUTHERN</v>
          </cell>
        </row>
        <row r="304">
          <cell r="E304" t="str">
            <v>SOUTHERN POWER EQUIPMENT CORP*</v>
          </cell>
        </row>
        <row r="305">
          <cell r="E305" t="str">
            <v>SPC SUPER METER</v>
          </cell>
        </row>
        <row r="306">
          <cell r="E306" t="str">
            <v>SPEC</v>
          </cell>
        </row>
        <row r="307">
          <cell r="E307" t="str">
            <v>SPELST</v>
          </cell>
        </row>
        <row r="308">
          <cell r="E308" t="str">
            <v>SQUIRREL MOTORS INC</v>
          </cell>
        </row>
        <row r="309">
          <cell r="E309" t="str">
            <v>SRI DEVIKA</v>
          </cell>
        </row>
        <row r="310">
          <cell r="E310" t="str">
            <v>SRI DEVIKA IND</v>
          </cell>
        </row>
        <row r="311">
          <cell r="E311" t="str">
            <v>SRI VEIKATE ELECTRICAL LTD</v>
          </cell>
        </row>
        <row r="312">
          <cell r="E312" t="str">
            <v>SRI VENKATESHWARA ELECTRICAL LTD</v>
          </cell>
        </row>
        <row r="313">
          <cell r="E313" t="str">
            <v>SRI VENKATESWARA SWI</v>
          </cell>
        </row>
        <row r="314">
          <cell r="E314" t="str">
            <v>SRI VENKSWI</v>
          </cell>
        </row>
        <row r="315">
          <cell r="E315" t="str">
            <v>STANDARD</v>
          </cell>
        </row>
        <row r="316">
          <cell r="E316" t="str">
            <v>STAR</v>
          </cell>
        </row>
        <row r="317">
          <cell r="E317" t="str">
            <v>STAR ENTERPRISES</v>
          </cell>
        </row>
        <row r="318">
          <cell r="E318" t="str">
            <v>STATIC</v>
          </cell>
        </row>
        <row r="319">
          <cell r="E319" t="str">
            <v>STMC</v>
          </cell>
        </row>
        <row r="320">
          <cell r="E320" t="str">
            <v>SUCON</v>
          </cell>
        </row>
        <row r="321">
          <cell r="E321" t="str">
            <v>SUMAN CONTROL PVT LTD</v>
          </cell>
        </row>
        <row r="322">
          <cell r="E322" t="str">
            <v>SUPER</v>
          </cell>
        </row>
        <row r="323">
          <cell r="E323" t="str">
            <v>SUPER METER</v>
          </cell>
        </row>
        <row r="324">
          <cell r="E324" t="str">
            <v>SUPREETHA SWITCH GEAR</v>
          </cell>
        </row>
        <row r="325">
          <cell r="E325" t="str">
            <v>SUVARNA</v>
          </cell>
        </row>
        <row r="326">
          <cell r="E326" t="str">
            <v>SVEI</v>
          </cell>
        </row>
        <row r="327">
          <cell r="E327" t="str">
            <v>SVSG PVT.LTD</v>
          </cell>
        </row>
        <row r="328">
          <cell r="E328" t="str">
            <v>SWITCHGEAR LTD</v>
          </cell>
        </row>
        <row r="329">
          <cell r="E329" t="str">
            <v>T.P.C</v>
          </cell>
        </row>
        <row r="330">
          <cell r="E330" t="str">
            <v>TECHNO</v>
          </cell>
        </row>
        <row r="331">
          <cell r="E331" t="str">
            <v>TECHNO FABS</v>
          </cell>
        </row>
        <row r="332">
          <cell r="E332" t="str">
            <v>TECHNO SOFT</v>
          </cell>
        </row>
        <row r="333">
          <cell r="E333" t="str">
            <v>TEI</v>
          </cell>
        </row>
        <row r="334">
          <cell r="E334" t="str">
            <v>TESLA</v>
          </cell>
        </row>
        <row r="335">
          <cell r="E335" t="str">
            <v>THE BOWL AND IMPELLER SHOP</v>
          </cell>
        </row>
        <row r="336">
          <cell r="E336" t="str">
            <v>TK ENGINEERING  sALES</v>
          </cell>
        </row>
        <row r="337">
          <cell r="E337" t="str">
            <v>TMMC</v>
          </cell>
        </row>
        <row r="338">
          <cell r="E338" t="str">
            <v>TRANSAMERICA DELAVAL BARKSDALE DIVISION</v>
          </cell>
        </row>
        <row r="339">
          <cell r="E339" t="str">
            <v>TRANSFORMER</v>
          </cell>
        </row>
        <row r="340">
          <cell r="E340" t="str">
            <v>TRANSFORMERS &amp; RECTIFIERS LTD</v>
          </cell>
        </row>
        <row r="341">
          <cell r="E341" t="str">
            <v>TTL</v>
          </cell>
        </row>
        <row r="342">
          <cell r="E342" t="str">
            <v>U.S. MOTORS COMPANY</v>
          </cell>
        </row>
        <row r="343">
          <cell r="E343" t="str">
            <v>UE</v>
          </cell>
        </row>
        <row r="344">
          <cell r="E344" t="str">
            <v>UNIROYAL</v>
          </cell>
        </row>
        <row r="345">
          <cell r="E345" t="str">
            <v>UNITED TECHNOLOGIES DIESEL SYSTEMS</v>
          </cell>
        </row>
        <row r="346">
          <cell r="E346" t="str">
            <v>UNITED TECHNOLOGIES FLUID POWER SYSTEMS</v>
          </cell>
        </row>
        <row r="347">
          <cell r="E347" t="str">
            <v>UNIVERSAL</v>
          </cell>
        </row>
        <row r="348">
          <cell r="E348" t="str">
            <v>UNIVERSAL MAGNO FLUX (P) LTD</v>
          </cell>
        </row>
        <row r="349">
          <cell r="E349" t="str">
            <v>UNIVERSAL TRANSFORMES</v>
          </cell>
        </row>
        <row r="350">
          <cell r="E350" t="str">
            <v>V T S T</v>
          </cell>
        </row>
        <row r="351">
          <cell r="E351" t="str">
            <v>V V CONTROLES</v>
          </cell>
        </row>
        <row r="352">
          <cell r="E352" t="str">
            <v>V.T.S.T</v>
          </cell>
        </row>
        <row r="353">
          <cell r="E353" t="str">
            <v>VAJAY TRANSFORMER</v>
          </cell>
        </row>
        <row r="354">
          <cell r="E354" t="str">
            <v>VBMEC</v>
          </cell>
        </row>
        <row r="355">
          <cell r="E355" t="str">
            <v>VCS</v>
          </cell>
        </row>
        <row r="356">
          <cell r="E356" t="str">
            <v>VE</v>
          </cell>
        </row>
        <row r="357">
          <cell r="E357" t="str">
            <v>VF2F</v>
          </cell>
        </row>
        <row r="358">
          <cell r="E358" t="str">
            <v>VHEL</v>
          </cell>
        </row>
        <row r="359">
          <cell r="E359" t="str">
            <v>VICKERS CORPORATION</v>
          </cell>
        </row>
        <row r="360">
          <cell r="E360" t="str">
            <v>VICTORY</v>
          </cell>
        </row>
        <row r="361">
          <cell r="E361" t="str">
            <v>VICTORY ENTERPRISES</v>
          </cell>
        </row>
        <row r="362">
          <cell r="E362" t="str">
            <v>VICTRONS ENGINEERS</v>
          </cell>
        </row>
        <row r="363">
          <cell r="E363" t="str">
            <v>VIDYUTH CONTROL SYSTEM</v>
          </cell>
        </row>
        <row r="364">
          <cell r="E364" t="str">
            <v>VIGNESH VIDYUTH CNTL</v>
          </cell>
        </row>
        <row r="365">
          <cell r="E365" t="str">
            <v>VIJAY</v>
          </cell>
        </row>
        <row r="366">
          <cell r="E366" t="str">
            <v>VIJAY ELECTRICAL</v>
          </cell>
        </row>
        <row r="367">
          <cell r="E367" t="str">
            <v>VIJAY TRANSFER</v>
          </cell>
        </row>
        <row r="368">
          <cell r="E368" t="str">
            <v>VIJAYA</v>
          </cell>
        </row>
        <row r="369">
          <cell r="E369" t="str">
            <v>VIVEK</v>
          </cell>
        </row>
        <row r="370">
          <cell r="E370" t="str">
            <v>VIVEK ENTERPRISES</v>
          </cell>
        </row>
        <row r="371">
          <cell r="E371" t="str">
            <v>VR</v>
          </cell>
        </row>
        <row r="372">
          <cell r="E372" t="str">
            <v>VTST</v>
          </cell>
        </row>
        <row r="373">
          <cell r="E373" t="str">
            <v>VTSTVTST</v>
          </cell>
        </row>
        <row r="374">
          <cell r="E374" t="str">
            <v>VVC</v>
          </cell>
        </row>
        <row r="375">
          <cell r="E375" t="str">
            <v>VXL</v>
          </cell>
        </row>
        <row r="376">
          <cell r="E376" t="str">
            <v>VXL INDIA</v>
          </cell>
        </row>
        <row r="377">
          <cell r="E377" t="str">
            <v>VXL LANDIS</v>
          </cell>
        </row>
        <row r="378">
          <cell r="E378" t="str">
            <v>VYOMA SWITCHGEAR</v>
          </cell>
        </row>
        <row r="379">
          <cell r="E379" t="str">
            <v>W\M CAPITAL</v>
          </cell>
        </row>
        <row r="380">
          <cell r="E380" t="str">
            <v>WAITRESS</v>
          </cell>
        </row>
        <row r="381">
          <cell r="E381" t="str">
            <v>WALSEEMA</v>
          </cell>
        </row>
        <row r="382">
          <cell r="E382" t="str">
            <v>WATTOHR</v>
          </cell>
        </row>
        <row r="383">
          <cell r="E383" t="str">
            <v>WIM</v>
          </cell>
        </row>
        <row r="384">
          <cell r="E384" t="str">
            <v>WINSMITH</v>
          </cell>
        </row>
        <row r="385">
          <cell r="E385" t="str">
            <v>WT</v>
          </cell>
        </row>
        <row r="386">
          <cell r="E386" t="str">
            <v>WTH</v>
          </cell>
        </row>
        <row r="387">
          <cell r="E387" t="str">
            <v>YES</v>
          </cell>
        </row>
        <row r="388">
          <cell r="E388" t="str">
            <v>YYL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"/>
  <sheetViews>
    <sheetView view="pageBreakPreview" topLeftCell="B1" zoomScale="85" zoomScaleNormal="85" zoomScaleSheetLayoutView="85" workbookViewId="0">
      <pane xSplit="2" ySplit="7" topLeftCell="D8" activePane="bottomRight" state="frozen"/>
      <selection activeCell="U31" sqref="U31"/>
      <selection pane="topRight" activeCell="U31" sqref="U31"/>
      <selection pane="bottomLeft" activeCell="U31" sqref="U31"/>
      <selection pane="bottomRight" activeCell="Q6" sqref="Q6"/>
    </sheetView>
  </sheetViews>
  <sheetFormatPr defaultColWidth="9.140625" defaultRowHeight="15"/>
  <cols>
    <col min="1" max="1" width="6" style="1" customWidth="1"/>
    <col min="2" max="2" width="12.7109375" style="12" customWidth="1"/>
    <col min="3" max="3" width="19.140625" style="1" customWidth="1"/>
    <col min="4" max="8" width="9.140625" style="1"/>
    <col min="9" max="9" width="8.7109375" style="1" customWidth="1"/>
    <col min="10" max="10" width="8.5703125" style="1" customWidth="1"/>
    <col min="11" max="12" width="8.42578125" style="1" customWidth="1"/>
    <col min="13" max="16384" width="9.140625" style="1"/>
  </cols>
  <sheetData>
    <row r="1" spans="1:15" ht="21">
      <c r="A1" s="165" t="s">
        <v>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5" ht="18.75">
      <c r="A2" s="166" t="s">
        <v>102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4" spans="1:15" ht="13.5" customHeight="1">
      <c r="A4" s="2" t="s">
        <v>21</v>
      </c>
      <c r="B4" s="12" t="s">
        <v>85</v>
      </c>
    </row>
    <row r="5" spans="1:15" ht="42" customHeight="1">
      <c r="A5" s="161" t="s">
        <v>24</v>
      </c>
      <c r="B5" s="168" t="s">
        <v>2</v>
      </c>
      <c r="C5" s="161" t="s">
        <v>3</v>
      </c>
      <c r="D5" s="171" t="s">
        <v>4</v>
      </c>
      <c r="E5" s="172"/>
      <c r="F5" s="172"/>
      <c r="G5" s="172"/>
      <c r="H5" s="172"/>
      <c r="I5" s="173"/>
      <c r="J5" s="174" t="s">
        <v>5</v>
      </c>
      <c r="K5" s="175"/>
      <c r="L5" s="176"/>
    </row>
    <row r="6" spans="1:15" ht="12" customHeight="1">
      <c r="A6" s="162"/>
      <c r="B6" s="169"/>
      <c r="C6" s="162"/>
      <c r="D6" s="161" t="s">
        <v>8</v>
      </c>
      <c r="E6" s="29"/>
      <c r="F6" s="29"/>
      <c r="G6" s="29"/>
      <c r="H6" s="29"/>
      <c r="I6" s="163" t="s">
        <v>12</v>
      </c>
      <c r="J6" s="161" t="s">
        <v>8</v>
      </c>
      <c r="K6" s="161" t="s">
        <v>93</v>
      </c>
      <c r="L6" s="163" t="s">
        <v>12</v>
      </c>
    </row>
    <row r="7" spans="1:15" ht="63.75">
      <c r="A7" s="167"/>
      <c r="B7" s="170"/>
      <c r="C7" s="167"/>
      <c r="D7" s="162"/>
      <c r="E7" s="29" t="s">
        <v>88</v>
      </c>
      <c r="F7" s="29" t="s">
        <v>89</v>
      </c>
      <c r="G7" s="29" t="s">
        <v>90</v>
      </c>
      <c r="H7" s="29" t="s">
        <v>91</v>
      </c>
      <c r="I7" s="164"/>
      <c r="J7" s="162"/>
      <c r="K7" s="162"/>
      <c r="L7" s="164"/>
    </row>
    <row r="8" spans="1:15" ht="28.5" customHeight="1">
      <c r="A8" s="27">
        <v>3</v>
      </c>
      <c r="B8" s="178" t="s">
        <v>82</v>
      </c>
      <c r="C8" s="10" t="s">
        <v>19</v>
      </c>
      <c r="D8" s="7">
        <v>136</v>
      </c>
      <c r="E8" s="7">
        <v>326</v>
      </c>
      <c r="F8" s="7">
        <v>9</v>
      </c>
      <c r="G8" s="7">
        <v>927</v>
      </c>
      <c r="H8" s="7">
        <v>65</v>
      </c>
      <c r="I8" s="8">
        <f>SUM(D8:H8)</f>
        <v>1463</v>
      </c>
      <c r="J8" s="11">
        <v>120</v>
      </c>
      <c r="K8" s="11">
        <v>225</v>
      </c>
      <c r="L8" s="8">
        <f>J8+K8</f>
        <v>345</v>
      </c>
      <c r="M8" s="26">
        <f>32+8</f>
        <v>40</v>
      </c>
      <c r="N8" s="26" t="e">
        <f>#REF!+#REF!+#REF!+#REF!+#REF!+#REF!+#REF!+#REF!+#REF!+#REF!</f>
        <v>#REF!</v>
      </c>
      <c r="O8" s="26" t="e">
        <f>M8+N8</f>
        <v>#REF!</v>
      </c>
    </row>
    <row r="9" spans="1:15" ht="28.5" customHeight="1">
      <c r="A9" s="27"/>
      <c r="B9" s="179"/>
      <c r="C9" s="10" t="s">
        <v>27</v>
      </c>
      <c r="D9" s="7">
        <v>106</v>
      </c>
      <c r="E9" s="7">
        <v>287</v>
      </c>
      <c r="F9" s="7">
        <v>76</v>
      </c>
      <c r="G9" s="7">
        <v>1254</v>
      </c>
      <c r="H9" s="7">
        <v>4</v>
      </c>
      <c r="I9" s="8">
        <f>SUM(D9:H9)</f>
        <v>1727</v>
      </c>
      <c r="J9" s="11">
        <v>103</v>
      </c>
      <c r="K9" s="11">
        <v>176</v>
      </c>
      <c r="L9" s="8">
        <f>J9+K9</f>
        <v>279</v>
      </c>
      <c r="M9" s="6"/>
      <c r="N9" s="6" t="e">
        <f>#REF!+#REF!+#REF!+#REF!+#REF!+#REF!+#REF!+#REF!+#REF!+#REF!</f>
        <v>#REF!</v>
      </c>
      <c r="O9" s="6" t="e">
        <f>M9+N9</f>
        <v>#REF!</v>
      </c>
    </row>
    <row r="10" spans="1:15" s="3" customFormat="1" ht="28.5" customHeight="1">
      <c r="A10" s="27">
        <v>4</v>
      </c>
      <c r="B10" s="179"/>
      <c r="C10" s="10" t="s">
        <v>20</v>
      </c>
      <c r="D10" s="7">
        <v>323</v>
      </c>
      <c r="E10" s="7">
        <v>499</v>
      </c>
      <c r="F10" s="7">
        <v>193</v>
      </c>
      <c r="G10" s="7">
        <v>1650</v>
      </c>
      <c r="H10" s="7">
        <v>154</v>
      </c>
      <c r="I10" s="8">
        <f>SUM(D10:H10)</f>
        <v>2819</v>
      </c>
      <c r="J10" s="11">
        <v>86</v>
      </c>
      <c r="K10" s="30">
        <v>638</v>
      </c>
      <c r="L10" s="8">
        <f>J10+K10</f>
        <v>724</v>
      </c>
      <c r="M10" s="6">
        <f>12+2</f>
        <v>14</v>
      </c>
      <c r="N10" s="6" t="e">
        <f>#REF!+#REF!+#REF!+#REF!+#REF!+#REF!+#REF!+#REF!+#REF!+#REF!</f>
        <v>#REF!</v>
      </c>
      <c r="O10" s="6" t="e">
        <f>M10+N10</f>
        <v>#REF!</v>
      </c>
    </row>
    <row r="11" spans="1:15" ht="28.5" customHeight="1">
      <c r="A11" s="27">
        <v>5</v>
      </c>
      <c r="B11" s="180"/>
      <c r="C11" s="10" t="s">
        <v>73</v>
      </c>
      <c r="D11" s="7">
        <v>55</v>
      </c>
      <c r="E11" s="7">
        <v>427</v>
      </c>
      <c r="F11" s="7">
        <v>73</v>
      </c>
      <c r="G11" s="7">
        <v>1293</v>
      </c>
      <c r="H11" s="7">
        <v>111</v>
      </c>
      <c r="I11" s="8">
        <f>SUM(D11:H11)</f>
        <v>1959</v>
      </c>
      <c r="J11" s="11">
        <v>45</v>
      </c>
      <c r="K11" s="11">
        <v>182</v>
      </c>
      <c r="L11" s="8">
        <f>J11+K11</f>
        <v>227</v>
      </c>
      <c r="M11" s="6">
        <f>31+4</f>
        <v>35</v>
      </c>
      <c r="N11" s="6" t="e">
        <f>#REF!+#REF!+#REF!+#REF!+#REF!+#REF!+#REF!+#REF!+#REF!+#REF!</f>
        <v>#REF!</v>
      </c>
      <c r="O11" s="6" t="e">
        <f>M11+N11</f>
        <v>#REF!</v>
      </c>
    </row>
    <row r="12" spans="1:15" ht="28.5" customHeight="1">
      <c r="A12" s="181" t="s">
        <v>12</v>
      </c>
      <c r="B12" s="182"/>
      <c r="C12" s="183"/>
      <c r="D12" s="9">
        <f>SUM(D8:D11)</f>
        <v>620</v>
      </c>
      <c r="E12" s="9">
        <f t="shared" ref="E12:J12" si="0">SUM(E8:E11)</f>
        <v>1539</v>
      </c>
      <c r="F12" s="9">
        <f t="shared" si="0"/>
        <v>351</v>
      </c>
      <c r="G12" s="9">
        <f t="shared" si="0"/>
        <v>5124</v>
      </c>
      <c r="H12" s="9">
        <f t="shared" si="0"/>
        <v>334</v>
      </c>
      <c r="I12" s="9">
        <f t="shared" si="0"/>
        <v>7968</v>
      </c>
      <c r="J12" s="9">
        <f t="shared" si="0"/>
        <v>354</v>
      </c>
      <c r="K12" s="9">
        <f>SUM(K8:K11)</f>
        <v>1221</v>
      </c>
      <c r="L12" s="9">
        <f>SUM(L8:L11)</f>
        <v>1575</v>
      </c>
      <c r="M12" s="28">
        <f>SUM(M8:M11)</f>
        <v>89</v>
      </c>
      <c r="N12" s="28" t="e">
        <f>SUM(N8:N11)</f>
        <v>#REF!</v>
      </c>
      <c r="O12" s="28" t="e">
        <f>SUM(O8:O11)</f>
        <v>#REF!</v>
      </c>
    </row>
    <row r="13" spans="1:15" ht="23.25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5" ht="12.75" customHeight="1">
      <c r="A14" s="4"/>
      <c r="B14" s="13"/>
      <c r="C14" s="5"/>
      <c r="D14" s="5" t="s">
        <v>8</v>
      </c>
      <c r="E14" s="5"/>
      <c r="F14" s="5"/>
      <c r="G14" s="5"/>
      <c r="H14" s="5"/>
      <c r="I14" s="5" t="s">
        <v>25</v>
      </c>
      <c r="J14" s="5" t="s">
        <v>26</v>
      </c>
      <c r="K14" s="5"/>
      <c r="L14" s="5"/>
    </row>
    <row r="15" spans="1:15">
      <c r="C15" s="1" t="s">
        <v>27</v>
      </c>
      <c r="D15" s="1">
        <v>103</v>
      </c>
      <c r="I15" s="1">
        <v>55</v>
      </c>
      <c r="J15" s="1">
        <v>811</v>
      </c>
    </row>
    <row r="16" spans="1:15">
      <c r="I16" s="177"/>
      <c r="J16" s="177"/>
    </row>
    <row r="17" spans="11:12">
      <c r="K17" s="1">
        <v>165</v>
      </c>
      <c r="L17" s="1" t="s">
        <v>28</v>
      </c>
    </row>
    <row r="18" spans="11:12">
      <c r="K18" s="1">
        <v>7</v>
      </c>
      <c r="L18" s="1" t="s">
        <v>29</v>
      </c>
    </row>
    <row r="20" spans="11:12">
      <c r="L20" s="1" t="e">
        <f>#REF!-#REF!</f>
        <v>#REF!</v>
      </c>
    </row>
  </sheetData>
  <mergeCells count="15">
    <mergeCell ref="I16:J16"/>
    <mergeCell ref="B8:B11"/>
    <mergeCell ref="A12:C12"/>
    <mergeCell ref="D6:D7"/>
    <mergeCell ref="I6:I7"/>
    <mergeCell ref="J6:J7"/>
    <mergeCell ref="K6:K7"/>
    <mergeCell ref="L6:L7"/>
    <mergeCell ref="A1:L1"/>
    <mergeCell ref="A2:L2"/>
    <mergeCell ref="A5:A7"/>
    <mergeCell ref="B5:B7"/>
    <mergeCell ref="C5:C7"/>
    <mergeCell ref="D5:I5"/>
    <mergeCell ref="J5:L5"/>
  </mergeCells>
  <printOptions horizontalCentered="1"/>
  <pageMargins left="0" right="0" top="0.70866141732283505" bottom="0.23622047244094499" header="0.511811023622047" footer="0.51181102362204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9"/>
  <sheetViews>
    <sheetView view="pageBreakPreview" topLeftCell="C49" zoomScale="91" zoomScaleNormal="100" zoomScaleSheetLayoutView="91" workbookViewId="0">
      <selection activeCell="O177" sqref="O177"/>
    </sheetView>
  </sheetViews>
  <sheetFormatPr defaultColWidth="9.140625" defaultRowHeight="13.5" customHeight="1"/>
  <cols>
    <col min="1" max="1" width="4.7109375" style="116" customWidth="1"/>
    <col min="2" max="2" width="9.85546875" style="111" customWidth="1"/>
    <col min="3" max="3" width="20.42578125" style="111" customWidth="1"/>
    <col min="4" max="4" width="5.28515625" style="111" customWidth="1"/>
    <col min="5" max="5" width="26.140625" style="136" customWidth="1"/>
    <col min="6" max="6" width="6.140625" style="114" customWidth="1"/>
    <col min="7" max="7" width="9.85546875" style="114" customWidth="1"/>
    <col min="8" max="8" width="4.7109375" style="114" hidden="1" customWidth="1"/>
    <col min="9" max="9" width="15.140625" style="114" customWidth="1"/>
    <col min="10" max="10" width="21.42578125" style="114" customWidth="1"/>
    <col min="11" max="11" width="11.42578125" style="114" customWidth="1"/>
    <col min="12" max="12" width="6.85546875" style="114" customWidth="1"/>
    <col min="13" max="13" width="11.42578125" style="114" customWidth="1"/>
    <col min="14" max="14" width="8.28515625" style="114" customWidth="1"/>
    <col min="15" max="15" width="19.7109375" style="154" bestFit="1" customWidth="1"/>
    <col min="16" max="16" width="12.42578125" style="114" customWidth="1"/>
    <col min="17" max="17" width="11.28515625" style="114" customWidth="1"/>
    <col min="18" max="18" width="15.5703125" style="130" customWidth="1"/>
    <col min="19" max="19" width="9.42578125" style="116" hidden="1" customWidth="1"/>
    <col min="20" max="16384" width="9.140625" style="116"/>
  </cols>
  <sheetData>
    <row r="1" spans="1:19" ht="13.5" customHeight="1">
      <c r="A1" s="110" t="s">
        <v>43</v>
      </c>
      <c r="C1" s="110"/>
      <c r="D1" s="110"/>
      <c r="E1" s="112"/>
      <c r="F1" s="113"/>
      <c r="G1" s="113"/>
      <c r="H1" s="113"/>
      <c r="M1" s="113"/>
      <c r="N1" s="113"/>
      <c r="O1" s="151"/>
      <c r="P1" s="113"/>
      <c r="Q1" s="113"/>
      <c r="R1" s="115"/>
    </row>
    <row r="2" spans="1:19" ht="18.600000000000001" customHeight="1">
      <c r="A2" s="184" t="s">
        <v>418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5"/>
      <c r="P2" s="184"/>
      <c r="Q2" s="184"/>
      <c r="R2" s="186"/>
    </row>
    <row r="3" spans="1:19" s="119" customFormat="1" ht="52.5" customHeight="1">
      <c r="A3" s="117" t="s">
        <v>44</v>
      </c>
      <c r="B3" s="118" t="s">
        <v>31</v>
      </c>
      <c r="C3" s="118" t="s">
        <v>45</v>
      </c>
      <c r="E3" s="120" t="s">
        <v>46</v>
      </c>
      <c r="F3" s="121" t="s">
        <v>32</v>
      </c>
      <c r="G3" s="121" t="s">
        <v>305</v>
      </c>
      <c r="H3" s="121"/>
      <c r="I3" s="121" t="s">
        <v>110</v>
      </c>
      <c r="J3" s="121" t="s">
        <v>47</v>
      </c>
      <c r="K3" s="121" t="s">
        <v>39</v>
      </c>
      <c r="L3" s="121" t="s">
        <v>33</v>
      </c>
      <c r="M3" s="121" t="s">
        <v>34</v>
      </c>
      <c r="N3" s="121" t="s">
        <v>48</v>
      </c>
      <c r="O3" s="152" t="s">
        <v>49</v>
      </c>
      <c r="P3" s="121" t="s">
        <v>50</v>
      </c>
      <c r="Q3" s="122" t="s">
        <v>51</v>
      </c>
      <c r="R3" s="115" t="s">
        <v>0</v>
      </c>
      <c r="S3" s="155" t="s">
        <v>413</v>
      </c>
    </row>
    <row r="4" spans="1:19" s="119" customFormat="1" ht="11.45" customHeight="1">
      <c r="A4" s="123">
        <v>1</v>
      </c>
      <c r="B4" s="109" t="s">
        <v>121</v>
      </c>
      <c r="C4" s="109" t="s">
        <v>53</v>
      </c>
      <c r="D4" s="109" t="s">
        <v>23</v>
      </c>
      <c r="E4" s="47" t="s">
        <v>122</v>
      </c>
      <c r="F4" s="48">
        <v>100</v>
      </c>
      <c r="G4" s="48">
        <v>151150</v>
      </c>
      <c r="H4" s="124">
        <v>34698</v>
      </c>
      <c r="I4" s="125">
        <v>38762</v>
      </c>
      <c r="J4" s="137">
        <v>38846</v>
      </c>
      <c r="K4" s="126">
        <f>J4-I4</f>
        <v>84</v>
      </c>
      <c r="L4" s="127">
        <v>30</v>
      </c>
      <c r="M4" s="127">
        <f>L4*K4</f>
        <v>2520</v>
      </c>
      <c r="N4" s="128">
        <v>275</v>
      </c>
      <c r="O4" s="153">
        <v>2269</v>
      </c>
      <c r="P4" s="128">
        <f>M4-O4</f>
        <v>251</v>
      </c>
      <c r="Q4" s="129">
        <f>((M4-O4)/M4)*100</f>
        <v>9.9603174603174605</v>
      </c>
      <c r="R4" s="128"/>
      <c r="S4" s="119" t="s">
        <v>414</v>
      </c>
    </row>
    <row r="5" spans="1:19" s="119" customFormat="1" ht="11.45" customHeight="1">
      <c r="A5" s="123">
        <v>2</v>
      </c>
      <c r="B5" s="109" t="s">
        <v>121</v>
      </c>
      <c r="C5" s="109" t="s">
        <v>53</v>
      </c>
      <c r="D5" s="109" t="s">
        <v>23</v>
      </c>
      <c r="E5" s="47" t="s">
        <v>123</v>
      </c>
      <c r="F5" s="48">
        <v>100</v>
      </c>
      <c r="G5" s="48">
        <v>151118</v>
      </c>
      <c r="H5" s="124" t="s">
        <v>74</v>
      </c>
      <c r="I5" s="125" t="s">
        <v>74</v>
      </c>
      <c r="J5" s="125" t="s">
        <v>74</v>
      </c>
      <c r="K5" s="126" t="e">
        <f t="shared" ref="K5:K68" si="0">J5-I5</f>
        <v>#VALUE!</v>
      </c>
      <c r="L5" s="127">
        <v>30</v>
      </c>
      <c r="M5" s="127" t="e">
        <f t="shared" ref="M5:M68" si="1">L5*K5</f>
        <v>#VALUE!</v>
      </c>
      <c r="N5" s="128">
        <v>738</v>
      </c>
      <c r="O5" s="153" t="str">
        <f>J5</f>
        <v>No Display</v>
      </c>
      <c r="P5" s="128" t="e">
        <f t="shared" ref="P5:P68" si="2">M5-O5</f>
        <v>#VALUE!</v>
      </c>
      <c r="Q5" s="128" t="e">
        <f t="shared" ref="Q5:Q68" si="3">((M5-O5)/M5)*100</f>
        <v>#VALUE!</v>
      </c>
      <c r="R5" s="128" t="s">
        <v>74</v>
      </c>
      <c r="S5" s="119" t="s">
        <v>414</v>
      </c>
    </row>
    <row r="6" spans="1:19" s="119" customFormat="1" ht="11.45" customHeight="1">
      <c r="A6" s="123">
        <v>3</v>
      </c>
      <c r="B6" s="109" t="s">
        <v>121</v>
      </c>
      <c r="C6" s="109" t="s">
        <v>58</v>
      </c>
      <c r="D6" s="109" t="s">
        <v>23</v>
      </c>
      <c r="E6" s="47" t="s">
        <v>63</v>
      </c>
      <c r="F6" s="48">
        <v>100</v>
      </c>
      <c r="G6" s="48">
        <v>151634</v>
      </c>
      <c r="H6" s="124">
        <v>125025</v>
      </c>
      <c r="I6" s="125" t="s">
        <v>427</v>
      </c>
      <c r="J6" s="125" t="s">
        <v>427</v>
      </c>
      <c r="K6" s="126" t="e">
        <f t="shared" si="0"/>
        <v>#VALUE!</v>
      </c>
      <c r="L6" s="127">
        <v>30</v>
      </c>
      <c r="M6" s="127" t="e">
        <f t="shared" si="1"/>
        <v>#VALUE!</v>
      </c>
      <c r="N6" s="128">
        <v>832</v>
      </c>
      <c r="O6" s="125" t="s">
        <v>427</v>
      </c>
      <c r="P6" s="128" t="e">
        <f t="shared" si="2"/>
        <v>#VALUE!</v>
      </c>
      <c r="Q6" s="128" t="e">
        <f t="shared" si="3"/>
        <v>#VALUE!</v>
      </c>
      <c r="R6" s="128" t="s">
        <v>74</v>
      </c>
      <c r="S6" s="119" t="s">
        <v>414</v>
      </c>
    </row>
    <row r="7" spans="1:19" s="119" customFormat="1" ht="11.45" customHeight="1">
      <c r="A7" s="123">
        <v>4</v>
      </c>
      <c r="B7" s="109" t="s">
        <v>121</v>
      </c>
      <c r="C7" s="109" t="s">
        <v>53</v>
      </c>
      <c r="D7" s="109" t="s">
        <v>23</v>
      </c>
      <c r="E7" s="47" t="s">
        <v>124</v>
      </c>
      <c r="F7" s="48">
        <v>100</v>
      </c>
      <c r="G7" s="48">
        <v>151121</v>
      </c>
      <c r="H7" s="124">
        <v>439304.1</v>
      </c>
      <c r="I7" s="125">
        <v>477582</v>
      </c>
      <c r="J7" s="137">
        <v>482623</v>
      </c>
      <c r="K7" s="126">
        <f t="shared" si="0"/>
        <v>5041</v>
      </c>
      <c r="L7" s="127">
        <v>1</v>
      </c>
      <c r="M7" s="127">
        <f t="shared" si="1"/>
        <v>5041</v>
      </c>
      <c r="N7" s="128">
        <v>137</v>
      </c>
      <c r="O7" s="153">
        <v>4852</v>
      </c>
      <c r="P7" s="128">
        <f t="shared" si="2"/>
        <v>189</v>
      </c>
      <c r="Q7" s="129">
        <f t="shared" si="3"/>
        <v>3.7492560999801623</v>
      </c>
      <c r="R7" s="128"/>
      <c r="S7" s="119" t="s">
        <v>414</v>
      </c>
    </row>
    <row r="8" spans="1:19" s="119" customFormat="1" ht="11.45" customHeight="1">
      <c r="A8" s="123">
        <v>5</v>
      </c>
      <c r="B8" s="109" t="s">
        <v>121</v>
      </c>
      <c r="C8" s="109" t="s">
        <v>58</v>
      </c>
      <c r="D8" s="109" t="s">
        <v>23</v>
      </c>
      <c r="E8" s="47" t="s">
        <v>125</v>
      </c>
      <c r="F8" s="48">
        <v>100</v>
      </c>
      <c r="G8" s="48">
        <v>151610</v>
      </c>
      <c r="H8" s="124" t="s">
        <v>271</v>
      </c>
      <c r="I8" s="125" t="s">
        <v>74</v>
      </c>
      <c r="J8" s="125" t="s">
        <v>74</v>
      </c>
      <c r="K8" s="126" t="e">
        <f t="shared" si="0"/>
        <v>#VALUE!</v>
      </c>
      <c r="L8" s="127">
        <v>30</v>
      </c>
      <c r="M8" s="127" t="e">
        <f t="shared" si="1"/>
        <v>#VALUE!</v>
      </c>
      <c r="N8" s="128">
        <v>346</v>
      </c>
      <c r="O8" s="125" t="str">
        <f>J8</f>
        <v>No Display</v>
      </c>
      <c r="P8" s="128" t="e">
        <f t="shared" si="2"/>
        <v>#VALUE!</v>
      </c>
      <c r="Q8" s="128" t="e">
        <f t="shared" si="3"/>
        <v>#VALUE!</v>
      </c>
      <c r="R8" s="128" t="s">
        <v>74</v>
      </c>
      <c r="S8" s="119" t="s">
        <v>414</v>
      </c>
    </row>
    <row r="9" spans="1:19" s="119" customFormat="1" ht="11.45" customHeight="1">
      <c r="A9" s="123">
        <v>6</v>
      </c>
      <c r="B9" s="109" t="s">
        <v>121</v>
      </c>
      <c r="C9" s="109" t="s">
        <v>71</v>
      </c>
      <c r="D9" s="109" t="s">
        <v>23</v>
      </c>
      <c r="E9" s="47" t="s">
        <v>72</v>
      </c>
      <c r="F9" s="48">
        <v>250</v>
      </c>
      <c r="G9" s="48">
        <v>151403</v>
      </c>
      <c r="H9" s="124">
        <v>31750.6</v>
      </c>
      <c r="I9" s="125">
        <v>316955.86999999994</v>
      </c>
      <c r="J9" s="137" t="s">
        <v>42</v>
      </c>
      <c r="K9" s="126" t="e">
        <f t="shared" si="0"/>
        <v>#VALUE!</v>
      </c>
      <c r="L9" s="127">
        <v>80</v>
      </c>
      <c r="M9" s="127" t="e">
        <f t="shared" si="1"/>
        <v>#VALUE!</v>
      </c>
      <c r="N9" s="128">
        <v>25</v>
      </c>
      <c r="O9" s="153">
        <v>25632</v>
      </c>
      <c r="P9" s="128" t="e">
        <f t="shared" si="2"/>
        <v>#VALUE!</v>
      </c>
      <c r="Q9" s="129" t="e">
        <f t="shared" si="3"/>
        <v>#VALUE!</v>
      </c>
      <c r="R9" s="128"/>
      <c r="S9" s="119" t="s">
        <v>414</v>
      </c>
    </row>
    <row r="10" spans="1:19" s="119" customFormat="1" ht="11.45" customHeight="1">
      <c r="A10" s="123">
        <v>7</v>
      </c>
      <c r="B10" s="109" t="s">
        <v>121</v>
      </c>
      <c r="C10" s="109" t="s">
        <v>58</v>
      </c>
      <c r="D10" s="109" t="s">
        <v>23</v>
      </c>
      <c r="E10" s="47" t="s">
        <v>65</v>
      </c>
      <c r="F10" s="48">
        <v>100</v>
      </c>
      <c r="G10" s="48">
        <v>151602</v>
      </c>
      <c r="H10" s="124">
        <v>48177.2</v>
      </c>
      <c r="I10" s="125">
        <v>53269.799999999996</v>
      </c>
      <c r="J10" s="137">
        <v>53365</v>
      </c>
      <c r="K10" s="126">
        <f t="shared" si="0"/>
        <v>95.200000000004366</v>
      </c>
      <c r="L10" s="127">
        <v>30</v>
      </c>
      <c r="M10" s="127">
        <f t="shared" si="1"/>
        <v>2856.000000000131</v>
      </c>
      <c r="N10" s="128">
        <v>75</v>
      </c>
      <c r="O10" s="153">
        <v>2635</v>
      </c>
      <c r="P10" s="128">
        <f t="shared" si="2"/>
        <v>221.00000000013097</v>
      </c>
      <c r="Q10" s="129">
        <f t="shared" si="3"/>
        <v>7.7380952380994685</v>
      </c>
      <c r="R10" s="128"/>
      <c r="S10" s="119" t="s">
        <v>414</v>
      </c>
    </row>
    <row r="11" spans="1:19" s="119" customFormat="1" ht="11.45" customHeight="1">
      <c r="A11" s="123">
        <v>8</v>
      </c>
      <c r="B11" s="109" t="s">
        <v>121</v>
      </c>
      <c r="C11" s="109" t="s">
        <v>71</v>
      </c>
      <c r="D11" s="109" t="s">
        <v>23</v>
      </c>
      <c r="E11" s="47" t="s">
        <v>126</v>
      </c>
      <c r="F11" s="48">
        <v>63</v>
      </c>
      <c r="G11" s="48">
        <v>151411</v>
      </c>
      <c r="H11" s="124">
        <v>2684</v>
      </c>
      <c r="I11" s="125">
        <v>2983</v>
      </c>
      <c r="J11" s="137">
        <v>3021</v>
      </c>
      <c r="K11" s="126">
        <f t="shared" si="0"/>
        <v>38</v>
      </c>
      <c r="L11" s="127">
        <v>30</v>
      </c>
      <c r="M11" s="127">
        <f t="shared" si="1"/>
        <v>1140</v>
      </c>
      <c r="N11" s="128">
        <v>662</v>
      </c>
      <c r="O11" s="153">
        <v>1051</v>
      </c>
      <c r="P11" s="128">
        <f t="shared" si="2"/>
        <v>89</v>
      </c>
      <c r="Q11" s="129">
        <f t="shared" si="3"/>
        <v>7.8070175438596499</v>
      </c>
      <c r="R11" s="128"/>
      <c r="S11" s="119" t="s">
        <v>414</v>
      </c>
    </row>
    <row r="12" spans="1:19" s="119" customFormat="1" ht="11.45" customHeight="1">
      <c r="A12" s="123">
        <v>9</v>
      </c>
      <c r="B12" s="109" t="s">
        <v>121</v>
      </c>
      <c r="C12" s="109" t="s">
        <v>71</v>
      </c>
      <c r="D12" s="109" t="s">
        <v>23</v>
      </c>
      <c r="E12" s="47" t="s">
        <v>127</v>
      </c>
      <c r="F12" s="48">
        <v>250</v>
      </c>
      <c r="G12" s="48">
        <v>151602</v>
      </c>
      <c r="H12" s="124">
        <v>1216798</v>
      </c>
      <c r="I12" s="125">
        <v>1374826</v>
      </c>
      <c r="J12" s="125">
        <v>1379516</v>
      </c>
      <c r="K12" s="126">
        <f t="shared" si="0"/>
        <v>4690</v>
      </c>
      <c r="L12" s="127">
        <v>1</v>
      </c>
      <c r="M12" s="127">
        <f t="shared" si="1"/>
        <v>4690</v>
      </c>
      <c r="N12" s="128">
        <v>62</v>
      </c>
      <c r="O12" s="153">
        <v>4325</v>
      </c>
      <c r="P12" s="128">
        <f t="shared" si="2"/>
        <v>365</v>
      </c>
      <c r="Q12" s="129">
        <f t="shared" si="3"/>
        <v>7.7825159914712154</v>
      </c>
      <c r="R12" s="128"/>
      <c r="S12" s="119" t="s">
        <v>414</v>
      </c>
    </row>
    <row r="13" spans="1:19" s="119" customFormat="1" ht="11.45" customHeight="1">
      <c r="A13" s="123">
        <v>10</v>
      </c>
      <c r="B13" s="109" t="s">
        <v>121</v>
      </c>
      <c r="C13" s="109" t="s">
        <v>53</v>
      </c>
      <c r="D13" s="109" t="s">
        <v>23</v>
      </c>
      <c r="E13" s="47" t="s">
        <v>128</v>
      </c>
      <c r="F13" s="48">
        <v>25</v>
      </c>
      <c r="G13" s="48">
        <v>151127</v>
      </c>
      <c r="H13" s="124">
        <v>1429536.7999999998</v>
      </c>
      <c r="I13" s="125">
        <v>1673816</v>
      </c>
      <c r="J13" s="137" t="s">
        <v>108</v>
      </c>
      <c r="K13" s="126" t="e">
        <f t="shared" si="0"/>
        <v>#VALUE!</v>
      </c>
      <c r="L13" s="127">
        <v>1</v>
      </c>
      <c r="M13" s="127" t="e">
        <f t="shared" si="1"/>
        <v>#VALUE!</v>
      </c>
      <c r="N13" s="128">
        <v>454</v>
      </c>
      <c r="O13" s="153">
        <v>16253</v>
      </c>
      <c r="P13" s="128" t="e">
        <f t="shared" si="2"/>
        <v>#VALUE!</v>
      </c>
      <c r="Q13" s="129" t="e">
        <f t="shared" si="3"/>
        <v>#VALUE!</v>
      </c>
      <c r="R13" s="128"/>
      <c r="S13" s="119" t="s">
        <v>414</v>
      </c>
    </row>
    <row r="14" spans="1:19" s="119" customFormat="1" ht="12.75" customHeight="1">
      <c r="A14" s="123">
        <v>11</v>
      </c>
      <c r="B14" s="109" t="s">
        <v>121</v>
      </c>
      <c r="C14" s="109" t="s">
        <v>58</v>
      </c>
      <c r="D14" s="109" t="s">
        <v>23</v>
      </c>
      <c r="E14" s="47" t="s">
        <v>68</v>
      </c>
      <c r="F14" s="48">
        <v>63</v>
      </c>
      <c r="G14" s="48">
        <v>151641</v>
      </c>
      <c r="H14" s="124" t="s">
        <v>96</v>
      </c>
      <c r="I14" s="125" t="s">
        <v>96</v>
      </c>
      <c r="J14" s="125" t="s">
        <v>96</v>
      </c>
      <c r="K14" s="126" t="e">
        <f t="shared" si="0"/>
        <v>#VALUE!</v>
      </c>
      <c r="L14" s="127">
        <v>80</v>
      </c>
      <c r="M14" s="127" t="e">
        <f t="shared" si="1"/>
        <v>#VALUE!</v>
      </c>
      <c r="N14" s="128">
        <v>263</v>
      </c>
      <c r="O14" s="128" t="str">
        <f>J14</f>
        <v>no dis ct removed</v>
      </c>
      <c r="P14" s="128" t="e">
        <f t="shared" si="2"/>
        <v>#VALUE!</v>
      </c>
      <c r="Q14" s="128" t="e">
        <f t="shared" si="3"/>
        <v>#VALUE!</v>
      </c>
      <c r="R14" s="128" t="s">
        <v>96</v>
      </c>
      <c r="S14" s="119" t="s">
        <v>414</v>
      </c>
    </row>
    <row r="15" spans="1:19" s="119" customFormat="1" ht="11.45" customHeight="1">
      <c r="A15" s="123">
        <v>12</v>
      </c>
      <c r="B15" s="109" t="s">
        <v>121</v>
      </c>
      <c r="C15" s="109" t="s">
        <v>53</v>
      </c>
      <c r="D15" s="109" t="s">
        <v>23</v>
      </c>
      <c r="E15" s="47" t="s">
        <v>129</v>
      </c>
      <c r="F15" s="48">
        <v>100</v>
      </c>
      <c r="G15" s="48">
        <v>151137</v>
      </c>
      <c r="H15" s="124" t="s">
        <v>52</v>
      </c>
      <c r="I15" s="125" t="s">
        <v>86</v>
      </c>
      <c r="J15" s="125" t="s">
        <v>86</v>
      </c>
      <c r="K15" s="126" t="e">
        <f t="shared" si="0"/>
        <v>#VALUE!</v>
      </c>
      <c r="L15" s="127">
        <v>30</v>
      </c>
      <c r="M15" s="127" t="e">
        <f t="shared" si="1"/>
        <v>#VALUE!</v>
      </c>
      <c r="N15" s="128">
        <v>1</v>
      </c>
      <c r="O15" s="128" t="str">
        <f>J15</f>
        <v>ct wire disturbed</v>
      </c>
      <c r="P15" s="128" t="e">
        <f t="shared" si="2"/>
        <v>#VALUE!</v>
      </c>
      <c r="Q15" s="128" t="e">
        <f t="shared" si="3"/>
        <v>#VALUE!</v>
      </c>
      <c r="R15" s="128" t="s">
        <v>86</v>
      </c>
      <c r="S15" s="119" t="s">
        <v>414</v>
      </c>
    </row>
    <row r="16" spans="1:19" s="119" customFormat="1" ht="11.45" customHeight="1">
      <c r="A16" s="123">
        <v>13</v>
      </c>
      <c r="B16" s="109" t="s">
        <v>121</v>
      </c>
      <c r="C16" s="109" t="s">
        <v>71</v>
      </c>
      <c r="D16" s="109" t="s">
        <v>23</v>
      </c>
      <c r="E16" s="47" t="s">
        <v>130</v>
      </c>
      <c r="F16" s="48">
        <v>63</v>
      </c>
      <c r="G16" s="48">
        <v>151405</v>
      </c>
      <c r="H16" s="124" t="s">
        <v>97</v>
      </c>
      <c r="I16" s="125" t="s">
        <v>97</v>
      </c>
      <c r="J16" s="125" t="s">
        <v>97</v>
      </c>
      <c r="K16" s="126" t="e">
        <f t="shared" si="0"/>
        <v>#VALUE!</v>
      </c>
      <c r="L16" s="127">
        <v>30</v>
      </c>
      <c r="M16" s="127" t="e">
        <f t="shared" si="1"/>
        <v>#VALUE!</v>
      </c>
      <c r="N16" s="128">
        <v>918</v>
      </c>
      <c r="O16" s="125" t="s">
        <v>97</v>
      </c>
      <c r="P16" s="128" t="e">
        <f t="shared" si="2"/>
        <v>#VALUE!</v>
      </c>
      <c r="Q16" s="128" t="e">
        <f t="shared" si="3"/>
        <v>#VALUE!</v>
      </c>
      <c r="R16" s="128" t="s">
        <v>97</v>
      </c>
      <c r="S16" s="119" t="s">
        <v>414</v>
      </c>
    </row>
    <row r="17" spans="1:19" s="119" customFormat="1" ht="11.45" customHeight="1">
      <c r="A17" s="123">
        <v>14</v>
      </c>
      <c r="B17" s="109" t="s">
        <v>121</v>
      </c>
      <c r="C17" s="109" t="s">
        <v>53</v>
      </c>
      <c r="D17" s="109" t="s">
        <v>23</v>
      </c>
      <c r="E17" s="47" t="s">
        <v>131</v>
      </c>
      <c r="F17" s="48">
        <v>63</v>
      </c>
      <c r="G17" s="48">
        <v>151126</v>
      </c>
      <c r="H17" s="124" t="s">
        <v>52</v>
      </c>
      <c r="I17" s="125" t="s">
        <v>41</v>
      </c>
      <c r="J17" s="125" t="s">
        <v>41</v>
      </c>
      <c r="K17" s="126" t="e">
        <f t="shared" si="0"/>
        <v>#VALUE!</v>
      </c>
      <c r="L17" s="127">
        <v>30</v>
      </c>
      <c r="M17" s="127" t="e">
        <f t="shared" si="1"/>
        <v>#VALUE!</v>
      </c>
      <c r="N17" s="128">
        <v>159</v>
      </c>
      <c r="O17" s="128" t="str">
        <f>J17</f>
        <v>No display</v>
      </c>
      <c r="P17" s="128" t="e">
        <f t="shared" si="2"/>
        <v>#VALUE!</v>
      </c>
      <c r="Q17" s="128" t="e">
        <f t="shared" si="3"/>
        <v>#VALUE!</v>
      </c>
      <c r="R17" s="128" t="s">
        <v>41</v>
      </c>
      <c r="S17" s="119" t="s">
        <v>414</v>
      </c>
    </row>
    <row r="18" spans="1:19" s="119" customFormat="1" ht="11.45" customHeight="1">
      <c r="A18" s="123">
        <v>15</v>
      </c>
      <c r="B18" s="109" t="s">
        <v>121</v>
      </c>
      <c r="C18" s="109" t="s">
        <v>58</v>
      </c>
      <c r="D18" s="109" t="s">
        <v>23</v>
      </c>
      <c r="E18" s="47" t="s">
        <v>132</v>
      </c>
      <c r="F18" s="48">
        <v>63</v>
      </c>
      <c r="G18" s="48">
        <v>151630</v>
      </c>
      <c r="H18" s="124">
        <v>17111</v>
      </c>
      <c r="I18" s="125">
        <v>18441.100000000002</v>
      </c>
      <c r="J18" s="137">
        <v>18687</v>
      </c>
      <c r="K18" s="126">
        <f t="shared" si="0"/>
        <v>245.89999999999782</v>
      </c>
      <c r="L18" s="127">
        <v>20</v>
      </c>
      <c r="M18" s="127">
        <f t="shared" si="1"/>
        <v>4917.9999999999563</v>
      </c>
      <c r="N18" s="128">
        <v>0</v>
      </c>
      <c r="O18" s="153">
        <v>4523</v>
      </c>
      <c r="P18" s="128">
        <f t="shared" si="2"/>
        <v>394.99999999995634</v>
      </c>
      <c r="Q18" s="129">
        <f t="shared" si="3"/>
        <v>8.0317202114672597</v>
      </c>
      <c r="R18" s="128"/>
      <c r="S18" s="119" t="s">
        <v>414</v>
      </c>
    </row>
    <row r="19" spans="1:19" s="119" customFormat="1" ht="11.45" customHeight="1">
      <c r="A19" s="123">
        <v>16</v>
      </c>
      <c r="B19" s="109" t="s">
        <v>121</v>
      </c>
      <c r="C19" s="109" t="s">
        <v>58</v>
      </c>
      <c r="D19" s="109" t="s">
        <v>23</v>
      </c>
      <c r="E19" s="47" t="s">
        <v>133</v>
      </c>
      <c r="F19" s="48">
        <v>63</v>
      </c>
      <c r="G19" s="48"/>
      <c r="H19" s="124">
        <v>303167.09999999998</v>
      </c>
      <c r="I19" s="125">
        <v>324537.5</v>
      </c>
      <c r="J19" s="125">
        <v>326521.5</v>
      </c>
      <c r="K19" s="126">
        <f t="shared" si="0"/>
        <v>1984</v>
      </c>
      <c r="L19" s="127">
        <v>1</v>
      </c>
      <c r="M19" s="127">
        <f t="shared" si="1"/>
        <v>1984</v>
      </c>
      <c r="N19" s="128">
        <v>492</v>
      </c>
      <c r="O19" s="153">
        <v>1793</v>
      </c>
      <c r="P19" s="128">
        <f t="shared" si="2"/>
        <v>191</v>
      </c>
      <c r="Q19" s="129">
        <f t="shared" si="3"/>
        <v>9.627016129032258</v>
      </c>
      <c r="R19" s="128"/>
      <c r="S19" s="119" t="s">
        <v>414</v>
      </c>
    </row>
    <row r="20" spans="1:19" s="119" customFormat="1" ht="11.45" customHeight="1">
      <c r="A20" s="123">
        <v>17</v>
      </c>
      <c r="B20" s="109" t="s">
        <v>121</v>
      </c>
      <c r="C20" s="109" t="s">
        <v>53</v>
      </c>
      <c r="D20" s="109" t="s">
        <v>23</v>
      </c>
      <c r="E20" s="47" t="s">
        <v>134</v>
      </c>
      <c r="F20" s="48">
        <v>63</v>
      </c>
      <c r="G20" s="48">
        <v>151129</v>
      </c>
      <c r="H20" s="124" t="s">
        <v>52</v>
      </c>
      <c r="I20" s="125" t="s">
        <v>52</v>
      </c>
      <c r="J20" s="125" t="s">
        <v>52</v>
      </c>
      <c r="K20" s="126" t="e">
        <f t="shared" si="0"/>
        <v>#VALUE!</v>
      </c>
      <c r="L20" s="127">
        <v>20</v>
      </c>
      <c r="M20" s="127" t="e">
        <f t="shared" si="1"/>
        <v>#VALUE!</v>
      </c>
      <c r="N20" s="128">
        <v>1</v>
      </c>
      <c r="O20" s="128" t="str">
        <f>J20</f>
        <v>MBO</v>
      </c>
      <c r="P20" s="128" t="e">
        <f t="shared" si="2"/>
        <v>#VALUE!</v>
      </c>
      <c r="Q20" s="128" t="e">
        <f t="shared" si="3"/>
        <v>#VALUE!</v>
      </c>
      <c r="R20" s="128" t="s">
        <v>52</v>
      </c>
      <c r="S20" s="119" t="s">
        <v>414</v>
      </c>
    </row>
    <row r="21" spans="1:19" s="119" customFormat="1" ht="11.45" customHeight="1">
      <c r="A21" s="123">
        <v>18</v>
      </c>
      <c r="B21" s="109" t="s">
        <v>121</v>
      </c>
      <c r="C21" s="109" t="s">
        <v>58</v>
      </c>
      <c r="D21" s="109" t="s">
        <v>23</v>
      </c>
      <c r="E21" s="47" t="s">
        <v>135</v>
      </c>
      <c r="F21" s="48">
        <v>100</v>
      </c>
      <c r="G21" s="48">
        <v>151619</v>
      </c>
      <c r="H21" s="124" t="s">
        <v>84</v>
      </c>
      <c r="I21" s="125" t="s">
        <v>84</v>
      </c>
      <c r="J21" s="125" t="s">
        <v>84</v>
      </c>
      <c r="K21" s="126" t="e">
        <f t="shared" si="0"/>
        <v>#VALUE!</v>
      </c>
      <c r="L21" s="127">
        <v>30</v>
      </c>
      <c r="M21" s="127" t="e">
        <f t="shared" si="1"/>
        <v>#VALUE!</v>
      </c>
      <c r="N21" s="128">
        <v>201</v>
      </c>
      <c r="O21" s="128" t="str">
        <f>J21</f>
        <v>NO DISPLAY</v>
      </c>
      <c r="P21" s="128" t="e">
        <f t="shared" si="2"/>
        <v>#VALUE!</v>
      </c>
      <c r="Q21" s="128" t="e">
        <f t="shared" si="3"/>
        <v>#VALUE!</v>
      </c>
      <c r="R21" s="128" t="s">
        <v>74</v>
      </c>
      <c r="S21" s="119" t="s">
        <v>414</v>
      </c>
    </row>
    <row r="22" spans="1:19" s="119" customFormat="1" ht="11.45" customHeight="1">
      <c r="A22" s="123">
        <v>19</v>
      </c>
      <c r="B22" s="109" t="s">
        <v>121</v>
      </c>
      <c r="C22" s="109" t="s">
        <v>71</v>
      </c>
      <c r="D22" s="109" t="s">
        <v>23</v>
      </c>
      <c r="E22" s="47" t="s">
        <v>136</v>
      </c>
      <c r="F22" s="48">
        <v>100</v>
      </c>
      <c r="G22" s="48">
        <v>151409</v>
      </c>
      <c r="H22" s="124">
        <v>9790</v>
      </c>
      <c r="I22" s="125">
        <v>11661</v>
      </c>
      <c r="J22" s="125">
        <v>12815</v>
      </c>
      <c r="K22" s="126">
        <f t="shared" si="0"/>
        <v>1154</v>
      </c>
      <c r="L22" s="127">
        <v>30</v>
      </c>
      <c r="M22" s="127">
        <f t="shared" si="1"/>
        <v>34620</v>
      </c>
      <c r="N22" s="128">
        <v>3</v>
      </c>
      <c r="O22" s="153">
        <v>32021</v>
      </c>
      <c r="P22" s="128">
        <f t="shared" si="2"/>
        <v>2599</v>
      </c>
      <c r="Q22" s="129">
        <f t="shared" si="3"/>
        <v>7.507221259387638</v>
      </c>
      <c r="R22" s="128"/>
      <c r="S22" s="119" t="s">
        <v>414</v>
      </c>
    </row>
    <row r="23" spans="1:19" s="119" customFormat="1" ht="11.45" customHeight="1">
      <c r="A23" s="123">
        <v>20</v>
      </c>
      <c r="B23" s="109" t="s">
        <v>121</v>
      </c>
      <c r="C23" s="109" t="s">
        <v>58</v>
      </c>
      <c r="D23" s="109" t="s">
        <v>23</v>
      </c>
      <c r="E23" s="47" t="s">
        <v>137</v>
      </c>
      <c r="F23" s="48">
        <v>100</v>
      </c>
      <c r="G23" s="48">
        <v>151631</v>
      </c>
      <c r="H23" s="124" t="s">
        <v>52</v>
      </c>
      <c r="I23" s="125" t="s">
        <v>52</v>
      </c>
      <c r="J23" s="125" t="s">
        <v>52</v>
      </c>
      <c r="K23" s="126" t="e">
        <f t="shared" si="0"/>
        <v>#VALUE!</v>
      </c>
      <c r="L23" s="127">
        <v>30</v>
      </c>
      <c r="M23" s="127" t="e">
        <f t="shared" si="1"/>
        <v>#VALUE!</v>
      </c>
      <c r="N23" s="128">
        <v>178</v>
      </c>
      <c r="O23" s="125" t="str">
        <f>J23</f>
        <v>MBO</v>
      </c>
      <c r="P23" s="128" t="e">
        <f t="shared" si="2"/>
        <v>#VALUE!</v>
      </c>
      <c r="Q23" s="128" t="e">
        <f t="shared" si="3"/>
        <v>#VALUE!</v>
      </c>
      <c r="R23" s="128" t="s">
        <v>52</v>
      </c>
      <c r="S23" s="119" t="s">
        <v>414</v>
      </c>
    </row>
    <row r="24" spans="1:19" s="119" customFormat="1" ht="11.45" customHeight="1">
      <c r="A24" s="123">
        <v>21</v>
      </c>
      <c r="B24" s="109" t="s">
        <v>121</v>
      </c>
      <c r="C24" s="109" t="s">
        <v>58</v>
      </c>
      <c r="D24" s="109" t="s">
        <v>23</v>
      </c>
      <c r="E24" s="47" t="s">
        <v>138</v>
      </c>
      <c r="F24" s="48">
        <v>25</v>
      </c>
      <c r="G24" s="48"/>
      <c r="H24" s="124">
        <v>3663.1</v>
      </c>
      <c r="I24" s="125" t="s">
        <v>42</v>
      </c>
      <c r="J24" s="125" t="s">
        <v>42</v>
      </c>
      <c r="K24" s="126" t="e">
        <f t="shared" si="0"/>
        <v>#VALUE!</v>
      </c>
      <c r="L24" s="127">
        <v>30</v>
      </c>
      <c r="M24" s="127" t="e">
        <f t="shared" si="1"/>
        <v>#VALUE!</v>
      </c>
      <c r="N24" s="128">
        <v>1</v>
      </c>
      <c r="O24" s="128" t="str">
        <f>J24</f>
        <v>no display</v>
      </c>
      <c r="P24" s="128" t="e">
        <f t="shared" si="2"/>
        <v>#VALUE!</v>
      </c>
      <c r="Q24" s="128" t="e">
        <f t="shared" si="3"/>
        <v>#VALUE!</v>
      </c>
      <c r="R24" s="128" t="s">
        <v>74</v>
      </c>
      <c r="S24" s="119" t="s">
        <v>414</v>
      </c>
    </row>
    <row r="25" spans="1:19" s="119" customFormat="1" ht="11.45" customHeight="1">
      <c r="A25" s="123">
        <v>22</v>
      </c>
      <c r="B25" s="109" t="s">
        <v>121</v>
      </c>
      <c r="C25" s="109" t="s">
        <v>53</v>
      </c>
      <c r="D25" s="109" t="s">
        <v>23</v>
      </c>
      <c r="E25" s="47" t="s">
        <v>57</v>
      </c>
      <c r="F25" s="48">
        <v>100</v>
      </c>
      <c r="G25" s="48" t="s">
        <v>314</v>
      </c>
      <c r="H25" s="124">
        <v>425416</v>
      </c>
      <c r="I25" s="125">
        <v>459606</v>
      </c>
      <c r="J25" s="125">
        <v>465606</v>
      </c>
      <c r="K25" s="126">
        <f t="shared" si="0"/>
        <v>6000</v>
      </c>
      <c r="L25" s="127">
        <v>1</v>
      </c>
      <c r="M25" s="127">
        <f t="shared" si="1"/>
        <v>6000</v>
      </c>
      <c r="N25" s="128">
        <v>244</v>
      </c>
      <c r="O25" s="153">
        <v>5410</v>
      </c>
      <c r="P25" s="128">
        <f t="shared" si="2"/>
        <v>590</v>
      </c>
      <c r="Q25" s="129">
        <f t="shared" si="3"/>
        <v>9.8333333333333321</v>
      </c>
      <c r="R25" s="128"/>
      <c r="S25" s="119" t="s">
        <v>414</v>
      </c>
    </row>
    <row r="26" spans="1:19" s="119" customFormat="1" ht="11.45" customHeight="1">
      <c r="A26" s="123">
        <v>23</v>
      </c>
      <c r="B26" s="109" t="s">
        <v>121</v>
      </c>
      <c r="C26" s="109" t="s">
        <v>71</v>
      </c>
      <c r="D26" s="109" t="s">
        <v>23</v>
      </c>
      <c r="E26" s="47" t="s">
        <v>139</v>
      </c>
      <c r="F26" s="48">
        <v>25</v>
      </c>
      <c r="G26" s="48" t="s">
        <v>322</v>
      </c>
      <c r="H26" s="124">
        <v>2001.19</v>
      </c>
      <c r="I26" s="125">
        <v>32635</v>
      </c>
      <c r="J26" s="125">
        <v>32815</v>
      </c>
      <c r="K26" s="126">
        <f t="shared" si="0"/>
        <v>180</v>
      </c>
      <c r="L26" s="127">
        <v>20</v>
      </c>
      <c r="M26" s="127">
        <f t="shared" si="1"/>
        <v>3600</v>
      </c>
      <c r="N26" s="128">
        <v>61</v>
      </c>
      <c r="O26" s="128">
        <v>3250</v>
      </c>
      <c r="P26" s="128">
        <f t="shared" si="2"/>
        <v>350</v>
      </c>
      <c r="Q26" s="128">
        <f t="shared" si="3"/>
        <v>9.7222222222222232</v>
      </c>
      <c r="R26" s="128" t="s">
        <v>74</v>
      </c>
      <c r="S26" s="119" t="s">
        <v>414</v>
      </c>
    </row>
    <row r="27" spans="1:19" s="119" customFormat="1" ht="11.45" customHeight="1">
      <c r="A27" s="123">
        <v>24</v>
      </c>
      <c r="B27" s="109" t="s">
        <v>121</v>
      </c>
      <c r="C27" s="109" t="s">
        <v>53</v>
      </c>
      <c r="D27" s="109" t="s">
        <v>23</v>
      </c>
      <c r="E27" s="47" t="s">
        <v>140</v>
      </c>
      <c r="F27" s="48">
        <v>63</v>
      </c>
      <c r="G27" s="48">
        <v>151117</v>
      </c>
      <c r="H27" s="124">
        <v>1219406</v>
      </c>
      <c r="I27" s="125">
        <v>1475890</v>
      </c>
      <c r="J27" s="125">
        <v>1481860</v>
      </c>
      <c r="K27" s="126">
        <f t="shared" si="0"/>
        <v>5970</v>
      </c>
      <c r="L27" s="127">
        <v>1</v>
      </c>
      <c r="M27" s="127">
        <f t="shared" si="1"/>
        <v>5970</v>
      </c>
      <c r="N27" s="128">
        <v>596</v>
      </c>
      <c r="O27" s="153">
        <v>5436</v>
      </c>
      <c r="P27" s="128">
        <f t="shared" si="2"/>
        <v>534</v>
      </c>
      <c r="Q27" s="129">
        <f t="shared" si="3"/>
        <v>8.9447236180904532</v>
      </c>
      <c r="R27" s="128"/>
      <c r="S27" s="119" t="s">
        <v>414</v>
      </c>
    </row>
    <row r="28" spans="1:19" s="119" customFormat="1" ht="11.45" customHeight="1">
      <c r="A28" s="123">
        <v>25</v>
      </c>
      <c r="B28" s="109" t="s">
        <v>121</v>
      </c>
      <c r="C28" s="109" t="s">
        <v>53</v>
      </c>
      <c r="D28" s="109" t="s">
        <v>23</v>
      </c>
      <c r="E28" s="47" t="s">
        <v>141</v>
      </c>
      <c r="F28" s="48">
        <v>100</v>
      </c>
      <c r="G28" s="48">
        <v>151112</v>
      </c>
      <c r="H28" s="124" t="s">
        <v>84</v>
      </c>
      <c r="I28" s="125" t="s">
        <v>83</v>
      </c>
      <c r="J28" s="125" t="s">
        <v>83</v>
      </c>
      <c r="K28" s="126" t="e">
        <f t="shared" si="0"/>
        <v>#VALUE!</v>
      </c>
      <c r="L28" s="127">
        <v>1</v>
      </c>
      <c r="M28" s="127" t="e">
        <f t="shared" si="1"/>
        <v>#VALUE!</v>
      </c>
      <c r="N28" s="128">
        <v>24</v>
      </c>
      <c r="O28" s="128">
        <v>6352</v>
      </c>
      <c r="P28" s="128" t="e">
        <f t="shared" si="2"/>
        <v>#VALUE!</v>
      </c>
      <c r="Q28" s="128" t="e">
        <f t="shared" si="3"/>
        <v>#VALUE!</v>
      </c>
      <c r="R28" s="128" t="s">
        <v>74</v>
      </c>
      <c r="S28" s="119" t="s">
        <v>414</v>
      </c>
    </row>
    <row r="29" spans="1:19" s="119" customFormat="1" ht="11.45" customHeight="1">
      <c r="A29" s="123">
        <v>26</v>
      </c>
      <c r="B29" s="109" t="s">
        <v>121</v>
      </c>
      <c r="C29" s="109" t="s">
        <v>53</v>
      </c>
      <c r="D29" s="109" t="s">
        <v>23</v>
      </c>
      <c r="E29" s="47" t="s">
        <v>142</v>
      </c>
      <c r="F29" s="48">
        <v>100</v>
      </c>
      <c r="G29" s="48">
        <v>151130</v>
      </c>
      <c r="H29" s="124" t="s">
        <v>84</v>
      </c>
      <c r="I29" s="125">
        <v>152365</v>
      </c>
      <c r="J29" s="125">
        <v>166554</v>
      </c>
      <c r="K29" s="126">
        <f t="shared" si="0"/>
        <v>14189</v>
      </c>
      <c r="L29" s="127">
        <v>1</v>
      </c>
      <c r="M29" s="127">
        <f t="shared" si="1"/>
        <v>14189</v>
      </c>
      <c r="N29" s="128">
        <v>247</v>
      </c>
      <c r="O29" s="128">
        <v>12856</v>
      </c>
      <c r="P29" s="128">
        <f t="shared" si="2"/>
        <v>1333</v>
      </c>
      <c r="Q29" s="129">
        <f t="shared" si="3"/>
        <v>9.3946014518288816</v>
      </c>
      <c r="R29" s="128" t="s">
        <v>84</v>
      </c>
      <c r="S29" s="119" t="s">
        <v>414</v>
      </c>
    </row>
    <row r="30" spans="1:19" s="119" customFormat="1" ht="11.45" customHeight="1">
      <c r="A30" s="123">
        <v>27</v>
      </c>
      <c r="B30" s="109" t="s">
        <v>121</v>
      </c>
      <c r="C30" s="109" t="s">
        <v>58</v>
      </c>
      <c r="D30" s="109" t="s">
        <v>23</v>
      </c>
      <c r="E30" s="47" t="s">
        <v>143</v>
      </c>
      <c r="F30" s="48">
        <v>63</v>
      </c>
      <c r="G30" s="48" t="s">
        <v>317</v>
      </c>
      <c r="H30" s="124">
        <v>11102</v>
      </c>
      <c r="I30" s="125">
        <v>13710.400000000003</v>
      </c>
      <c r="J30" s="137" t="s">
        <v>35</v>
      </c>
      <c r="K30" s="126" t="e">
        <f t="shared" si="0"/>
        <v>#VALUE!</v>
      </c>
      <c r="L30" s="127">
        <v>30</v>
      </c>
      <c r="M30" s="127" t="e">
        <f t="shared" si="1"/>
        <v>#VALUE!</v>
      </c>
      <c r="N30" s="128">
        <v>178</v>
      </c>
      <c r="O30" s="153">
        <v>2365</v>
      </c>
      <c r="P30" s="128" t="e">
        <f t="shared" si="2"/>
        <v>#VALUE!</v>
      </c>
      <c r="Q30" s="129" t="e">
        <f t="shared" si="3"/>
        <v>#VALUE!</v>
      </c>
      <c r="R30" s="128"/>
      <c r="S30" s="119" t="s">
        <v>414</v>
      </c>
    </row>
    <row r="31" spans="1:19" s="119" customFormat="1" ht="11.45" customHeight="1">
      <c r="A31" s="123">
        <v>28</v>
      </c>
      <c r="B31" s="109" t="s">
        <v>121</v>
      </c>
      <c r="C31" s="109" t="s">
        <v>58</v>
      </c>
      <c r="D31" s="109" t="s">
        <v>23</v>
      </c>
      <c r="E31" s="47" t="s">
        <v>70</v>
      </c>
      <c r="F31" s="48">
        <v>250</v>
      </c>
      <c r="G31" s="48">
        <v>151624</v>
      </c>
      <c r="H31" s="124">
        <v>5632</v>
      </c>
      <c r="I31" s="125">
        <v>6442.5999999999995</v>
      </c>
      <c r="J31" s="137">
        <v>6496</v>
      </c>
      <c r="K31" s="126">
        <f t="shared" si="0"/>
        <v>53.400000000000546</v>
      </c>
      <c r="L31" s="127">
        <v>80</v>
      </c>
      <c r="M31" s="127">
        <f t="shared" si="1"/>
        <v>4272.0000000000437</v>
      </c>
      <c r="N31" s="128">
        <v>22</v>
      </c>
      <c r="O31" s="153">
        <v>3972</v>
      </c>
      <c r="P31" s="128">
        <f t="shared" si="2"/>
        <v>300.00000000004366</v>
      </c>
      <c r="Q31" s="129">
        <f t="shared" si="3"/>
        <v>7.0224719101133095</v>
      </c>
      <c r="R31" s="128"/>
      <c r="S31" s="119" t="s">
        <v>414</v>
      </c>
    </row>
    <row r="32" spans="1:19" s="119" customFormat="1" ht="11.45" customHeight="1">
      <c r="A32" s="123">
        <v>29</v>
      </c>
      <c r="B32" s="109" t="s">
        <v>121</v>
      </c>
      <c r="C32" s="109" t="s">
        <v>58</v>
      </c>
      <c r="D32" s="109" t="s">
        <v>23</v>
      </c>
      <c r="E32" s="47" t="s">
        <v>144</v>
      </c>
      <c r="F32" s="48">
        <v>100</v>
      </c>
      <c r="G32" s="48">
        <v>151637</v>
      </c>
      <c r="H32" s="124">
        <v>5956</v>
      </c>
      <c r="I32" s="125">
        <v>7009.3000000000011</v>
      </c>
      <c r="J32" s="125">
        <v>7132</v>
      </c>
      <c r="K32" s="126">
        <f t="shared" si="0"/>
        <v>122.69999999999891</v>
      </c>
      <c r="L32" s="127">
        <v>15</v>
      </c>
      <c r="M32" s="127">
        <f t="shared" si="1"/>
        <v>1840.4999999999836</v>
      </c>
      <c r="N32" s="128">
        <v>220</v>
      </c>
      <c r="O32" s="153">
        <v>1682</v>
      </c>
      <c r="P32" s="128">
        <f t="shared" si="2"/>
        <v>158.49999999998363</v>
      </c>
      <c r="Q32" s="129">
        <f t="shared" si="3"/>
        <v>8.6117902743811481</v>
      </c>
      <c r="R32" s="128"/>
      <c r="S32" s="119" t="s">
        <v>414</v>
      </c>
    </row>
    <row r="33" spans="1:19" s="119" customFormat="1" ht="11.45" customHeight="1">
      <c r="A33" s="123">
        <v>30</v>
      </c>
      <c r="B33" s="109" t="s">
        <v>121</v>
      </c>
      <c r="C33" s="109" t="s">
        <v>53</v>
      </c>
      <c r="D33" s="109" t="s">
        <v>23</v>
      </c>
      <c r="E33" s="47" t="s">
        <v>145</v>
      </c>
      <c r="F33" s="48">
        <v>63</v>
      </c>
      <c r="G33" s="138">
        <v>151136</v>
      </c>
      <c r="H33" s="124" t="s">
        <v>116</v>
      </c>
      <c r="I33" s="125">
        <v>61956</v>
      </c>
      <c r="J33" s="125">
        <v>62739</v>
      </c>
      <c r="K33" s="126">
        <f t="shared" si="0"/>
        <v>783</v>
      </c>
      <c r="L33" s="127">
        <v>30</v>
      </c>
      <c r="M33" s="127">
        <f t="shared" si="1"/>
        <v>23490</v>
      </c>
      <c r="N33" s="128">
        <v>160</v>
      </c>
      <c r="O33" s="128">
        <v>21365</v>
      </c>
      <c r="P33" s="128">
        <f t="shared" si="2"/>
        <v>2125</v>
      </c>
      <c r="Q33" s="157">
        <f t="shared" si="3"/>
        <v>9.0464027245636451</v>
      </c>
      <c r="R33" s="128" t="s">
        <v>95</v>
      </c>
      <c r="S33" s="119" t="s">
        <v>414</v>
      </c>
    </row>
    <row r="34" spans="1:19" s="119" customFormat="1" ht="11.45" customHeight="1">
      <c r="A34" s="123">
        <v>31</v>
      </c>
      <c r="B34" s="109" t="s">
        <v>121</v>
      </c>
      <c r="C34" s="109" t="s">
        <v>71</v>
      </c>
      <c r="D34" s="109" t="s">
        <v>23</v>
      </c>
      <c r="E34" s="47" t="s">
        <v>146</v>
      </c>
      <c r="F34" s="48">
        <v>63</v>
      </c>
      <c r="G34" s="48" t="s">
        <v>318</v>
      </c>
      <c r="H34" s="124">
        <v>323388.2</v>
      </c>
      <c r="I34" s="125">
        <v>361783.2</v>
      </c>
      <c r="J34" s="137">
        <v>369852</v>
      </c>
      <c r="K34" s="126">
        <f t="shared" si="0"/>
        <v>8068.7999999999884</v>
      </c>
      <c r="L34" s="127">
        <v>1</v>
      </c>
      <c r="M34" s="127">
        <f t="shared" si="1"/>
        <v>8068.7999999999884</v>
      </c>
      <c r="N34" s="128">
        <v>2</v>
      </c>
      <c r="O34" s="153">
        <v>7556</v>
      </c>
      <c r="P34" s="128">
        <f t="shared" si="2"/>
        <v>512.79999999998836</v>
      </c>
      <c r="Q34" s="129">
        <f t="shared" si="3"/>
        <v>6.3553440412451545</v>
      </c>
      <c r="R34" s="128"/>
      <c r="S34" s="119" t="s">
        <v>414</v>
      </c>
    </row>
    <row r="35" spans="1:19" s="119" customFormat="1" ht="11.45" customHeight="1">
      <c r="A35" s="123">
        <v>32</v>
      </c>
      <c r="B35" s="109" t="s">
        <v>121</v>
      </c>
      <c r="C35" s="109" t="s">
        <v>71</v>
      </c>
      <c r="D35" s="109" t="s">
        <v>23</v>
      </c>
      <c r="E35" s="47" t="s">
        <v>147</v>
      </c>
      <c r="F35" s="48">
        <v>100</v>
      </c>
      <c r="G35" s="48" t="s">
        <v>319</v>
      </c>
      <c r="H35" s="124">
        <v>197557.2</v>
      </c>
      <c r="I35" s="125">
        <v>171158</v>
      </c>
      <c r="J35" s="137">
        <v>176563</v>
      </c>
      <c r="K35" s="126">
        <f t="shared" si="0"/>
        <v>5405</v>
      </c>
      <c r="L35" s="127">
        <v>1</v>
      </c>
      <c r="M35" s="127">
        <f t="shared" si="1"/>
        <v>5405</v>
      </c>
      <c r="N35" s="128">
        <v>17</v>
      </c>
      <c r="O35" s="153">
        <v>5163</v>
      </c>
      <c r="P35" s="128">
        <f t="shared" si="2"/>
        <v>242</v>
      </c>
      <c r="Q35" s="129">
        <f t="shared" si="3"/>
        <v>4.4773358001850134</v>
      </c>
      <c r="R35" s="128"/>
      <c r="S35" s="119" t="s">
        <v>414</v>
      </c>
    </row>
    <row r="36" spans="1:19" s="119" customFormat="1" ht="11.45" customHeight="1">
      <c r="A36" s="123">
        <v>33</v>
      </c>
      <c r="B36" s="109" t="s">
        <v>121</v>
      </c>
      <c r="C36" s="109" t="s">
        <v>58</v>
      </c>
      <c r="D36" s="109" t="s">
        <v>23</v>
      </c>
      <c r="E36" s="47" t="s">
        <v>148</v>
      </c>
      <c r="F36" s="48">
        <v>250</v>
      </c>
      <c r="G36" s="48" t="s">
        <v>313</v>
      </c>
      <c r="H36" s="124" t="s">
        <v>120</v>
      </c>
      <c r="I36" s="125" t="s">
        <v>120</v>
      </c>
      <c r="J36" s="125" t="s">
        <v>120</v>
      </c>
      <c r="K36" s="126" t="e">
        <f t="shared" si="0"/>
        <v>#VALUE!</v>
      </c>
      <c r="L36" s="127">
        <v>30</v>
      </c>
      <c r="M36" s="127" t="e">
        <f t="shared" si="1"/>
        <v>#VALUE!</v>
      </c>
      <c r="N36" s="128">
        <v>92</v>
      </c>
      <c r="O36" s="125" t="s">
        <v>120</v>
      </c>
      <c r="P36" s="128" t="e">
        <f t="shared" si="2"/>
        <v>#VALUE!</v>
      </c>
      <c r="Q36" s="128" t="e">
        <f t="shared" si="3"/>
        <v>#VALUE!</v>
      </c>
      <c r="R36" s="128" t="s">
        <v>120</v>
      </c>
      <c r="S36" s="119" t="s">
        <v>414</v>
      </c>
    </row>
    <row r="37" spans="1:19" s="119" customFormat="1" ht="11.45" customHeight="1">
      <c r="A37" s="123">
        <v>34</v>
      </c>
      <c r="B37" s="109" t="s">
        <v>121</v>
      </c>
      <c r="C37" s="109" t="s">
        <v>58</v>
      </c>
      <c r="D37" s="109" t="s">
        <v>23</v>
      </c>
      <c r="E37" s="47" t="s">
        <v>149</v>
      </c>
      <c r="F37" s="48">
        <v>100</v>
      </c>
      <c r="G37" s="48" t="s">
        <v>312</v>
      </c>
      <c r="H37" s="124" t="s">
        <v>120</v>
      </c>
      <c r="I37" s="125" t="s">
        <v>120</v>
      </c>
      <c r="J37" s="125" t="s">
        <v>120</v>
      </c>
      <c r="K37" s="126" t="e">
        <f t="shared" si="0"/>
        <v>#VALUE!</v>
      </c>
      <c r="L37" s="127">
        <v>30</v>
      </c>
      <c r="M37" s="127" t="e">
        <f t="shared" si="1"/>
        <v>#VALUE!</v>
      </c>
      <c r="N37" s="128">
        <v>0</v>
      </c>
      <c r="O37" s="125" t="s">
        <v>120</v>
      </c>
      <c r="P37" s="128" t="e">
        <f t="shared" si="2"/>
        <v>#VALUE!</v>
      </c>
      <c r="Q37" s="128" t="e">
        <f t="shared" si="3"/>
        <v>#VALUE!</v>
      </c>
      <c r="R37" s="128" t="s">
        <v>120</v>
      </c>
      <c r="S37" s="119" t="s">
        <v>414</v>
      </c>
    </row>
    <row r="38" spans="1:19" s="119" customFormat="1" ht="11.45" customHeight="1">
      <c r="A38" s="123">
        <v>35</v>
      </c>
      <c r="B38" s="109" t="s">
        <v>121</v>
      </c>
      <c r="C38" s="109" t="s">
        <v>53</v>
      </c>
      <c r="D38" s="109" t="s">
        <v>23</v>
      </c>
      <c r="E38" s="47" t="s">
        <v>150</v>
      </c>
      <c r="F38" s="48">
        <v>100</v>
      </c>
      <c r="G38" s="48">
        <v>151113</v>
      </c>
      <c r="H38" s="124" t="s">
        <v>116</v>
      </c>
      <c r="I38" s="125">
        <v>17605</v>
      </c>
      <c r="J38" s="125">
        <v>17783</v>
      </c>
      <c r="K38" s="126">
        <f t="shared" si="0"/>
        <v>178</v>
      </c>
      <c r="L38" s="127">
        <v>30</v>
      </c>
      <c r="M38" s="127">
        <f t="shared" si="1"/>
        <v>5340</v>
      </c>
      <c r="N38" s="128">
        <v>266</v>
      </c>
      <c r="O38" s="128">
        <v>5102</v>
      </c>
      <c r="P38" s="128">
        <f t="shared" si="2"/>
        <v>238</v>
      </c>
      <c r="Q38" s="157">
        <f t="shared" si="3"/>
        <v>4.4569288389513106</v>
      </c>
      <c r="R38" s="128" t="s">
        <v>116</v>
      </c>
      <c r="S38" s="119" t="s">
        <v>414</v>
      </c>
    </row>
    <row r="39" spans="1:19" s="119" customFormat="1" ht="11.45" customHeight="1">
      <c r="A39" s="123">
        <v>36</v>
      </c>
      <c r="B39" s="109" t="s">
        <v>121</v>
      </c>
      <c r="C39" s="109" t="s">
        <v>58</v>
      </c>
      <c r="D39" s="109" t="s">
        <v>23</v>
      </c>
      <c r="E39" s="47" t="s">
        <v>151</v>
      </c>
      <c r="F39" s="48">
        <v>100</v>
      </c>
      <c r="G39" s="48" t="s">
        <v>324</v>
      </c>
      <c r="H39" s="124">
        <v>6696</v>
      </c>
      <c r="I39" s="125">
        <v>7822</v>
      </c>
      <c r="J39" s="125">
        <v>7906</v>
      </c>
      <c r="K39" s="126">
        <f t="shared" si="0"/>
        <v>84</v>
      </c>
      <c r="L39" s="127">
        <v>80</v>
      </c>
      <c r="M39" s="127">
        <f t="shared" si="1"/>
        <v>6720</v>
      </c>
      <c r="N39" s="128">
        <v>522</v>
      </c>
      <c r="O39" s="153">
        <v>6230</v>
      </c>
      <c r="P39" s="128">
        <f t="shared" si="2"/>
        <v>490</v>
      </c>
      <c r="Q39" s="129">
        <f t="shared" si="3"/>
        <v>7.291666666666667</v>
      </c>
      <c r="R39" s="128"/>
      <c r="S39" s="119" t="s">
        <v>414</v>
      </c>
    </row>
    <row r="40" spans="1:19" s="132" customFormat="1" ht="13.5" customHeight="1">
      <c r="A40" s="123">
        <v>37</v>
      </c>
      <c r="B40" s="109" t="s">
        <v>121</v>
      </c>
      <c r="C40" s="109" t="s">
        <v>58</v>
      </c>
      <c r="D40" s="109" t="s">
        <v>23</v>
      </c>
      <c r="E40" s="47" t="s">
        <v>60</v>
      </c>
      <c r="F40" s="48">
        <v>100</v>
      </c>
      <c r="G40" s="48">
        <v>151614</v>
      </c>
      <c r="H40" s="124">
        <v>33502</v>
      </c>
      <c r="I40" s="125">
        <v>37387</v>
      </c>
      <c r="J40" s="125">
        <v>37623</v>
      </c>
      <c r="K40" s="126">
        <f t="shared" si="0"/>
        <v>236</v>
      </c>
      <c r="L40" s="127">
        <v>30</v>
      </c>
      <c r="M40" s="127">
        <f t="shared" si="1"/>
        <v>7080</v>
      </c>
      <c r="N40" s="128">
        <v>258</v>
      </c>
      <c r="O40" s="153">
        <v>6524</v>
      </c>
      <c r="P40" s="128">
        <f t="shared" si="2"/>
        <v>556</v>
      </c>
      <c r="Q40" s="129">
        <f t="shared" si="3"/>
        <v>7.853107344632769</v>
      </c>
      <c r="R40" s="128"/>
      <c r="S40" s="119" t="s">
        <v>414</v>
      </c>
    </row>
    <row r="41" spans="1:19" s="132" customFormat="1" ht="13.5" customHeight="1">
      <c r="A41" s="123">
        <v>38</v>
      </c>
      <c r="B41" s="109" t="s">
        <v>121</v>
      </c>
      <c r="C41" s="109" t="s">
        <v>71</v>
      </c>
      <c r="D41" s="109" t="s">
        <v>23</v>
      </c>
      <c r="E41" s="47" t="s">
        <v>152</v>
      </c>
      <c r="F41" s="48">
        <v>63</v>
      </c>
      <c r="G41" s="48">
        <v>151420</v>
      </c>
      <c r="H41" s="124">
        <v>6395</v>
      </c>
      <c r="I41" s="125">
        <v>7866</v>
      </c>
      <c r="J41" s="137" t="s">
        <v>42</v>
      </c>
      <c r="K41" s="126" t="e">
        <f t="shared" si="0"/>
        <v>#VALUE!</v>
      </c>
      <c r="L41" s="127">
        <v>30</v>
      </c>
      <c r="M41" s="127" t="e">
        <f t="shared" si="1"/>
        <v>#VALUE!</v>
      </c>
      <c r="N41" s="128">
        <v>56</v>
      </c>
      <c r="O41" s="137" t="s">
        <v>42</v>
      </c>
      <c r="P41" s="128" t="e">
        <f t="shared" si="2"/>
        <v>#VALUE!</v>
      </c>
      <c r="Q41" s="129" t="e">
        <f t="shared" si="3"/>
        <v>#VALUE!</v>
      </c>
      <c r="R41" s="128"/>
      <c r="S41" s="119" t="s">
        <v>414</v>
      </c>
    </row>
    <row r="42" spans="1:19" s="132" customFormat="1" ht="13.5" customHeight="1">
      <c r="A42" s="123">
        <v>39</v>
      </c>
      <c r="B42" s="109" t="s">
        <v>121</v>
      </c>
      <c r="C42" s="109" t="s">
        <v>71</v>
      </c>
      <c r="D42" s="109" t="s">
        <v>23</v>
      </c>
      <c r="E42" s="47" t="s">
        <v>153</v>
      </c>
      <c r="F42" s="48">
        <v>100</v>
      </c>
      <c r="G42" s="48">
        <v>151669</v>
      </c>
      <c r="H42" s="124">
        <v>827888</v>
      </c>
      <c r="I42" s="125">
        <v>857421</v>
      </c>
      <c r="J42" s="137" t="s">
        <v>42</v>
      </c>
      <c r="K42" s="126" t="e">
        <f t="shared" si="0"/>
        <v>#VALUE!</v>
      </c>
      <c r="L42" s="127">
        <v>1</v>
      </c>
      <c r="M42" s="127" t="e">
        <f t="shared" si="1"/>
        <v>#VALUE!</v>
      </c>
      <c r="N42" s="128">
        <v>103</v>
      </c>
      <c r="O42" s="137" t="s">
        <v>42</v>
      </c>
      <c r="P42" s="128" t="e">
        <f t="shared" si="2"/>
        <v>#VALUE!</v>
      </c>
      <c r="Q42" s="129" t="e">
        <f t="shared" si="3"/>
        <v>#VALUE!</v>
      </c>
      <c r="R42" s="128"/>
      <c r="S42" s="119" t="s">
        <v>414</v>
      </c>
    </row>
    <row r="43" spans="1:19" s="132" customFormat="1" ht="13.5" customHeight="1">
      <c r="A43" s="123">
        <v>40</v>
      </c>
      <c r="B43" s="109" t="s">
        <v>121</v>
      </c>
      <c r="C43" s="109" t="s">
        <v>58</v>
      </c>
      <c r="D43" s="109" t="s">
        <v>23</v>
      </c>
      <c r="E43" s="47" t="s">
        <v>154</v>
      </c>
      <c r="F43" s="48">
        <v>100</v>
      </c>
      <c r="G43" s="48">
        <v>151625</v>
      </c>
      <c r="H43" s="124" t="e">
        <v>#N/A</v>
      </c>
      <c r="I43" s="125" t="s">
        <v>99</v>
      </c>
      <c r="J43" s="125" t="s">
        <v>99</v>
      </c>
      <c r="K43" s="126" t="e">
        <f t="shared" si="0"/>
        <v>#VALUE!</v>
      </c>
      <c r="L43" s="127">
        <v>30</v>
      </c>
      <c r="M43" s="127" t="e">
        <f t="shared" si="1"/>
        <v>#VALUE!</v>
      </c>
      <c r="N43" s="128" t="e">
        <v>#N/A</v>
      </c>
      <c r="O43" s="125" t="s">
        <v>99</v>
      </c>
      <c r="P43" s="128" t="e">
        <f t="shared" si="2"/>
        <v>#VALUE!</v>
      </c>
      <c r="Q43" s="128" t="e">
        <f t="shared" si="3"/>
        <v>#VALUE!</v>
      </c>
      <c r="R43" s="128" t="s">
        <v>99</v>
      </c>
      <c r="S43" s="119" t="s">
        <v>414</v>
      </c>
    </row>
    <row r="44" spans="1:19" s="132" customFormat="1" ht="13.5" customHeight="1">
      <c r="A44" s="123">
        <v>41</v>
      </c>
      <c r="B44" s="109" t="s">
        <v>121</v>
      </c>
      <c r="C44" s="109" t="s">
        <v>71</v>
      </c>
      <c r="D44" s="109" t="s">
        <v>23</v>
      </c>
      <c r="E44" s="47" t="s">
        <v>155</v>
      </c>
      <c r="F44" s="48">
        <v>63</v>
      </c>
      <c r="G44" s="48" t="s">
        <v>309</v>
      </c>
      <c r="H44" s="124">
        <v>208821</v>
      </c>
      <c r="I44" s="125">
        <v>214229.8</v>
      </c>
      <c r="J44" s="137">
        <v>218561</v>
      </c>
      <c r="K44" s="126">
        <f t="shared" si="0"/>
        <v>4331.2000000000116</v>
      </c>
      <c r="L44" s="127">
        <v>1</v>
      </c>
      <c r="M44" s="127">
        <f t="shared" si="1"/>
        <v>4331.2000000000116</v>
      </c>
      <c r="N44" s="128">
        <v>251</v>
      </c>
      <c r="O44" s="153">
        <v>4152</v>
      </c>
      <c r="P44" s="128">
        <f t="shared" si="2"/>
        <v>179.20000000001164</v>
      </c>
      <c r="Q44" s="129">
        <f t="shared" si="3"/>
        <v>4.1374214998155514</v>
      </c>
      <c r="R44" s="128"/>
      <c r="S44" s="119" t="s">
        <v>414</v>
      </c>
    </row>
    <row r="45" spans="1:19" s="132" customFormat="1" ht="13.5" customHeight="1">
      <c r="A45" s="123">
        <v>42</v>
      </c>
      <c r="B45" s="109" t="s">
        <v>121</v>
      </c>
      <c r="C45" s="109" t="s">
        <v>53</v>
      </c>
      <c r="D45" s="109" t="s">
        <v>23</v>
      </c>
      <c r="E45" s="47" t="s">
        <v>156</v>
      </c>
      <c r="F45" s="48">
        <v>250</v>
      </c>
      <c r="G45" s="48">
        <v>151105</v>
      </c>
      <c r="H45" s="124">
        <v>32950</v>
      </c>
      <c r="I45" s="125">
        <v>37360</v>
      </c>
      <c r="J45" s="125">
        <v>37421</v>
      </c>
      <c r="K45" s="126">
        <f t="shared" si="0"/>
        <v>61</v>
      </c>
      <c r="L45" s="127">
        <v>80</v>
      </c>
      <c r="M45" s="127">
        <f t="shared" si="1"/>
        <v>4880</v>
      </c>
      <c r="N45" s="128">
        <v>1568</v>
      </c>
      <c r="O45" s="153">
        <v>4395</v>
      </c>
      <c r="P45" s="128">
        <f t="shared" si="2"/>
        <v>485</v>
      </c>
      <c r="Q45" s="129">
        <f t="shared" si="3"/>
        <v>9.9385245901639347</v>
      </c>
      <c r="R45" s="128"/>
      <c r="S45" s="119" t="s">
        <v>414</v>
      </c>
    </row>
    <row r="46" spans="1:19" s="132" customFormat="1" ht="13.5" customHeight="1">
      <c r="A46" s="123">
        <v>43</v>
      </c>
      <c r="B46" s="109" t="s">
        <v>121</v>
      </c>
      <c r="C46" s="109" t="s">
        <v>71</v>
      </c>
      <c r="D46" s="109" t="s">
        <v>23</v>
      </c>
      <c r="E46" s="47" t="s">
        <v>157</v>
      </c>
      <c r="F46" s="48">
        <v>63</v>
      </c>
      <c r="G46" s="48" t="s">
        <v>310</v>
      </c>
      <c r="H46" s="124">
        <v>9845</v>
      </c>
      <c r="I46" s="125">
        <v>10879</v>
      </c>
      <c r="J46" s="125">
        <v>19151.5</v>
      </c>
      <c r="K46" s="126">
        <f t="shared" si="0"/>
        <v>8272.5</v>
      </c>
      <c r="L46" s="127">
        <v>30</v>
      </c>
      <c r="M46" s="127">
        <f t="shared" si="1"/>
        <v>248175</v>
      </c>
      <c r="N46" s="128">
        <v>369</v>
      </c>
      <c r="O46" s="153">
        <v>2531</v>
      </c>
      <c r="P46" s="128">
        <f t="shared" si="2"/>
        <v>245644</v>
      </c>
      <c r="Q46" s="129">
        <f t="shared" si="3"/>
        <v>98.980155132467004</v>
      </c>
      <c r="R46" s="128"/>
      <c r="S46" s="119" t="s">
        <v>414</v>
      </c>
    </row>
    <row r="47" spans="1:19" s="132" customFormat="1" ht="13.5" customHeight="1">
      <c r="A47" s="123">
        <v>44</v>
      </c>
      <c r="B47" s="109" t="s">
        <v>121</v>
      </c>
      <c r="C47" s="109" t="s">
        <v>58</v>
      </c>
      <c r="D47" s="109" t="s">
        <v>23</v>
      </c>
      <c r="E47" s="47" t="s">
        <v>66</v>
      </c>
      <c r="F47" s="48">
        <v>25</v>
      </c>
      <c r="G47" s="48">
        <v>151643</v>
      </c>
      <c r="H47" s="124">
        <v>17650.009999999998</v>
      </c>
      <c r="I47" s="125">
        <v>19151.5</v>
      </c>
      <c r="J47" s="125">
        <v>19230.5</v>
      </c>
      <c r="K47" s="126">
        <f t="shared" si="0"/>
        <v>79</v>
      </c>
      <c r="L47" s="127">
        <v>30</v>
      </c>
      <c r="M47" s="127">
        <f t="shared" si="1"/>
        <v>2370</v>
      </c>
      <c r="N47" s="128">
        <v>546</v>
      </c>
      <c r="O47" s="153">
        <v>2136</v>
      </c>
      <c r="P47" s="128">
        <f t="shared" si="2"/>
        <v>234</v>
      </c>
      <c r="Q47" s="129">
        <f t="shared" si="3"/>
        <v>9.8734177215189867</v>
      </c>
      <c r="R47" s="128"/>
      <c r="S47" s="119" t="s">
        <v>414</v>
      </c>
    </row>
    <row r="48" spans="1:19" s="132" customFormat="1" ht="13.5" customHeight="1">
      <c r="A48" s="123">
        <v>45</v>
      </c>
      <c r="B48" s="109" t="s">
        <v>121</v>
      </c>
      <c r="C48" s="109" t="s">
        <v>58</v>
      </c>
      <c r="D48" s="109" t="s">
        <v>23</v>
      </c>
      <c r="E48" s="47" t="s">
        <v>67</v>
      </c>
      <c r="F48" s="48">
        <v>63</v>
      </c>
      <c r="G48" s="48" t="s">
        <v>315</v>
      </c>
      <c r="H48" s="124" t="e">
        <v>#N/A</v>
      </c>
      <c r="I48" s="125" t="e">
        <v>#N/A</v>
      </c>
      <c r="J48" s="125" t="e">
        <v>#N/A</v>
      </c>
      <c r="K48" s="126" t="e">
        <f t="shared" si="0"/>
        <v>#N/A</v>
      </c>
      <c r="L48" s="127">
        <v>30</v>
      </c>
      <c r="M48" s="127" t="e">
        <f t="shared" si="1"/>
        <v>#N/A</v>
      </c>
      <c r="N48" s="128" t="e">
        <v>#N/A</v>
      </c>
      <c r="O48" s="128">
        <v>3250</v>
      </c>
      <c r="P48" s="128" t="e">
        <f t="shared" si="2"/>
        <v>#N/A</v>
      </c>
      <c r="Q48" s="128" t="e">
        <f t="shared" si="3"/>
        <v>#N/A</v>
      </c>
      <c r="R48" s="128" t="s">
        <v>100</v>
      </c>
      <c r="S48" s="119" t="s">
        <v>414</v>
      </c>
    </row>
    <row r="49" spans="1:19" s="132" customFormat="1" ht="13.5" customHeight="1">
      <c r="A49" s="123">
        <v>46</v>
      </c>
      <c r="B49" s="109" t="s">
        <v>121</v>
      </c>
      <c r="C49" s="109" t="s">
        <v>58</v>
      </c>
      <c r="D49" s="109" t="s">
        <v>23</v>
      </c>
      <c r="E49" s="47" t="s">
        <v>69</v>
      </c>
      <c r="F49" s="48"/>
      <c r="G49" s="48">
        <v>151604</v>
      </c>
      <c r="H49" s="124" t="s">
        <v>116</v>
      </c>
      <c r="I49" s="125" t="s">
        <v>100</v>
      </c>
      <c r="J49" s="125" t="s">
        <v>100</v>
      </c>
      <c r="K49" s="126" t="e">
        <f t="shared" si="0"/>
        <v>#VALUE!</v>
      </c>
      <c r="L49" s="127">
        <v>30</v>
      </c>
      <c r="M49" s="127" t="e">
        <f t="shared" si="1"/>
        <v>#VALUE!</v>
      </c>
      <c r="N49" s="128">
        <v>83</v>
      </c>
      <c r="O49" s="128" t="str">
        <f>J49</f>
        <v>METER ISSUE</v>
      </c>
      <c r="P49" s="128" t="e">
        <f t="shared" si="2"/>
        <v>#VALUE!</v>
      </c>
      <c r="Q49" s="128" t="e">
        <f t="shared" si="3"/>
        <v>#VALUE!</v>
      </c>
      <c r="R49" s="128" t="s">
        <v>100</v>
      </c>
      <c r="S49" s="119" t="s">
        <v>414</v>
      </c>
    </row>
    <row r="50" spans="1:19" s="132" customFormat="1" ht="13.5" customHeight="1">
      <c r="A50" s="123">
        <v>47</v>
      </c>
      <c r="B50" s="109" t="s">
        <v>121</v>
      </c>
      <c r="C50" s="109" t="s">
        <v>53</v>
      </c>
      <c r="D50" s="109" t="s">
        <v>23</v>
      </c>
      <c r="E50" s="47" t="s">
        <v>158</v>
      </c>
      <c r="F50" s="48">
        <v>25</v>
      </c>
      <c r="G50" s="48">
        <v>151131</v>
      </c>
      <c r="H50" s="124" t="s">
        <v>74</v>
      </c>
      <c r="I50" s="125">
        <v>20568</v>
      </c>
      <c r="J50" s="125">
        <v>21008</v>
      </c>
      <c r="K50" s="126">
        <f t="shared" si="0"/>
        <v>440</v>
      </c>
      <c r="L50" s="127">
        <v>30</v>
      </c>
      <c r="M50" s="127">
        <f t="shared" si="1"/>
        <v>13200</v>
      </c>
      <c r="N50" s="128">
        <v>81</v>
      </c>
      <c r="O50" s="125">
        <v>12236</v>
      </c>
      <c r="P50" s="128">
        <f t="shared" si="2"/>
        <v>964</v>
      </c>
      <c r="Q50" s="129">
        <f t="shared" si="3"/>
        <v>7.3030303030303028</v>
      </c>
      <c r="R50" s="128" t="s">
        <v>74</v>
      </c>
      <c r="S50" s="119" t="s">
        <v>414</v>
      </c>
    </row>
    <row r="51" spans="1:19" s="132" customFormat="1" ht="13.5" customHeight="1">
      <c r="A51" s="123">
        <v>48</v>
      </c>
      <c r="B51" s="109" t="s">
        <v>121</v>
      </c>
      <c r="C51" s="109" t="s">
        <v>53</v>
      </c>
      <c r="D51" s="109" t="s">
        <v>23</v>
      </c>
      <c r="E51" s="47" t="s">
        <v>159</v>
      </c>
      <c r="F51" s="48">
        <v>250</v>
      </c>
      <c r="G51" s="48" t="s">
        <v>321</v>
      </c>
      <c r="H51" s="124">
        <v>27555.119999999999</v>
      </c>
      <c r="I51" s="125">
        <v>30737</v>
      </c>
      <c r="J51" s="137">
        <v>32252</v>
      </c>
      <c r="K51" s="126">
        <f t="shared" si="0"/>
        <v>1515</v>
      </c>
      <c r="L51" s="127">
        <v>80</v>
      </c>
      <c r="M51" s="127">
        <f t="shared" si="1"/>
        <v>121200</v>
      </c>
      <c r="N51" s="128">
        <v>458</v>
      </c>
      <c r="O51" s="153">
        <v>110236</v>
      </c>
      <c r="P51" s="128">
        <f t="shared" si="2"/>
        <v>10964</v>
      </c>
      <c r="Q51" s="129">
        <f t="shared" si="3"/>
        <v>9.0462046204620457</v>
      </c>
      <c r="R51" s="128"/>
      <c r="S51" s="119" t="s">
        <v>414</v>
      </c>
    </row>
    <row r="52" spans="1:19" s="132" customFormat="1" ht="13.5" customHeight="1">
      <c r="A52" s="123">
        <v>49</v>
      </c>
      <c r="B52" s="109" t="s">
        <v>121</v>
      </c>
      <c r="C52" s="109" t="s">
        <v>71</v>
      </c>
      <c r="D52" s="109" t="s">
        <v>23</v>
      </c>
      <c r="E52" s="47" t="s">
        <v>160</v>
      </c>
      <c r="F52" s="48">
        <v>25</v>
      </c>
      <c r="G52" s="48" t="s">
        <v>320</v>
      </c>
      <c r="H52" s="124">
        <v>40270.800000000003</v>
      </c>
      <c r="I52" s="125">
        <v>44997</v>
      </c>
      <c r="J52" s="137">
        <v>48056</v>
      </c>
      <c r="K52" s="126">
        <f t="shared" si="0"/>
        <v>3059</v>
      </c>
      <c r="L52" s="127">
        <v>30</v>
      </c>
      <c r="M52" s="127">
        <f t="shared" si="1"/>
        <v>91770</v>
      </c>
      <c r="N52" s="128">
        <v>25</v>
      </c>
      <c r="O52" s="153">
        <v>84526</v>
      </c>
      <c r="P52" s="128">
        <f t="shared" si="2"/>
        <v>7244</v>
      </c>
      <c r="Q52" s="129">
        <f t="shared" si="3"/>
        <v>7.8936471613817156</v>
      </c>
      <c r="R52" s="128"/>
      <c r="S52" s="119" t="s">
        <v>414</v>
      </c>
    </row>
    <row r="53" spans="1:19" s="132" customFormat="1" ht="13.5" customHeight="1">
      <c r="A53" s="123">
        <v>50</v>
      </c>
      <c r="B53" s="109" t="s">
        <v>121</v>
      </c>
      <c r="C53" s="109" t="s">
        <v>53</v>
      </c>
      <c r="D53" s="109" t="s">
        <v>23</v>
      </c>
      <c r="E53" s="47" t="s">
        <v>161</v>
      </c>
      <c r="F53" s="48">
        <v>100</v>
      </c>
      <c r="G53" s="48">
        <v>151132</v>
      </c>
      <c r="H53" s="124" t="s">
        <v>272</v>
      </c>
      <c r="I53" s="125" t="s">
        <v>42</v>
      </c>
      <c r="J53" s="125" t="s">
        <v>42</v>
      </c>
      <c r="K53" s="126" t="e">
        <f t="shared" si="0"/>
        <v>#VALUE!</v>
      </c>
      <c r="L53" s="127">
        <v>30</v>
      </c>
      <c r="M53" s="127" t="e">
        <f t="shared" si="1"/>
        <v>#VALUE!</v>
      </c>
      <c r="N53" s="128">
        <v>16</v>
      </c>
      <c r="O53" s="128" t="str">
        <f>J53</f>
        <v>no display</v>
      </c>
      <c r="P53" s="128" t="e">
        <f t="shared" si="2"/>
        <v>#VALUE!</v>
      </c>
      <c r="Q53" s="128" t="e">
        <f t="shared" si="3"/>
        <v>#VALUE!</v>
      </c>
      <c r="R53" s="128" t="s">
        <v>74</v>
      </c>
      <c r="S53" s="119" t="s">
        <v>414</v>
      </c>
    </row>
    <row r="54" spans="1:19" s="132" customFormat="1" ht="13.5" customHeight="1">
      <c r="A54" s="123">
        <v>51</v>
      </c>
      <c r="B54" s="109" t="s">
        <v>121</v>
      </c>
      <c r="C54" s="109" t="s">
        <v>53</v>
      </c>
      <c r="D54" s="109" t="s">
        <v>23</v>
      </c>
      <c r="E54" s="47" t="s">
        <v>36</v>
      </c>
      <c r="F54" s="48">
        <v>250</v>
      </c>
      <c r="G54" s="48">
        <v>151135</v>
      </c>
      <c r="H54" s="124" t="s">
        <v>117</v>
      </c>
      <c r="I54" s="125">
        <v>80006</v>
      </c>
      <c r="J54" s="125">
        <v>80139</v>
      </c>
      <c r="K54" s="126">
        <f t="shared" si="0"/>
        <v>133</v>
      </c>
      <c r="L54" s="127">
        <v>80</v>
      </c>
      <c r="M54" s="127">
        <f t="shared" si="1"/>
        <v>10640</v>
      </c>
      <c r="N54" s="128">
        <v>158</v>
      </c>
      <c r="O54" s="128">
        <v>9595</v>
      </c>
      <c r="P54" s="128">
        <f t="shared" si="2"/>
        <v>1045</v>
      </c>
      <c r="Q54" s="128">
        <f t="shared" si="3"/>
        <v>9.8214285714285712</v>
      </c>
      <c r="R54" s="128" t="s">
        <v>118</v>
      </c>
      <c r="S54" s="119" t="s">
        <v>414</v>
      </c>
    </row>
    <row r="55" spans="1:19" s="132" customFormat="1" ht="13.5" customHeight="1">
      <c r="A55" s="123">
        <v>52</v>
      </c>
      <c r="B55" s="109" t="s">
        <v>121</v>
      </c>
      <c r="C55" s="109" t="s">
        <v>53</v>
      </c>
      <c r="D55" s="109" t="s">
        <v>23</v>
      </c>
      <c r="E55" s="47" t="s">
        <v>162</v>
      </c>
      <c r="F55" s="48">
        <v>100</v>
      </c>
      <c r="G55" s="48">
        <v>151147</v>
      </c>
      <c r="H55" s="124">
        <v>130.1</v>
      </c>
      <c r="I55" s="131">
        <v>162</v>
      </c>
      <c r="J55" s="131">
        <v>165</v>
      </c>
      <c r="K55" s="126">
        <f t="shared" si="0"/>
        <v>3</v>
      </c>
      <c r="L55" s="127">
        <v>30</v>
      </c>
      <c r="M55" s="127">
        <f t="shared" si="1"/>
        <v>90</v>
      </c>
      <c r="N55" s="128">
        <v>732</v>
      </c>
      <c r="O55" s="131">
        <v>86</v>
      </c>
      <c r="P55" s="128">
        <f t="shared" si="2"/>
        <v>4</v>
      </c>
      <c r="Q55" s="157">
        <f t="shared" si="3"/>
        <v>4.4444444444444446</v>
      </c>
      <c r="R55" s="128" t="s">
        <v>38</v>
      </c>
      <c r="S55" s="119" t="s">
        <v>414</v>
      </c>
    </row>
    <row r="56" spans="1:19" s="132" customFormat="1" ht="13.5" customHeight="1">
      <c r="A56" s="123">
        <v>53</v>
      </c>
      <c r="B56" s="109" t="s">
        <v>121</v>
      </c>
      <c r="C56" s="109" t="s">
        <v>53</v>
      </c>
      <c r="D56" s="109" t="s">
        <v>23</v>
      </c>
      <c r="E56" s="47" t="s">
        <v>163</v>
      </c>
      <c r="F56" s="48">
        <v>250</v>
      </c>
      <c r="G56" s="48">
        <v>151144</v>
      </c>
      <c r="H56" s="124">
        <v>473</v>
      </c>
      <c r="I56" s="131">
        <v>1700</v>
      </c>
      <c r="J56" s="131">
        <v>1713</v>
      </c>
      <c r="K56" s="126">
        <f t="shared" si="0"/>
        <v>13</v>
      </c>
      <c r="L56" s="127">
        <v>30</v>
      </c>
      <c r="M56" s="127">
        <f t="shared" si="1"/>
        <v>390</v>
      </c>
      <c r="N56" s="128">
        <v>188</v>
      </c>
      <c r="O56" s="131">
        <v>360</v>
      </c>
      <c r="P56" s="128">
        <f t="shared" si="2"/>
        <v>30</v>
      </c>
      <c r="Q56" s="128">
        <f t="shared" si="3"/>
        <v>7.6923076923076925</v>
      </c>
      <c r="R56" s="128" t="s">
        <v>38</v>
      </c>
      <c r="S56" s="119" t="s">
        <v>414</v>
      </c>
    </row>
    <row r="57" spans="1:19" s="132" customFormat="1" ht="13.5" customHeight="1">
      <c r="A57" s="123">
        <v>54</v>
      </c>
      <c r="B57" s="109" t="s">
        <v>121</v>
      </c>
      <c r="C57" s="109" t="s">
        <v>53</v>
      </c>
      <c r="D57" s="109" t="s">
        <v>23</v>
      </c>
      <c r="E57" s="47" t="s">
        <v>164</v>
      </c>
      <c r="F57" s="48">
        <v>100</v>
      </c>
      <c r="G57" s="48">
        <v>151145</v>
      </c>
      <c r="H57" s="124" t="s">
        <v>118</v>
      </c>
      <c r="I57" s="125" t="s">
        <v>118</v>
      </c>
      <c r="J57" s="125" t="s">
        <v>118</v>
      </c>
      <c r="K57" s="126" t="e">
        <f t="shared" si="0"/>
        <v>#VALUE!</v>
      </c>
      <c r="L57" s="127">
        <v>30</v>
      </c>
      <c r="M57" s="127" t="e">
        <f t="shared" si="1"/>
        <v>#VALUE!</v>
      </c>
      <c r="N57" s="128">
        <v>14</v>
      </c>
      <c r="O57" s="125" t="str">
        <f>J57</f>
        <v>TC FAILED</v>
      </c>
      <c r="P57" s="128" t="e">
        <f t="shared" si="2"/>
        <v>#VALUE!</v>
      </c>
      <c r="Q57" s="128" t="e">
        <f t="shared" si="3"/>
        <v>#VALUE!</v>
      </c>
      <c r="R57" s="128" t="s">
        <v>118</v>
      </c>
      <c r="S57" s="119" t="s">
        <v>414</v>
      </c>
    </row>
    <row r="58" spans="1:19" s="132" customFormat="1" ht="13.5" customHeight="1">
      <c r="A58" s="123">
        <v>55</v>
      </c>
      <c r="B58" s="109" t="s">
        <v>121</v>
      </c>
      <c r="C58" s="109" t="s">
        <v>53</v>
      </c>
      <c r="D58" s="109" t="s">
        <v>23</v>
      </c>
      <c r="E58" s="47" t="s">
        <v>165</v>
      </c>
      <c r="F58" s="48">
        <v>100</v>
      </c>
      <c r="G58" s="48">
        <v>151146</v>
      </c>
      <c r="H58" s="124">
        <v>480</v>
      </c>
      <c r="I58" s="125">
        <v>934</v>
      </c>
      <c r="J58" s="137">
        <v>940</v>
      </c>
      <c r="K58" s="126">
        <f t="shared" si="0"/>
        <v>6</v>
      </c>
      <c r="L58" s="127">
        <v>30</v>
      </c>
      <c r="M58" s="127">
        <f t="shared" si="1"/>
        <v>180</v>
      </c>
      <c r="N58" s="128">
        <v>173</v>
      </c>
      <c r="O58" s="153">
        <v>165</v>
      </c>
      <c r="P58" s="128">
        <f t="shared" si="2"/>
        <v>15</v>
      </c>
      <c r="Q58" s="129">
        <f t="shared" si="3"/>
        <v>8.3333333333333321</v>
      </c>
      <c r="R58" s="128" t="s">
        <v>38</v>
      </c>
      <c r="S58" s="119" t="s">
        <v>414</v>
      </c>
    </row>
    <row r="59" spans="1:19" s="132" customFormat="1" ht="13.5" customHeight="1">
      <c r="A59" s="123">
        <v>56</v>
      </c>
      <c r="B59" s="109" t="s">
        <v>121</v>
      </c>
      <c r="C59" s="109" t="s">
        <v>53</v>
      </c>
      <c r="D59" s="109" t="s">
        <v>23</v>
      </c>
      <c r="E59" s="47" t="s">
        <v>166</v>
      </c>
      <c r="F59" s="48">
        <v>100</v>
      </c>
      <c r="G59" s="48">
        <v>151128</v>
      </c>
      <c r="H59" s="124">
        <v>57833</v>
      </c>
      <c r="I59" s="125">
        <v>10236</v>
      </c>
      <c r="J59" s="125">
        <v>12577</v>
      </c>
      <c r="K59" s="126">
        <f t="shared" si="0"/>
        <v>2341</v>
      </c>
      <c r="L59" s="127">
        <v>1</v>
      </c>
      <c r="M59" s="127">
        <f t="shared" si="1"/>
        <v>2341</v>
      </c>
      <c r="N59" s="128">
        <v>3</v>
      </c>
      <c r="O59" s="128">
        <v>2190</v>
      </c>
      <c r="P59" s="128">
        <f t="shared" si="2"/>
        <v>151</v>
      </c>
      <c r="Q59" s="129">
        <f t="shared" si="3"/>
        <v>6.4502349423323366</v>
      </c>
      <c r="R59" s="128" t="s">
        <v>101</v>
      </c>
      <c r="S59" s="119" t="s">
        <v>414</v>
      </c>
    </row>
    <row r="60" spans="1:19" s="132" customFormat="1" ht="13.5" customHeight="1">
      <c r="A60" s="123">
        <v>57</v>
      </c>
      <c r="B60" s="109" t="s">
        <v>121</v>
      </c>
      <c r="C60" s="109" t="s">
        <v>53</v>
      </c>
      <c r="D60" s="109" t="s">
        <v>23</v>
      </c>
      <c r="E60" s="47" t="s">
        <v>167</v>
      </c>
      <c r="F60" s="48">
        <v>100</v>
      </c>
      <c r="G60" s="48">
        <v>151103</v>
      </c>
      <c r="H60" s="124">
        <v>54210</v>
      </c>
      <c r="I60" s="125">
        <v>81024</v>
      </c>
      <c r="J60" s="125" t="s">
        <v>84</v>
      </c>
      <c r="K60" s="126" t="e">
        <f t="shared" si="0"/>
        <v>#VALUE!</v>
      </c>
      <c r="L60" s="127">
        <v>30</v>
      </c>
      <c r="M60" s="127" t="e">
        <f t="shared" si="1"/>
        <v>#VALUE!</v>
      </c>
      <c r="N60" s="128">
        <v>0</v>
      </c>
      <c r="O60" s="153">
        <v>13652</v>
      </c>
      <c r="P60" s="128" t="e">
        <f t="shared" si="2"/>
        <v>#VALUE!</v>
      </c>
      <c r="Q60" s="129" t="e">
        <f t="shared" si="3"/>
        <v>#VALUE!</v>
      </c>
      <c r="R60" s="128"/>
      <c r="S60" s="119" t="s">
        <v>414</v>
      </c>
    </row>
    <row r="61" spans="1:19" s="132" customFormat="1" ht="13.5" customHeight="1">
      <c r="A61" s="123">
        <v>58</v>
      </c>
      <c r="B61" s="109" t="s">
        <v>121</v>
      </c>
      <c r="C61" s="109" t="s">
        <v>53</v>
      </c>
      <c r="D61" s="109" t="s">
        <v>23</v>
      </c>
      <c r="E61" s="47" t="s">
        <v>168</v>
      </c>
      <c r="F61" s="48">
        <v>100</v>
      </c>
      <c r="G61" s="48">
        <v>151140</v>
      </c>
      <c r="H61" s="124" t="s">
        <v>273</v>
      </c>
      <c r="I61" s="125" t="s">
        <v>84</v>
      </c>
      <c r="J61" s="125" t="s">
        <v>84</v>
      </c>
      <c r="K61" s="126" t="e">
        <f t="shared" si="0"/>
        <v>#VALUE!</v>
      </c>
      <c r="L61" s="127">
        <v>30</v>
      </c>
      <c r="M61" s="127" t="e">
        <f t="shared" si="1"/>
        <v>#VALUE!</v>
      </c>
      <c r="N61" s="128">
        <v>25</v>
      </c>
      <c r="O61" s="128" t="str">
        <f>J60</f>
        <v>NO DISPLAY</v>
      </c>
      <c r="P61" s="128" t="e">
        <f t="shared" si="2"/>
        <v>#VALUE!</v>
      </c>
      <c r="Q61" s="128" t="e">
        <f t="shared" si="3"/>
        <v>#VALUE!</v>
      </c>
      <c r="R61" s="128" t="s">
        <v>74</v>
      </c>
      <c r="S61" s="119" t="s">
        <v>414</v>
      </c>
    </row>
    <row r="62" spans="1:19" s="132" customFormat="1" ht="13.5" customHeight="1">
      <c r="A62" s="123">
        <v>59</v>
      </c>
      <c r="B62" s="109" t="s">
        <v>121</v>
      </c>
      <c r="C62" s="109" t="s">
        <v>53</v>
      </c>
      <c r="D62" s="109" t="s">
        <v>23</v>
      </c>
      <c r="E62" s="47" t="s">
        <v>169</v>
      </c>
      <c r="F62" s="48">
        <v>63</v>
      </c>
      <c r="G62" s="48" t="s">
        <v>316</v>
      </c>
      <c r="H62" s="124" t="s">
        <v>95</v>
      </c>
      <c r="I62" s="125" t="s">
        <v>95</v>
      </c>
      <c r="J62" s="125" t="s">
        <v>95</v>
      </c>
      <c r="K62" s="126" t="e">
        <f t="shared" si="0"/>
        <v>#VALUE!</v>
      </c>
      <c r="L62" s="127">
        <v>30</v>
      </c>
      <c r="M62" s="127" t="e">
        <f t="shared" si="1"/>
        <v>#VALUE!</v>
      </c>
      <c r="N62" s="128">
        <v>125</v>
      </c>
      <c r="O62" s="128" t="str">
        <f>J61</f>
        <v>NO DISPLAY</v>
      </c>
      <c r="P62" s="128" t="e">
        <f t="shared" si="2"/>
        <v>#VALUE!</v>
      </c>
      <c r="Q62" s="128" t="e">
        <f t="shared" si="3"/>
        <v>#VALUE!</v>
      </c>
      <c r="R62" s="128" t="s">
        <v>95</v>
      </c>
      <c r="S62" s="119" t="s">
        <v>414</v>
      </c>
    </row>
    <row r="63" spans="1:19" s="132" customFormat="1" ht="13.5" customHeight="1">
      <c r="A63" s="123">
        <v>60</v>
      </c>
      <c r="B63" s="109" t="s">
        <v>121</v>
      </c>
      <c r="C63" s="109" t="s">
        <v>53</v>
      </c>
      <c r="D63" s="109" t="s">
        <v>23</v>
      </c>
      <c r="E63" s="47" t="s">
        <v>170</v>
      </c>
      <c r="F63" s="48">
        <v>100</v>
      </c>
      <c r="G63" s="48">
        <v>151141</v>
      </c>
      <c r="H63" s="124" t="s">
        <v>274</v>
      </c>
      <c r="I63" s="125" t="s">
        <v>84</v>
      </c>
      <c r="J63" s="125" t="s">
        <v>84</v>
      </c>
      <c r="K63" s="126" t="e">
        <f t="shared" si="0"/>
        <v>#VALUE!</v>
      </c>
      <c r="L63" s="127">
        <v>30</v>
      </c>
      <c r="M63" s="127" t="e">
        <f t="shared" si="1"/>
        <v>#VALUE!</v>
      </c>
      <c r="N63" s="128">
        <v>164</v>
      </c>
      <c r="O63" s="128" t="str">
        <f>J63</f>
        <v>NO DISPLAY</v>
      </c>
      <c r="P63" s="128" t="e">
        <f t="shared" si="2"/>
        <v>#VALUE!</v>
      </c>
      <c r="Q63" s="128" t="e">
        <f t="shared" si="3"/>
        <v>#VALUE!</v>
      </c>
      <c r="R63" s="128" t="s">
        <v>74</v>
      </c>
      <c r="S63" s="119" t="s">
        <v>414</v>
      </c>
    </row>
    <row r="64" spans="1:19" s="132" customFormat="1" ht="12.75" customHeight="1">
      <c r="A64" s="123">
        <v>61</v>
      </c>
      <c r="B64" s="109" t="s">
        <v>121</v>
      </c>
      <c r="C64" s="109" t="s">
        <v>53</v>
      </c>
      <c r="D64" s="109" t="s">
        <v>23</v>
      </c>
      <c r="E64" s="47" t="s">
        <v>171</v>
      </c>
      <c r="F64" s="48">
        <v>25</v>
      </c>
      <c r="G64" s="48">
        <v>151142</v>
      </c>
      <c r="H64" s="124">
        <v>41125</v>
      </c>
      <c r="I64" s="125">
        <v>51023</v>
      </c>
      <c r="J64" s="137">
        <v>51123</v>
      </c>
      <c r="K64" s="126">
        <f t="shared" si="0"/>
        <v>100</v>
      </c>
      <c r="L64" s="127">
        <v>30</v>
      </c>
      <c r="M64" s="127">
        <f t="shared" si="1"/>
        <v>3000</v>
      </c>
      <c r="N64" s="128">
        <v>91</v>
      </c>
      <c r="O64" s="153">
        <v>2752</v>
      </c>
      <c r="P64" s="128">
        <f t="shared" si="2"/>
        <v>248</v>
      </c>
      <c r="Q64" s="129">
        <f t="shared" si="3"/>
        <v>8.2666666666666657</v>
      </c>
      <c r="R64" s="128"/>
      <c r="S64" s="119" t="s">
        <v>414</v>
      </c>
    </row>
    <row r="65" spans="1:19" s="132" customFormat="1" ht="13.5" customHeight="1">
      <c r="A65" s="123">
        <v>62</v>
      </c>
      <c r="B65" s="109" t="s">
        <v>121</v>
      </c>
      <c r="C65" s="109" t="s">
        <v>53</v>
      </c>
      <c r="D65" s="109" t="s">
        <v>23</v>
      </c>
      <c r="E65" s="47" t="s">
        <v>172</v>
      </c>
      <c r="F65" s="48">
        <v>100</v>
      </c>
      <c r="G65" s="48">
        <v>151143</v>
      </c>
      <c r="H65" s="124" t="s">
        <v>84</v>
      </c>
      <c r="I65" s="125" t="e">
        <v>#VALUE!</v>
      </c>
      <c r="J65" s="137" t="e">
        <v>#VALUE!</v>
      </c>
      <c r="K65" s="126" t="e">
        <f t="shared" si="0"/>
        <v>#VALUE!</v>
      </c>
      <c r="L65" s="127">
        <v>1</v>
      </c>
      <c r="M65" s="127" t="e">
        <f t="shared" si="1"/>
        <v>#VALUE!</v>
      </c>
      <c r="N65" s="128">
        <v>229</v>
      </c>
      <c r="O65" s="153" t="e">
        <f>J65</f>
        <v>#VALUE!</v>
      </c>
      <c r="P65" s="128" t="e">
        <f t="shared" si="2"/>
        <v>#VALUE!</v>
      </c>
      <c r="Q65" s="128" t="e">
        <f t="shared" si="3"/>
        <v>#VALUE!</v>
      </c>
      <c r="R65" s="128" t="s">
        <v>74</v>
      </c>
      <c r="S65" s="119" t="s">
        <v>414</v>
      </c>
    </row>
    <row r="66" spans="1:19" s="132" customFormat="1" ht="13.5" customHeight="1">
      <c r="A66" s="123">
        <v>63</v>
      </c>
      <c r="B66" s="109" t="s">
        <v>121</v>
      </c>
      <c r="C66" s="109" t="s">
        <v>58</v>
      </c>
      <c r="D66" s="109" t="s">
        <v>23</v>
      </c>
      <c r="E66" s="47" t="s">
        <v>173</v>
      </c>
      <c r="F66" s="48">
        <v>100</v>
      </c>
      <c r="G66" s="48">
        <v>151638</v>
      </c>
      <c r="H66" s="124">
        <v>834265</v>
      </c>
      <c r="I66" s="125">
        <v>898950.59999999986</v>
      </c>
      <c r="J66" s="125">
        <v>919220.6</v>
      </c>
      <c r="K66" s="126">
        <f t="shared" si="0"/>
        <v>20270.000000000116</v>
      </c>
      <c r="L66" s="127">
        <v>1</v>
      </c>
      <c r="M66" s="127">
        <f t="shared" si="1"/>
        <v>20270.000000000116</v>
      </c>
      <c r="N66" s="128">
        <v>29</v>
      </c>
      <c r="O66" s="153">
        <v>18563</v>
      </c>
      <c r="P66" s="128">
        <f t="shared" si="2"/>
        <v>1707.0000000001164</v>
      </c>
      <c r="Q66" s="129">
        <f t="shared" si="3"/>
        <v>8.4213122841643138</v>
      </c>
      <c r="R66" s="128"/>
      <c r="S66" s="119" t="s">
        <v>414</v>
      </c>
    </row>
    <row r="67" spans="1:19" s="132" customFormat="1" ht="13.5" customHeight="1">
      <c r="A67" s="123">
        <v>64</v>
      </c>
      <c r="B67" s="109" t="s">
        <v>121</v>
      </c>
      <c r="C67" s="109" t="s">
        <v>71</v>
      </c>
      <c r="D67" s="109" t="s">
        <v>23</v>
      </c>
      <c r="E67" s="47" t="s">
        <v>174</v>
      </c>
      <c r="F67" s="48">
        <v>63</v>
      </c>
      <c r="G67" s="48" t="s">
        <v>311</v>
      </c>
      <c r="H67" s="124">
        <v>27866.1</v>
      </c>
      <c r="I67" s="125">
        <v>30265</v>
      </c>
      <c r="J67" s="125">
        <v>30720</v>
      </c>
      <c r="K67" s="126">
        <f t="shared" si="0"/>
        <v>455</v>
      </c>
      <c r="L67" s="127">
        <v>30</v>
      </c>
      <c r="M67" s="127">
        <f t="shared" si="1"/>
        <v>13650</v>
      </c>
      <c r="N67" s="128">
        <v>348</v>
      </c>
      <c r="O67" s="128">
        <v>12243</v>
      </c>
      <c r="P67" s="128">
        <f t="shared" si="2"/>
        <v>1407</v>
      </c>
      <c r="Q67" s="128">
        <f t="shared" si="3"/>
        <v>10.307692307692308</v>
      </c>
      <c r="R67" s="128" t="s">
        <v>74</v>
      </c>
      <c r="S67" s="119" t="s">
        <v>414</v>
      </c>
    </row>
    <row r="68" spans="1:19" s="132" customFormat="1" ht="13.5" customHeight="1">
      <c r="A68" s="123">
        <v>65</v>
      </c>
      <c r="B68" s="109" t="s">
        <v>121</v>
      </c>
      <c r="C68" s="109" t="s">
        <v>53</v>
      </c>
      <c r="D68" s="109" t="s">
        <v>23</v>
      </c>
      <c r="E68" s="47" t="s">
        <v>175</v>
      </c>
      <c r="F68" s="48">
        <v>25</v>
      </c>
      <c r="G68" s="48">
        <v>151114</v>
      </c>
      <c r="H68" s="124">
        <v>16549</v>
      </c>
      <c r="I68" s="125">
        <v>54125</v>
      </c>
      <c r="J68" s="125">
        <v>54479</v>
      </c>
      <c r="K68" s="126">
        <f t="shared" si="0"/>
        <v>354</v>
      </c>
      <c r="L68" s="127">
        <v>30</v>
      </c>
      <c r="M68" s="127">
        <f t="shared" si="1"/>
        <v>10620</v>
      </c>
      <c r="N68" s="128">
        <v>172</v>
      </c>
      <c r="O68" s="128">
        <v>9632</v>
      </c>
      <c r="P68" s="128">
        <f t="shared" si="2"/>
        <v>988</v>
      </c>
      <c r="Q68" s="157">
        <f t="shared" si="3"/>
        <v>9.3032015065913374</v>
      </c>
      <c r="R68" s="128" t="s">
        <v>74</v>
      </c>
      <c r="S68" s="119" t="s">
        <v>414</v>
      </c>
    </row>
    <row r="69" spans="1:19" s="132" customFormat="1" ht="13.5" customHeight="1">
      <c r="A69" s="123">
        <v>66</v>
      </c>
      <c r="B69" s="109" t="s">
        <v>121</v>
      </c>
      <c r="C69" s="109" t="s">
        <v>53</v>
      </c>
      <c r="D69" s="109" t="s">
        <v>23</v>
      </c>
      <c r="E69" s="47" t="s">
        <v>54</v>
      </c>
      <c r="F69" s="48">
        <v>100</v>
      </c>
      <c r="G69" s="48">
        <v>151134</v>
      </c>
      <c r="H69" s="124" t="s">
        <v>116</v>
      </c>
      <c r="I69" s="125" t="s">
        <v>116</v>
      </c>
      <c r="J69" s="125" t="s">
        <v>116</v>
      </c>
      <c r="K69" s="126" t="e">
        <f t="shared" ref="K69:K132" si="4">J69-I69</f>
        <v>#VALUE!</v>
      </c>
      <c r="L69" s="127">
        <v>30</v>
      </c>
      <c r="M69" s="127" t="e">
        <f t="shared" ref="M69:M132" si="5">L69*K69</f>
        <v>#VALUE!</v>
      </c>
      <c r="N69" s="128">
        <v>188</v>
      </c>
      <c r="O69" s="125" t="s">
        <v>116</v>
      </c>
      <c r="P69" s="128" t="e">
        <f t="shared" ref="P69:P132" si="6">M69-O69</f>
        <v>#VALUE!</v>
      </c>
      <c r="Q69" s="128" t="e">
        <f t="shared" ref="Q69:Q132" si="7">((M69-O69)/M69)*100</f>
        <v>#VALUE!</v>
      </c>
      <c r="R69" s="128" t="s">
        <v>116</v>
      </c>
      <c r="S69" s="119" t="s">
        <v>414</v>
      </c>
    </row>
    <row r="70" spans="1:19" s="132" customFormat="1" ht="13.5" customHeight="1">
      <c r="A70" s="123">
        <v>67</v>
      </c>
      <c r="B70" s="109" t="s">
        <v>121</v>
      </c>
      <c r="C70" s="109" t="s">
        <v>58</v>
      </c>
      <c r="D70" s="109" t="s">
        <v>23</v>
      </c>
      <c r="E70" s="47" t="s">
        <v>176</v>
      </c>
      <c r="F70" s="48">
        <v>25</v>
      </c>
      <c r="G70" s="48">
        <v>151635</v>
      </c>
      <c r="H70" s="124" t="s">
        <v>42</v>
      </c>
      <c r="I70" s="125" t="s">
        <v>42</v>
      </c>
      <c r="J70" s="125" t="s">
        <v>42</v>
      </c>
      <c r="K70" s="126" t="e">
        <f t="shared" si="4"/>
        <v>#VALUE!</v>
      </c>
      <c r="L70" s="127">
        <v>1</v>
      </c>
      <c r="M70" s="127" t="e">
        <f t="shared" si="5"/>
        <v>#VALUE!</v>
      </c>
      <c r="N70" s="128">
        <v>239</v>
      </c>
      <c r="O70" s="125" t="s">
        <v>42</v>
      </c>
      <c r="P70" s="128" t="e">
        <f t="shared" si="6"/>
        <v>#VALUE!</v>
      </c>
      <c r="Q70" s="128" t="e">
        <f t="shared" si="7"/>
        <v>#VALUE!</v>
      </c>
      <c r="R70" s="128" t="s">
        <v>74</v>
      </c>
      <c r="S70" s="119" t="s">
        <v>414</v>
      </c>
    </row>
    <row r="71" spans="1:19" s="132" customFormat="1" ht="13.5" customHeight="1">
      <c r="A71" s="123">
        <v>68</v>
      </c>
      <c r="B71" s="109" t="s">
        <v>121</v>
      </c>
      <c r="C71" s="109" t="s">
        <v>53</v>
      </c>
      <c r="D71" s="109" t="s">
        <v>23</v>
      </c>
      <c r="E71" s="47" t="s">
        <v>177</v>
      </c>
      <c r="F71" s="48">
        <v>63</v>
      </c>
      <c r="G71" s="48">
        <v>151101</v>
      </c>
      <c r="H71" s="124" t="s">
        <v>84</v>
      </c>
      <c r="I71" s="125" t="s">
        <v>84</v>
      </c>
      <c r="J71" s="125" t="s">
        <v>84</v>
      </c>
      <c r="K71" s="126" t="e">
        <f t="shared" si="4"/>
        <v>#VALUE!</v>
      </c>
      <c r="L71" s="127">
        <v>30</v>
      </c>
      <c r="M71" s="127" t="e">
        <f t="shared" si="5"/>
        <v>#VALUE!</v>
      </c>
      <c r="N71" s="128">
        <v>0</v>
      </c>
      <c r="O71" s="125" t="s">
        <v>84</v>
      </c>
      <c r="P71" s="128" t="e">
        <f t="shared" si="6"/>
        <v>#VALUE!</v>
      </c>
      <c r="Q71" s="128" t="e">
        <f t="shared" si="7"/>
        <v>#VALUE!</v>
      </c>
      <c r="R71" s="128" t="s">
        <v>74</v>
      </c>
      <c r="S71" s="119" t="s">
        <v>414</v>
      </c>
    </row>
    <row r="72" spans="1:19" s="132" customFormat="1" ht="13.5" customHeight="1">
      <c r="A72" s="123">
        <v>69</v>
      </c>
      <c r="B72" s="109" t="s">
        <v>121</v>
      </c>
      <c r="C72" s="109" t="s">
        <v>53</v>
      </c>
      <c r="D72" s="109" t="s">
        <v>23</v>
      </c>
      <c r="E72" s="47" t="s">
        <v>178</v>
      </c>
      <c r="F72" s="48">
        <v>100</v>
      </c>
      <c r="G72" s="48">
        <v>151116</v>
      </c>
      <c r="H72" s="124">
        <v>38740</v>
      </c>
      <c r="I72" s="125">
        <v>50853</v>
      </c>
      <c r="J72" s="125">
        <v>50899</v>
      </c>
      <c r="K72" s="126">
        <f t="shared" si="4"/>
        <v>46</v>
      </c>
      <c r="L72" s="127">
        <v>30</v>
      </c>
      <c r="M72" s="127">
        <f t="shared" si="5"/>
        <v>1380</v>
      </c>
      <c r="N72" s="128">
        <v>4</v>
      </c>
      <c r="O72" s="153">
        <v>1253</v>
      </c>
      <c r="P72" s="128">
        <f t="shared" si="6"/>
        <v>127</v>
      </c>
      <c r="Q72" s="129">
        <f t="shared" si="7"/>
        <v>9.2028985507246386</v>
      </c>
      <c r="R72" s="128"/>
      <c r="S72" s="119" t="s">
        <v>414</v>
      </c>
    </row>
    <row r="73" spans="1:19" s="132" customFormat="1" ht="13.5" customHeight="1">
      <c r="A73" s="123">
        <v>70</v>
      </c>
      <c r="B73" s="109" t="s">
        <v>121</v>
      </c>
      <c r="C73" s="109" t="s">
        <v>71</v>
      </c>
      <c r="D73" s="109" t="s">
        <v>23</v>
      </c>
      <c r="E73" s="47" t="s">
        <v>179</v>
      </c>
      <c r="F73" s="48">
        <v>25</v>
      </c>
      <c r="G73" s="48">
        <v>151419</v>
      </c>
      <c r="H73" s="124">
        <v>348268</v>
      </c>
      <c r="I73" s="125">
        <v>456529.79999999993</v>
      </c>
      <c r="J73" s="137">
        <v>459615</v>
      </c>
      <c r="K73" s="126">
        <f t="shared" si="4"/>
        <v>3085.2000000000698</v>
      </c>
      <c r="L73" s="127">
        <v>1</v>
      </c>
      <c r="M73" s="127">
        <f t="shared" si="5"/>
        <v>3085.2000000000698</v>
      </c>
      <c r="N73" s="128">
        <v>340</v>
      </c>
      <c r="O73" s="153">
        <v>2865</v>
      </c>
      <c r="P73" s="128">
        <f t="shared" si="6"/>
        <v>220.20000000006985</v>
      </c>
      <c r="Q73" s="129">
        <f t="shared" si="7"/>
        <v>7.1373006612234171</v>
      </c>
      <c r="R73" s="128"/>
      <c r="S73" s="119" t="s">
        <v>414</v>
      </c>
    </row>
    <row r="74" spans="1:19" s="132" customFormat="1" ht="13.5" customHeight="1">
      <c r="A74" s="123">
        <v>71</v>
      </c>
      <c r="B74" s="109" t="s">
        <v>121</v>
      </c>
      <c r="C74" s="109" t="s">
        <v>58</v>
      </c>
      <c r="D74" s="109" t="s">
        <v>23</v>
      </c>
      <c r="E74" s="47" t="s">
        <v>180</v>
      </c>
      <c r="F74" s="48">
        <v>63</v>
      </c>
      <c r="G74" s="48">
        <v>151616</v>
      </c>
      <c r="H74" s="124">
        <v>1144162.2</v>
      </c>
      <c r="I74" s="125">
        <v>1371444</v>
      </c>
      <c r="J74" s="137" t="s">
        <v>42</v>
      </c>
      <c r="K74" s="126" t="e">
        <f t="shared" si="4"/>
        <v>#VALUE!</v>
      </c>
      <c r="L74" s="127">
        <v>1</v>
      </c>
      <c r="M74" s="127" t="e">
        <f t="shared" si="5"/>
        <v>#VALUE!</v>
      </c>
      <c r="N74" s="128">
        <v>151</v>
      </c>
      <c r="O74" s="137" t="s">
        <v>42</v>
      </c>
      <c r="P74" s="128" t="e">
        <f t="shared" si="6"/>
        <v>#VALUE!</v>
      </c>
      <c r="Q74" s="129" t="e">
        <f t="shared" si="7"/>
        <v>#VALUE!</v>
      </c>
      <c r="R74" s="128"/>
      <c r="S74" s="119" t="s">
        <v>414</v>
      </c>
    </row>
    <row r="75" spans="1:19" s="132" customFormat="1" ht="13.5" customHeight="1">
      <c r="A75" s="123">
        <v>72</v>
      </c>
      <c r="B75" s="109" t="s">
        <v>121</v>
      </c>
      <c r="C75" s="109" t="s">
        <v>71</v>
      </c>
      <c r="D75" s="109" t="s">
        <v>23</v>
      </c>
      <c r="E75" s="47" t="s">
        <v>181</v>
      </c>
      <c r="F75" s="48">
        <v>200</v>
      </c>
      <c r="G75" s="48">
        <v>151407</v>
      </c>
      <c r="H75" s="124">
        <v>367777.1</v>
      </c>
      <c r="I75" s="125">
        <v>421832</v>
      </c>
      <c r="J75" s="137">
        <v>425632</v>
      </c>
      <c r="K75" s="126">
        <f t="shared" si="4"/>
        <v>3800</v>
      </c>
      <c r="L75" s="127">
        <v>1</v>
      </c>
      <c r="M75" s="127">
        <f t="shared" si="5"/>
        <v>3800</v>
      </c>
      <c r="N75" s="128">
        <v>354</v>
      </c>
      <c r="O75" s="153">
        <v>3625</v>
      </c>
      <c r="P75" s="128">
        <f t="shared" si="6"/>
        <v>175</v>
      </c>
      <c r="Q75" s="129">
        <f t="shared" si="7"/>
        <v>4.6052631578947363</v>
      </c>
      <c r="R75" s="128"/>
      <c r="S75" s="119" t="s">
        <v>414</v>
      </c>
    </row>
    <row r="76" spans="1:19" s="132" customFormat="1" ht="13.5" customHeight="1">
      <c r="A76" s="123">
        <v>73</v>
      </c>
      <c r="B76" s="109" t="s">
        <v>121</v>
      </c>
      <c r="C76" s="109" t="s">
        <v>53</v>
      </c>
      <c r="D76" s="109" t="s">
        <v>23</v>
      </c>
      <c r="E76" s="47" t="s">
        <v>37</v>
      </c>
      <c r="F76" s="48">
        <v>100</v>
      </c>
      <c r="G76" s="48">
        <v>151138</v>
      </c>
      <c r="H76" s="124">
        <v>21850</v>
      </c>
      <c r="I76" s="125">
        <v>30876</v>
      </c>
      <c r="J76" s="137" t="s">
        <v>103</v>
      </c>
      <c r="K76" s="126" t="e">
        <f t="shared" si="4"/>
        <v>#VALUE!</v>
      </c>
      <c r="L76" s="127">
        <v>30</v>
      </c>
      <c r="M76" s="127" t="e">
        <f t="shared" si="5"/>
        <v>#VALUE!</v>
      </c>
      <c r="N76" s="128">
        <v>272</v>
      </c>
      <c r="O76" s="153">
        <v>14251</v>
      </c>
      <c r="P76" s="128" t="e">
        <f t="shared" si="6"/>
        <v>#VALUE!</v>
      </c>
      <c r="Q76" s="129" t="e">
        <f t="shared" si="7"/>
        <v>#VALUE!</v>
      </c>
      <c r="R76" s="128"/>
      <c r="S76" s="119" t="s">
        <v>414</v>
      </c>
    </row>
    <row r="77" spans="1:19" s="132" customFormat="1" ht="13.5" customHeight="1">
      <c r="A77" s="123">
        <v>74</v>
      </c>
      <c r="B77" s="109" t="s">
        <v>121</v>
      </c>
      <c r="C77" s="109" t="s">
        <v>53</v>
      </c>
      <c r="D77" s="109" t="s">
        <v>23</v>
      </c>
      <c r="E77" s="47" t="s">
        <v>182</v>
      </c>
      <c r="F77" s="48">
        <v>100</v>
      </c>
      <c r="G77" s="48">
        <v>151111</v>
      </c>
      <c r="H77" s="124">
        <v>53250</v>
      </c>
      <c r="I77" s="125">
        <v>60229.599999999991</v>
      </c>
      <c r="J77" s="125">
        <v>60285</v>
      </c>
      <c r="K77" s="126">
        <f t="shared" si="4"/>
        <v>55.400000000008731</v>
      </c>
      <c r="L77" s="127">
        <v>30</v>
      </c>
      <c r="M77" s="127">
        <f t="shared" si="5"/>
        <v>1662.0000000002619</v>
      </c>
      <c r="N77" s="128">
        <v>606</v>
      </c>
      <c r="O77" s="153">
        <v>1521</v>
      </c>
      <c r="P77" s="128">
        <f t="shared" si="6"/>
        <v>141.00000000026193</v>
      </c>
      <c r="Q77" s="129">
        <f t="shared" si="7"/>
        <v>8.4837545126498028</v>
      </c>
      <c r="R77" s="128"/>
      <c r="S77" s="119" t="s">
        <v>414</v>
      </c>
    </row>
    <row r="78" spans="1:19" s="132" customFormat="1" ht="13.5" customHeight="1">
      <c r="A78" s="123">
        <v>75</v>
      </c>
      <c r="B78" s="109" t="s">
        <v>121</v>
      </c>
      <c r="C78" s="109" t="s">
        <v>58</v>
      </c>
      <c r="D78" s="109" t="s">
        <v>23</v>
      </c>
      <c r="E78" s="47" t="s">
        <v>61</v>
      </c>
      <c r="F78" s="48">
        <v>63</v>
      </c>
      <c r="G78" s="48" t="s">
        <v>325</v>
      </c>
      <c r="H78" s="124">
        <v>3796</v>
      </c>
      <c r="I78" s="125">
        <v>4302.5</v>
      </c>
      <c r="J78" s="137" t="s">
        <v>428</v>
      </c>
      <c r="K78" s="126" t="e">
        <f t="shared" si="4"/>
        <v>#VALUE!</v>
      </c>
      <c r="L78" s="127">
        <v>30</v>
      </c>
      <c r="M78" s="127" t="e">
        <f t="shared" si="5"/>
        <v>#VALUE!</v>
      </c>
      <c r="N78" s="128">
        <v>756</v>
      </c>
      <c r="O78" s="137" t="s">
        <v>428</v>
      </c>
      <c r="P78" s="128" t="e">
        <f t="shared" si="6"/>
        <v>#VALUE!</v>
      </c>
      <c r="Q78" s="129" t="e">
        <f t="shared" si="7"/>
        <v>#VALUE!</v>
      </c>
      <c r="R78" s="128"/>
      <c r="S78" s="119" t="s">
        <v>414</v>
      </c>
    </row>
    <row r="79" spans="1:19" s="132" customFormat="1" ht="13.5" customHeight="1">
      <c r="A79" s="123">
        <v>76</v>
      </c>
      <c r="B79" s="109" t="s">
        <v>121</v>
      </c>
      <c r="C79" s="109" t="s">
        <v>58</v>
      </c>
      <c r="D79" s="109" t="s">
        <v>23</v>
      </c>
      <c r="E79" s="47" t="s">
        <v>183</v>
      </c>
      <c r="F79" s="48">
        <v>63</v>
      </c>
      <c r="G79" s="48">
        <v>151626</v>
      </c>
      <c r="H79" s="124">
        <v>916830</v>
      </c>
      <c r="I79" s="125" t="s">
        <v>84</v>
      </c>
      <c r="J79" s="125" t="s">
        <v>84</v>
      </c>
      <c r="K79" s="126" t="e">
        <f t="shared" si="4"/>
        <v>#VALUE!</v>
      </c>
      <c r="L79" s="127">
        <v>30</v>
      </c>
      <c r="M79" s="127" t="e">
        <f t="shared" si="5"/>
        <v>#VALUE!</v>
      </c>
      <c r="N79" s="128">
        <v>25</v>
      </c>
      <c r="O79" s="125" t="s">
        <v>84</v>
      </c>
      <c r="P79" s="128" t="e">
        <f t="shared" si="6"/>
        <v>#VALUE!</v>
      </c>
      <c r="Q79" s="128" t="e">
        <f t="shared" si="7"/>
        <v>#VALUE!</v>
      </c>
      <c r="R79" s="128" t="s">
        <v>74</v>
      </c>
      <c r="S79" s="119" t="s">
        <v>414</v>
      </c>
    </row>
    <row r="80" spans="1:19" s="132" customFormat="1" ht="13.5" customHeight="1">
      <c r="A80" s="123">
        <v>77</v>
      </c>
      <c r="B80" s="109" t="s">
        <v>121</v>
      </c>
      <c r="C80" s="109" t="s">
        <v>58</v>
      </c>
      <c r="D80" s="109" t="s">
        <v>23</v>
      </c>
      <c r="E80" s="47" t="s">
        <v>59</v>
      </c>
      <c r="F80" s="48">
        <v>25</v>
      </c>
      <c r="G80" s="48">
        <v>151617</v>
      </c>
      <c r="H80" s="124" t="s">
        <v>275</v>
      </c>
      <c r="I80" s="125" t="s">
        <v>275</v>
      </c>
      <c r="J80" s="125" t="s">
        <v>275</v>
      </c>
      <c r="K80" s="126" t="e">
        <f t="shared" si="4"/>
        <v>#VALUE!</v>
      </c>
      <c r="L80" s="127">
        <v>30</v>
      </c>
      <c r="M80" s="127" t="e">
        <f t="shared" si="5"/>
        <v>#VALUE!</v>
      </c>
      <c r="N80" s="128">
        <v>210</v>
      </c>
      <c r="O80" s="125" t="s">
        <v>275</v>
      </c>
      <c r="P80" s="128" t="e">
        <f t="shared" si="6"/>
        <v>#VALUE!</v>
      </c>
      <c r="Q80" s="128" t="e">
        <f t="shared" si="7"/>
        <v>#VALUE!</v>
      </c>
      <c r="R80" s="128"/>
      <c r="S80" s="119" t="s">
        <v>414</v>
      </c>
    </row>
    <row r="81" spans="1:19" s="132" customFormat="1" ht="13.5" customHeight="1">
      <c r="A81" s="123">
        <v>78</v>
      </c>
      <c r="B81" s="109" t="s">
        <v>121</v>
      </c>
      <c r="C81" s="109" t="s">
        <v>53</v>
      </c>
      <c r="D81" s="109" t="s">
        <v>23</v>
      </c>
      <c r="E81" s="47" t="s">
        <v>56</v>
      </c>
      <c r="F81" s="48">
        <v>63</v>
      </c>
      <c r="G81" s="48">
        <v>151104</v>
      </c>
      <c r="H81" s="124" t="s">
        <v>84</v>
      </c>
      <c r="I81" s="125" t="s">
        <v>84</v>
      </c>
      <c r="J81" s="125" t="s">
        <v>84</v>
      </c>
      <c r="K81" s="126" t="e">
        <f t="shared" si="4"/>
        <v>#VALUE!</v>
      </c>
      <c r="L81" s="127">
        <v>10</v>
      </c>
      <c r="M81" s="127" t="e">
        <f t="shared" si="5"/>
        <v>#VALUE!</v>
      </c>
      <c r="N81" s="128">
        <v>123</v>
      </c>
      <c r="O81" s="125" t="s">
        <v>84</v>
      </c>
      <c r="P81" s="128" t="e">
        <f t="shared" si="6"/>
        <v>#VALUE!</v>
      </c>
      <c r="Q81" s="128" t="e">
        <f t="shared" si="7"/>
        <v>#VALUE!</v>
      </c>
      <c r="R81" s="128" t="s">
        <v>84</v>
      </c>
      <c r="S81" s="119" t="s">
        <v>414</v>
      </c>
    </row>
    <row r="82" spans="1:19" s="132" customFormat="1" ht="13.5" customHeight="1">
      <c r="A82" s="123">
        <v>79</v>
      </c>
      <c r="B82" s="109" t="s">
        <v>121</v>
      </c>
      <c r="C82" s="109" t="s">
        <v>71</v>
      </c>
      <c r="D82" s="109" t="s">
        <v>23</v>
      </c>
      <c r="E82" s="47" t="s">
        <v>184</v>
      </c>
      <c r="F82" s="48">
        <v>63</v>
      </c>
      <c r="G82" s="48">
        <v>151414</v>
      </c>
      <c r="H82" s="124">
        <v>33525.1</v>
      </c>
      <c r="I82" s="125">
        <v>36389</v>
      </c>
      <c r="J82" s="125">
        <v>36465</v>
      </c>
      <c r="K82" s="126">
        <f t="shared" si="4"/>
        <v>76</v>
      </c>
      <c r="L82" s="127">
        <v>30</v>
      </c>
      <c r="M82" s="127">
        <f t="shared" si="5"/>
        <v>2280</v>
      </c>
      <c r="N82" s="128">
        <v>14</v>
      </c>
      <c r="O82" s="153">
        <v>2152</v>
      </c>
      <c r="P82" s="128">
        <f t="shared" si="6"/>
        <v>128</v>
      </c>
      <c r="Q82" s="129">
        <f t="shared" si="7"/>
        <v>5.6140350877192979</v>
      </c>
      <c r="R82" s="128"/>
      <c r="S82" s="119" t="s">
        <v>414</v>
      </c>
    </row>
    <row r="83" spans="1:19" s="132" customFormat="1" ht="13.5" customHeight="1">
      <c r="A83" s="123">
        <v>80</v>
      </c>
      <c r="B83" s="109" t="s">
        <v>121</v>
      </c>
      <c r="C83" s="109" t="s">
        <v>53</v>
      </c>
      <c r="D83" s="109" t="s">
        <v>23</v>
      </c>
      <c r="E83" s="47" t="s">
        <v>185</v>
      </c>
      <c r="F83" s="48">
        <v>25</v>
      </c>
      <c r="G83" s="48">
        <v>151152</v>
      </c>
      <c r="H83" s="124">
        <v>2802</v>
      </c>
      <c r="I83" s="125">
        <v>3146</v>
      </c>
      <c r="J83" s="137">
        <v>3163</v>
      </c>
      <c r="K83" s="126">
        <f t="shared" si="4"/>
        <v>17</v>
      </c>
      <c r="L83" s="127">
        <v>30</v>
      </c>
      <c r="M83" s="127">
        <f t="shared" si="5"/>
        <v>510</v>
      </c>
      <c r="N83" s="128">
        <v>711</v>
      </c>
      <c r="O83" s="153">
        <v>485</v>
      </c>
      <c r="P83" s="128">
        <f t="shared" si="6"/>
        <v>25</v>
      </c>
      <c r="Q83" s="129">
        <f t="shared" si="7"/>
        <v>4.9019607843137258</v>
      </c>
      <c r="R83" s="128"/>
      <c r="S83" s="119" t="s">
        <v>414</v>
      </c>
    </row>
    <row r="84" spans="1:19" s="132" customFormat="1" ht="13.5" customHeight="1">
      <c r="A84" s="123">
        <v>81</v>
      </c>
      <c r="B84" s="109" t="s">
        <v>121</v>
      </c>
      <c r="C84" s="109" t="s">
        <v>58</v>
      </c>
      <c r="D84" s="109" t="s">
        <v>23</v>
      </c>
      <c r="E84" s="47" t="s">
        <v>186</v>
      </c>
      <c r="F84" s="48">
        <v>63</v>
      </c>
      <c r="G84" s="48">
        <v>151615</v>
      </c>
      <c r="H84" s="124">
        <v>646553</v>
      </c>
      <c r="I84" s="125">
        <v>566505.6</v>
      </c>
      <c r="J84" s="137">
        <v>569185</v>
      </c>
      <c r="K84" s="126">
        <f t="shared" si="4"/>
        <v>2679.4000000000233</v>
      </c>
      <c r="L84" s="127">
        <v>1</v>
      </c>
      <c r="M84" s="127">
        <f t="shared" si="5"/>
        <v>2679.4000000000233</v>
      </c>
      <c r="N84" s="128">
        <v>25</v>
      </c>
      <c r="O84" s="153">
        <v>2423</v>
      </c>
      <c r="P84" s="128">
        <f t="shared" si="6"/>
        <v>256.40000000002328</v>
      </c>
      <c r="Q84" s="129">
        <f t="shared" si="7"/>
        <v>9.5693065611711958</v>
      </c>
      <c r="R84" s="128"/>
      <c r="S84" s="119" t="s">
        <v>414</v>
      </c>
    </row>
    <row r="85" spans="1:19" s="132" customFormat="1" ht="13.5" customHeight="1">
      <c r="A85" s="123">
        <v>82</v>
      </c>
      <c r="B85" s="109" t="s">
        <v>121</v>
      </c>
      <c r="C85" s="109" t="s">
        <v>58</v>
      </c>
      <c r="D85" s="109" t="s">
        <v>23</v>
      </c>
      <c r="E85" s="47" t="s">
        <v>187</v>
      </c>
      <c r="F85" s="48"/>
      <c r="G85" s="48">
        <v>151633</v>
      </c>
      <c r="H85" s="124" t="s">
        <v>35</v>
      </c>
      <c r="I85" s="125" t="s">
        <v>35</v>
      </c>
      <c r="J85" s="125" t="s">
        <v>35</v>
      </c>
      <c r="K85" s="126" t="e">
        <f t="shared" si="4"/>
        <v>#VALUE!</v>
      </c>
      <c r="L85" s="127">
        <v>20</v>
      </c>
      <c r="M85" s="127" t="e">
        <f t="shared" si="5"/>
        <v>#VALUE!</v>
      </c>
      <c r="N85" s="128">
        <v>268</v>
      </c>
      <c r="O85" s="128" t="s">
        <v>103</v>
      </c>
      <c r="P85" s="128" t="e">
        <f t="shared" si="6"/>
        <v>#VALUE!</v>
      </c>
      <c r="Q85" s="128" t="e">
        <f t="shared" si="7"/>
        <v>#VALUE!</v>
      </c>
      <c r="R85" s="128" t="s">
        <v>35</v>
      </c>
      <c r="S85" s="119" t="s">
        <v>414</v>
      </c>
    </row>
    <row r="86" spans="1:19" s="132" customFormat="1" ht="13.5" customHeight="1">
      <c r="A86" s="123">
        <v>83</v>
      </c>
      <c r="B86" s="109" t="s">
        <v>121</v>
      </c>
      <c r="C86" s="109" t="s">
        <v>53</v>
      </c>
      <c r="D86" s="109" t="s">
        <v>23</v>
      </c>
      <c r="E86" s="47" t="s">
        <v>188</v>
      </c>
      <c r="F86" s="48">
        <v>63</v>
      </c>
      <c r="G86" s="48">
        <v>151119</v>
      </c>
      <c r="H86" s="124" t="s">
        <v>84</v>
      </c>
      <c r="I86" s="125" t="s">
        <v>35</v>
      </c>
      <c r="J86" s="125" t="s">
        <v>35</v>
      </c>
      <c r="K86" s="126" t="e">
        <f t="shared" si="4"/>
        <v>#VALUE!</v>
      </c>
      <c r="L86" s="127">
        <v>80</v>
      </c>
      <c r="M86" s="127" t="e">
        <f t="shared" si="5"/>
        <v>#VALUE!</v>
      </c>
      <c r="N86" s="128">
        <v>1</v>
      </c>
      <c r="O86" s="128" t="s">
        <v>103</v>
      </c>
      <c r="P86" s="128" t="e">
        <f t="shared" si="6"/>
        <v>#VALUE!</v>
      </c>
      <c r="Q86" s="128" t="e">
        <f t="shared" si="7"/>
        <v>#VALUE!</v>
      </c>
      <c r="R86" s="128" t="s">
        <v>35</v>
      </c>
      <c r="S86" s="119" t="s">
        <v>414</v>
      </c>
    </row>
    <row r="87" spans="1:19" s="132" customFormat="1" ht="13.5" customHeight="1">
      <c r="A87" s="123">
        <v>84</v>
      </c>
      <c r="B87" s="109" t="s">
        <v>121</v>
      </c>
      <c r="C87" s="109" t="s">
        <v>53</v>
      </c>
      <c r="D87" s="109" t="s">
        <v>23</v>
      </c>
      <c r="E87" s="47" t="s">
        <v>189</v>
      </c>
      <c r="F87" s="48">
        <v>100</v>
      </c>
      <c r="G87" s="48">
        <v>151106</v>
      </c>
      <c r="H87" s="124">
        <v>34680</v>
      </c>
      <c r="I87" s="125">
        <v>64920.100000000006</v>
      </c>
      <c r="J87" s="137">
        <v>66623</v>
      </c>
      <c r="K87" s="126">
        <f t="shared" si="4"/>
        <v>1702.8999999999942</v>
      </c>
      <c r="L87" s="127">
        <v>1</v>
      </c>
      <c r="M87" s="127">
        <f t="shared" si="5"/>
        <v>1702.8999999999942</v>
      </c>
      <c r="N87" s="128">
        <v>664</v>
      </c>
      <c r="O87" s="153">
        <v>1563</v>
      </c>
      <c r="P87" s="128">
        <f t="shared" si="6"/>
        <v>139.89999999999418</v>
      </c>
      <c r="Q87" s="129">
        <f t="shared" si="7"/>
        <v>8.2153972634913774</v>
      </c>
      <c r="R87" s="128"/>
      <c r="S87" s="119" t="s">
        <v>414</v>
      </c>
    </row>
    <row r="88" spans="1:19" s="132" customFormat="1" ht="13.5" customHeight="1">
      <c r="A88" s="123">
        <v>85</v>
      </c>
      <c r="B88" s="109" t="s">
        <v>121</v>
      </c>
      <c r="C88" s="109" t="s">
        <v>53</v>
      </c>
      <c r="D88" s="109" t="s">
        <v>23</v>
      </c>
      <c r="E88" s="47" t="s">
        <v>190</v>
      </c>
      <c r="F88" s="48">
        <v>25</v>
      </c>
      <c r="G88" s="48">
        <v>151108</v>
      </c>
      <c r="H88" s="124">
        <v>798255.2</v>
      </c>
      <c r="I88" s="125">
        <v>887111</v>
      </c>
      <c r="J88" s="125">
        <v>896521</v>
      </c>
      <c r="K88" s="126">
        <f t="shared" si="4"/>
        <v>9410</v>
      </c>
      <c r="L88" s="127">
        <v>1</v>
      </c>
      <c r="M88" s="127">
        <f t="shared" si="5"/>
        <v>9410</v>
      </c>
      <c r="N88" s="128">
        <v>1</v>
      </c>
      <c r="O88" s="153">
        <v>8563</v>
      </c>
      <c r="P88" s="128">
        <f t="shared" si="6"/>
        <v>847</v>
      </c>
      <c r="Q88" s="129">
        <f t="shared" si="7"/>
        <v>9.00106269925611</v>
      </c>
      <c r="R88" s="128"/>
      <c r="S88" s="119" t="s">
        <v>414</v>
      </c>
    </row>
    <row r="89" spans="1:19" s="132" customFormat="1" ht="13.5" customHeight="1">
      <c r="A89" s="123">
        <v>86</v>
      </c>
      <c r="B89" s="109" t="s">
        <v>121</v>
      </c>
      <c r="C89" s="109" t="s">
        <v>58</v>
      </c>
      <c r="D89" s="109" t="s">
        <v>23</v>
      </c>
      <c r="E89" s="47" t="s">
        <v>191</v>
      </c>
      <c r="F89" s="48">
        <v>63</v>
      </c>
      <c r="G89" s="48">
        <v>151612</v>
      </c>
      <c r="H89" s="124">
        <v>10425</v>
      </c>
      <c r="I89" s="125">
        <v>11683</v>
      </c>
      <c r="J89" s="125">
        <v>11883</v>
      </c>
      <c r="K89" s="126">
        <f t="shared" si="4"/>
        <v>200</v>
      </c>
      <c r="L89" s="127">
        <v>30</v>
      </c>
      <c r="M89" s="127">
        <f t="shared" si="5"/>
        <v>6000</v>
      </c>
      <c r="N89" s="128">
        <v>540</v>
      </c>
      <c r="O89" s="153">
        <v>5620</v>
      </c>
      <c r="P89" s="128">
        <f t="shared" si="6"/>
        <v>380</v>
      </c>
      <c r="Q89" s="129">
        <f t="shared" si="7"/>
        <v>6.3333333333333339</v>
      </c>
      <c r="R89" s="128"/>
      <c r="S89" s="119" t="s">
        <v>414</v>
      </c>
    </row>
    <row r="90" spans="1:19" s="132" customFormat="1" ht="13.5" customHeight="1">
      <c r="A90" s="123">
        <v>87</v>
      </c>
      <c r="B90" s="109" t="s">
        <v>121</v>
      </c>
      <c r="C90" s="109" t="s">
        <v>58</v>
      </c>
      <c r="D90" s="109" t="s">
        <v>23</v>
      </c>
      <c r="E90" s="47" t="s">
        <v>192</v>
      </c>
      <c r="F90" s="48">
        <v>100</v>
      </c>
      <c r="G90" s="48">
        <v>151621</v>
      </c>
      <c r="H90" s="124">
        <v>3452</v>
      </c>
      <c r="I90" s="125">
        <v>3736.5999999999995</v>
      </c>
      <c r="J90" s="137">
        <v>3796</v>
      </c>
      <c r="K90" s="126">
        <f t="shared" si="4"/>
        <v>59.400000000000546</v>
      </c>
      <c r="L90" s="127">
        <v>30</v>
      </c>
      <c r="M90" s="127">
        <f t="shared" si="5"/>
        <v>1782.0000000000164</v>
      </c>
      <c r="N90" s="128">
        <v>69</v>
      </c>
      <c r="O90" s="153">
        <v>1625</v>
      </c>
      <c r="P90" s="128">
        <f t="shared" si="6"/>
        <v>157.00000000001637</v>
      </c>
      <c r="Q90" s="129">
        <f t="shared" si="7"/>
        <v>8.8103254769929826</v>
      </c>
      <c r="R90" s="128"/>
      <c r="S90" s="119" t="s">
        <v>414</v>
      </c>
    </row>
    <row r="91" spans="1:19" s="132" customFormat="1" ht="13.5" customHeight="1">
      <c r="A91" s="123">
        <v>88</v>
      </c>
      <c r="B91" s="109" t="s">
        <v>121</v>
      </c>
      <c r="C91" s="109" t="s">
        <v>71</v>
      </c>
      <c r="D91" s="109" t="s">
        <v>23</v>
      </c>
      <c r="E91" s="47" t="s">
        <v>193</v>
      </c>
      <c r="F91" s="48">
        <v>250</v>
      </c>
      <c r="G91" s="48">
        <v>151401</v>
      </c>
      <c r="H91" s="124" t="s">
        <v>42</v>
      </c>
      <c r="I91" s="125" t="s">
        <v>42</v>
      </c>
      <c r="J91" s="125" t="s">
        <v>42</v>
      </c>
      <c r="K91" s="126" t="e">
        <f t="shared" si="4"/>
        <v>#VALUE!</v>
      </c>
      <c r="L91" s="127">
        <v>80</v>
      </c>
      <c r="M91" s="127" t="e">
        <f t="shared" si="5"/>
        <v>#VALUE!</v>
      </c>
      <c r="N91" s="128">
        <v>1290</v>
      </c>
      <c r="O91" s="125" t="s">
        <v>42</v>
      </c>
      <c r="P91" s="128" t="e">
        <f t="shared" si="6"/>
        <v>#VALUE!</v>
      </c>
      <c r="Q91" s="128" t="e">
        <f t="shared" si="7"/>
        <v>#VALUE!</v>
      </c>
      <c r="R91" s="128" t="s">
        <v>74</v>
      </c>
      <c r="S91" s="119" t="s">
        <v>414</v>
      </c>
    </row>
    <row r="92" spans="1:19" s="132" customFormat="1" ht="13.5" customHeight="1">
      <c r="A92" s="123">
        <v>89</v>
      </c>
      <c r="B92" s="109" t="s">
        <v>121</v>
      </c>
      <c r="C92" s="109" t="s">
        <v>58</v>
      </c>
      <c r="D92" s="109" t="s">
        <v>23</v>
      </c>
      <c r="E92" s="47" t="s">
        <v>194</v>
      </c>
      <c r="F92" s="48">
        <v>100</v>
      </c>
      <c r="G92" s="48">
        <v>151603</v>
      </c>
      <c r="H92" s="124" t="s">
        <v>52</v>
      </c>
      <c r="I92" s="125" t="s">
        <v>52</v>
      </c>
      <c r="J92" s="125" t="s">
        <v>52</v>
      </c>
      <c r="K92" s="126" t="e">
        <f t="shared" si="4"/>
        <v>#VALUE!</v>
      </c>
      <c r="L92" s="127">
        <v>30</v>
      </c>
      <c r="M92" s="127" t="e">
        <f t="shared" si="5"/>
        <v>#VALUE!</v>
      </c>
      <c r="N92" s="128">
        <v>1164</v>
      </c>
      <c r="O92" s="125" t="s">
        <v>52</v>
      </c>
      <c r="P92" s="128" t="e">
        <f t="shared" si="6"/>
        <v>#VALUE!</v>
      </c>
      <c r="Q92" s="128" t="e">
        <f t="shared" si="7"/>
        <v>#VALUE!</v>
      </c>
      <c r="R92" s="128" t="s">
        <v>52</v>
      </c>
      <c r="S92" s="119" t="s">
        <v>414</v>
      </c>
    </row>
    <row r="93" spans="1:19" s="132" customFormat="1" ht="13.5" customHeight="1">
      <c r="A93" s="123">
        <v>90</v>
      </c>
      <c r="B93" s="109" t="s">
        <v>121</v>
      </c>
      <c r="C93" s="109" t="s">
        <v>58</v>
      </c>
      <c r="D93" s="109" t="s">
        <v>23</v>
      </c>
      <c r="E93" s="47" t="s">
        <v>195</v>
      </c>
      <c r="F93" s="48">
        <v>250</v>
      </c>
      <c r="G93" s="48">
        <v>151605</v>
      </c>
      <c r="H93" s="124">
        <v>659321</v>
      </c>
      <c r="I93" s="125">
        <v>717993</v>
      </c>
      <c r="J93" s="137">
        <v>816890</v>
      </c>
      <c r="K93" s="126">
        <f t="shared" si="4"/>
        <v>98897</v>
      </c>
      <c r="L93" s="127">
        <v>1</v>
      </c>
      <c r="M93" s="127">
        <f t="shared" si="5"/>
        <v>98897</v>
      </c>
      <c r="N93" s="128">
        <v>2</v>
      </c>
      <c r="O93" s="153">
        <v>89620</v>
      </c>
      <c r="P93" s="128">
        <f t="shared" si="6"/>
        <v>9277</v>
      </c>
      <c r="Q93" s="129">
        <f t="shared" si="7"/>
        <v>9.3804665460024061</v>
      </c>
      <c r="R93" s="128"/>
      <c r="S93" s="119" t="s">
        <v>414</v>
      </c>
    </row>
    <row r="94" spans="1:19" s="132" customFormat="1" ht="13.5" customHeight="1">
      <c r="A94" s="123">
        <v>91</v>
      </c>
      <c r="B94" s="109" t="s">
        <v>121</v>
      </c>
      <c r="C94" s="109" t="s">
        <v>53</v>
      </c>
      <c r="D94" s="109" t="s">
        <v>23</v>
      </c>
      <c r="E94" s="47" t="s">
        <v>196</v>
      </c>
      <c r="F94" s="48">
        <v>100</v>
      </c>
      <c r="G94" s="48">
        <v>151109</v>
      </c>
      <c r="H94" s="124" t="s">
        <v>35</v>
      </c>
      <c r="I94" s="125" t="s">
        <v>35</v>
      </c>
      <c r="J94" s="125" t="s">
        <v>35</v>
      </c>
      <c r="K94" s="126" t="e">
        <f t="shared" si="4"/>
        <v>#VALUE!</v>
      </c>
      <c r="L94" s="127">
        <v>30</v>
      </c>
      <c r="M94" s="127" t="e">
        <f t="shared" si="5"/>
        <v>#VALUE!</v>
      </c>
      <c r="N94" s="128">
        <v>896</v>
      </c>
      <c r="O94" s="125" t="s">
        <v>35</v>
      </c>
      <c r="P94" s="128" t="e">
        <f t="shared" si="6"/>
        <v>#VALUE!</v>
      </c>
      <c r="Q94" s="128" t="e">
        <f t="shared" si="7"/>
        <v>#VALUE!</v>
      </c>
      <c r="R94" s="128" t="s">
        <v>35</v>
      </c>
      <c r="S94" s="119" t="s">
        <v>414</v>
      </c>
    </row>
    <row r="95" spans="1:19" s="132" customFormat="1" ht="13.5" customHeight="1">
      <c r="A95" s="123">
        <v>92</v>
      </c>
      <c r="B95" s="109" t="s">
        <v>121</v>
      </c>
      <c r="C95" s="109" t="s">
        <v>53</v>
      </c>
      <c r="D95" s="109" t="s">
        <v>23</v>
      </c>
      <c r="E95" s="47" t="s">
        <v>55</v>
      </c>
      <c r="F95" s="48">
        <v>100</v>
      </c>
      <c r="G95" s="48">
        <v>151123</v>
      </c>
      <c r="H95" s="124" t="s">
        <v>84</v>
      </c>
      <c r="I95" s="125">
        <v>103369</v>
      </c>
      <c r="J95" s="125">
        <v>104689</v>
      </c>
      <c r="K95" s="126">
        <f t="shared" si="4"/>
        <v>1320</v>
      </c>
      <c r="L95" s="127">
        <v>30</v>
      </c>
      <c r="M95" s="127">
        <f t="shared" si="5"/>
        <v>39600</v>
      </c>
      <c r="N95" s="128">
        <v>888</v>
      </c>
      <c r="O95" s="128">
        <v>37521</v>
      </c>
      <c r="P95" s="128">
        <f t="shared" si="6"/>
        <v>2079</v>
      </c>
      <c r="Q95" s="129">
        <f t="shared" si="7"/>
        <v>5.25</v>
      </c>
      <c r="R95" s="128" t="s">
        <v>84</v>
      </c>
      <c r="S95" s="119" t="s">
        <v>414</v>
      </c>
    </row>
    <row r="96" spans="1:19" s="132" customFormat="1" ht="13.5" customHeight="1">
      <c r="A96" s="123">
        <v>93</v>
      </c>
      <c r="B96" s="109" t="s">
        <v>121</v>
      </c>
      <c r="C96" s="109" t="s">
        <v>58</v>
      </c>
      <c r="D96" s="109" t="s">
        <v>23</v>
      </c>
      <c r="E96" s="47" t="s">
        <v>62</v>
      </c>
      <c r="F96" s="48">
        <v>63</v>
      </c>
      <c r="G96" s="48">
        <v>151642</v>
      </c>
      <c r="H96" s="124">
        <v>3315</v>
      </c>
      <c r="I96" s="125" t="e">
        <v>#VALUE!</v>
      </c>
      <c r="J96" s="125" t="e">
        <v>#VALUE!</v>
      </c>
      <c r="K96" s="126" t="e">
        <f t="shared" si="4"/>
        <v>#VALUE!</v>
      </c>
      <c r="L96" s="127">
        <v>30</v>
      </c>
      <c r="M96" s="127" t="e">
        <f t="shared" si="5"/>
        <v>#VALUE!</v>
      </c>
      <c r="N96" s="128">
        <v>262</v>
      </c>
      <c r="O96" s="125">
        <v>6321</v>
      </c>
      <c r="P96" s="128" t="e">
        <f t="shared" si="6"/>
        <v>#VALUE!</v>
      </c>
      <c r="Q96" s="128" t="e">
        <f t="shared" si="7"/>
        <v>#VALUE!</v>
      </c>
      <c r="R96" s="128" t="s">
        <v>84</v>
      </c>
      <c r="S96" s="119" t="s">
        <v>414</v>
      </c>
    </row>
    <row r="97" spans="1:19" s="132" customFormat="1" ht="13.5" customHeight="1">
      <c r="A97" s="123">
        <v>94</v>
      </c>
      <c r="B97" s="109" t="s">
        <v>121</v>
      </c>
      <c r="C97" s="109" t="s">
        <v>58</v>
      </c>
      <c r="D97" s="109" t="s">
        <v>23</v>
      </c>
      <c r="E97" s="47" t="s">
        <v>64</v>
      </c>
      <c r="F97" s="48">
        <v>25</v>
      </c>
      <c r="G97" s="48" t="s">
        <v>323</v>
      </c>
      <c r="H97" s="124">
        <v>86942</v>
      </c>
      <c r="I97" s="125">
        <v>93480</v>
      </c>
      <c r="J97" s="125">
        <v>93825</v>
      </c>
      <c r="K97" s="126">
        <f t="shared" si="4"/>
        <v>345</v>
      </c>
      <c r="L97" s="127">
        <v>30</v>
      </c>
      <c r="M97" s="127">
        <f t="shared" si="5"/>
        <v>10350</v>
      </c>
      <c r="N97" s="128">
        <v>112</v>
      </c>
      <c r="O97" s="153">
        <v>9526</v>
      </c>
      <c r="P97" s="128">
        <f t="shared" si="6"/>
        <v>824</v>
      </c>
      <c r="Q97" s="129">
        <f t="shared" si="7"/>
        <v>7.9613526570048307</v>
      </c>
      <c r="R97" s="128"/>
      <c r="S97" s="119" t="s">
        <v>414</v>
      </c>
    </row>
    <row r="98" spans="1:19" s="132" customFormat="1" ht="13.5" customHeight="1">
      <c r="A98" s="123">
        <v>95</v>
      </c>
      <c r="B98" s="109" t="s">
        <v>121</v>
      </c>
      <c r="C98" s="109" t="s">
        <v>53</v>
      </c>
      <c r="D98" s="109" t="s">
        <v>23</v>
      </c>
      <c r="E98" s="47" t="s">
        <v>197</v>
      </c>
      <c r="F98" s="48">
        <v>25</v>
      </c>
      <c r="G98" s="48">
        <v>151120</v>
      </c>
      <c r="H98" s="124" t="s">
        <v>84</v>
      </c>
      <c r="I98" s="125" t="s">
        <v>84</v>
      </c>
      <c r="J98" s="125" t="s">
        <v>84</v>
      </c>
      <c r="K98" s="126" t="e">
        <f t="shared" si="4"/>
        <v>#VALUE!</v>
      </c>
      <c r="L98" s="127">
        <v>30</v>
      </c>
      <c r="M98" s="127" t="e">
        <f t="shared" si="5"/>
        <v>#VALUE!</v>
      </c>
      <c r="N98" s="128">
        <v>404</v>
      </c>
      <c r="O98" s="125" t="s">
        <v>84</v>
      </c>
      <c r="P98" s="128" t="e">
        <f t="shared" si="6"/>
        <v>#VALUE!</v>
      </c>
      <c r="Q98" s="128" t="e">
        <f t="shared" si="7"/>
        <v>#VALUE!</v>
      </c>
      <c r="R98" s="128" t="s">
        <v>84</v>
      </c>
      <c r="S98" s="119" t="s">
        <v>414</v>
      </c>
    </row>
    <row r="99" spans="1:19" s="132" customFormat="1" ht="13.5" customHeight="1">
      <c r="A99" s="123">
        <v>96</v>
      </c>
      <c r="B99" s="109" t="s">
        <v>121</v>
      </c>
      <c r="C99" s="109" t="s">
        <v>58</v>
      </c>
      <c r="D99" s="109" t="s">
        <v>23</v>
      </c>
      <c r="E99" s="47" t="s">
        <v>198</v>
      </c>
      <c r="F99" s="48">
        <v>63</v>
      </c>
      <c r="G99" s="48">
        <v>151606</v>
      </c>
      <c r="H99" s="124" t="s">
        <v>119</v>
      </c>
      <c r="I99" s="125" t="s">
        <v>119</v>
      </c>
      <c r="J99" s="125" t="s">
        <v>119</v>
      </c>
      <c r="K99" s="126" t="e">
        <f t="shared" si="4"/>
        <v>#VALUE!</v>
      </c>
      <c r="L99" s="127">
        <v>30</v>
      </c>
      <c r="M99" s="127" t="e">
        <f t="shared" si="5"/>
        <v>#VALUE!</v>
      </c>
      <c r="N99" s="128">
        <v>0</v>
      </c>
      <c r="O99" s="125" t="s">
        <v>119</v>
      </c>
      <c r="P99" s="128" t="e">
        <f t="shared" si="6"/>
        <v>#VALUE!</v>
      </c>
      <c r="Q99" s="128" t="e">
        <f t="shared" si="7"/>
        <v>#VALUE!</v>
      </c>
      <c r="R99" s="128" t="s">
        <v>119</v>
      </c>
      <c r="S99" s="119" t="s">
        <v>414</v>
      </c>
    </row>
    <row r="100" spans="1:19" s="132" customFormat="1" ht="13.5" customHeight="1">
      <c r="A100" s="123">
        <v>97</v>
      </c>
      <c r="B100" s="109" t="s">
        <v>121</v>
      </c>
      <c r="C100" s="109" t="s">
        <v>53</v>
      </c>
      <c r="D100" s="109" t="s">
        <v>23</v>
      </c>
      <c r="E100" s="47" t="s">
        <v>199</v>
      </c>
      <c r="F100" s="48">
        <v>25</v>
      </c>
      <c r="G100" s="48">
        <v>151110</v>
      </c>
      <c r="H100" s="124" t="s">
        <v>84</v>
      </c>
      <c r="I100" s="125" t="s">
        <v>35</v>
      </c>
      <c r="J100" s="125" t="s">
        <v>35</v>
      </c>
      <c r="K100" s="126" t="e">
        <f t="shared" si="4"/>
        <v>#VALUE!</v>
      </c>
      <c r="L100" s="127">
        <v>30</v>
      </c>
      <c r="M100" s="127" t="e">
        <f t="shared" si="5"/>
        <v>#VALUE!</v>
      </c>
      <c r="N100" s="128">
        <v>0</v>
      </c>
      <c r="O100" s="125" t="s">
        <v>35</v>
      </c>
      <c r="P100" s="128" t="e">
        <f t="shared" si="6"/>
        <v>#VALUE!</v>
      </c>
      <c r="Q100" s="128" t="e">
        <f t="shared" si="7"/>
        <v>#VALUE!</v>
      </c>
      <c r="R100" s="128" t="s">
        <v>35</v>
      </c>
      <c r="S100" s="119" t="s">
        <v>414</v>
      </c>
    </row>
    <row r="101" spans="1:19" s="132" customFormat="1" ht="13.5" customHeight="1">
      <c r="A101" s="123">
        <v>98</v>
      </c>
      <c r="B101" s="109" t="s">
        <v>121</v>
      </c>
      <c r="C101" s="109" t="s">
        <v>58</v>
      </c>
      <c r="D101" s="109" t="s">
        <v>23</v>
      </c>
      <c r="E101" s="47" t="s">
        <v>200</v>
      </c>
      <c r="F101" s="48">
        <v>63</v>
      </c>
      <c r="G101" s="48">
        <v>151640</v>
      </c>
      <c r="H101" s="124">
        <v>866118.3</v>
      </c>
      <c r="I101" s="125">
        <v>908943</v>
      </c>
      <c r="J101" s="125">
        <v>916525</v>
      </c>
      <c r="K101" s="126">
        <f t="shared" si="4"/>
        <v>7582</v>
      </c>
      <c r="L101" s="127">
        <v>1</v>
      </c>
      <c r="M101" s="127">
        <f t="shared" si="5"/>
        <v>7582</v>
      </c>
      <c r="N101" s="128">
        <v>120</v>
      </c>
      <c r="O101" s="153">
        <v>6958</v>
      </c>
      <c r="P101" s="128">
        <f t="shared" si="6"/>
        <v>624</v>
      </c>
      <c r="Q101" s="129">
        <f t="shared" si="7"/>
        <v>8.230018464785017</v>
      </c>
      <c r="R101" s="128"/>
      <c r="S101" s="119" t="s">
        <v>414</v>
      </c>
    </row>
    <row r="102" spans="1:19" s="132" customFormat="1" ht="13.5" customHeight="1">
      <c r="A102" s="123">
        <v>99</v>
      </c>
      <c r="B102" s="109" t="s">
        <v>121</v>
      </c>
      <c r="C102" s="109" t="s">
        <v>53</v>
      </c>
      <c r="D102" s="109" t="s">
        <v>23</v>
      </c>
      <c r="E102" s="47" t="s">
        <v>201</v>
      </c>
      <c r="F102" s="48">
        <v>25</v>
      </c>
      <c r="G102" s="48">
        <v>151125</v>
      </c>
      <c r="H102" s="124">
        <v>65710</v>
      </c>
      <c r="I102" s="125">
        <v>69981</v>
      </c>
      <c r="J102" s="125">
        <v>70023</v>
      </c>
      <c r="K102" s="126">
        <f t="shared" si="4"/>
        <v>42</v>
      </c>
      <c r="L102" s="127">
        <v>30</v>
      </c>
      <c r="M102" s="127">
        <f t="shared" si="5"/>
        <v>1260</v>
      </c>
      <c r="N102" s="128">
        <v>136</v>
      </c>
      <c r="O102" s="153">
        <v>1135</v>
      </c>
      <c r="P102" s="128">
        <f t="shared" si="6"/>
        <v>125</v>
      </c>
      <c r="Q102" s="129">
        <f t="shared" si="7"/>
        <v>9.9206349206349209</v>
      </c>
      <c r="R102" s="128"/>
      <c r="S102" s="119" t="s">
        <v>414</v>
      </c>
    </row>
    <row r="103" spans="1:19" s="132" customFormat="1" ht="13.5" customHeight="1">
      <c r="A103" s="123">
        <v>100</v>
      </c>
      <c r="B103" s="109" t="s">
        <v>121</v>
      </c>
      <c r="C103" s="109" t="s">
        <v>58</v>
      </c>
      <c r="D103" s="109" t="s">
        <v>23</v>
      </c>
      <c r="E103" s="47" t="s">
        <v>202</v>
      </c>
      <c r="F103" s="48">
        <v>250</v>
      </c>
      <c r="G103" s="48">
        <v>151601</v>
      </c>
      <c r="H103" s="124">
        <v>1159136</v>
      </c>
      <c r="I103" s="125">
        <v>1337293</v>
      </c>
      <c r="J103" s="125">
        <v>1340854</v>
      </c>
      <c r="K103" s="126">
        <f t="shared" si="4"/>
        <v>3561</v>
      </c>
      <c r="L103" s="127">
        <v>1</v>
      </c>
      <c r="M103" s="127">
        <f t="shared" si="5"/>
        <v>3561</v>
      </c>
      <c r="N103" s="128">
        <v>39</v>
      </c>
      <c r="O103" s="153">
        <v>3256</v>
      </c>
      <c r="P103" s="128">
        <f t="shared" si="6"/>
        <v>305</v>
      </c>
      <c r="Q103" s="129">
        <f t="shared" si="7"/>
        <v>8.5650098286998038</v>
      </c>
      <c r="R103" s="128"/>
      <c r="S103" s="119" t="s">
        <v>414</v>
      </c>
    </row>
    <row r="104" spans="1:19" s="132" customFormat="1" ht="13.5" customHeight="1">
      <c r="A104" s="123">
        <v>101</v>
      </c>
      <c r="B104" s="109" t="s">
        <v>121</v>
      </c>
      <c r="C104" s="109" t="s">
        <v>58</v>
      </c>
      <c r="D104" s="109" t="s">
        <v>23</v>
      </c>
      <c r="E104" s="47" t="s">
        <v>203</v>
      </c>
      <c r="F104" s="48">
        <v>100</v>
      </c>
      <c r="G104" s="48">
        <v>151627</v>
      </c>
      <c r="H104" s="124">
        <v>1131392.2</v>
      </c>
      <c r="I104" s="125">
        <v>1359302</v>
      </c>
      <c r="J104" s="137" t="s">
        <v>42</v>
      </c>
      <c r="K104" s="126" t="e">
        <f t="shared" si="4"/>
        <v>#VALUE!</v>
      </c>
      <c r="L104" s="127">
        <v>1</v>
      </c>
      <c r="M104" s="127" t="e">
        <f t="shared" si="5"/>
        <v>#VALUE!</v>
      </c>
      <c r="N104" s="128">
        <v>10</v>
      </c>
      <c r="O104" s="137" t="s">
        <v>42</v>
      </c>
      <c r="P104" s="128" t="e">
        <f t="shared" si="6"/>
        <v>#VALUE!</v>
      </c>
      <c r="Q104" s="129" t="e">
        <f t="shared" si="7"/>
        <v>#VALUE!</v>
      </c>
      <c r="R104" s="128"/>
      <c r="S104" s="119" t="s">
        <v>414</v>
      </c>
    </row>
    <row r="105" spans="1:19" s="132" customFormat="1" ht="13.5" customHeight="1">
      <c r="A105" s="123">
        <v>102</v>
      </c>
      <c r="B105" s="109" t="s">
        <v>121</v>
      </c>
      <c r="C105" s="109" t="s">
        <v>58</v>
      </c>
      <c r="D105" s="109" t="s">
        <v>23</v>
      </c>
      <c r="E105" s="47" t="s">
        <v>204</v>
      </c>
      <c r="F105" s="48">
        <v>100</v>
      </c>
      <c r="G105" s="48">
        <v>151623</v>
      </c>
      <c r="H105" s="124">
        <v>14475</v>
      </c>
      <c r="I105" s="125">
        <v>15901</v>
      </c>
      <c r="J105" s="137">
        <v>16223</v>
      </c>
      <c r="K105" s="126">
        <f t="shared" si="4"/>
        <v>322</v>
      </c>
      <c r="L105" s="127">
        <v>30</v>
      </c>
      <c r="M105" s="127">
        <f t="shared" si="5"/>
        <v>9660</v>
      </c>
      <c r="N105" s="128">
        <v>236</v>
      </c>
      <c r="O105" s="153">
        <v>9125</v>
      </c>
      <c r="P105" s="128">
        <f t="shared" si="6"/>
        <v>535</v>
      </c>
      <c r="Q105" s="129">
        <f t="shared" si="7"/>
        <v>5.5383022774327122</v>
      </c>
      <c r="R105" s="128"/>
      <c r="S105" s="119" t="s">
        <v>414</v>
      </c>
    </row>
    <row r="106" spans="1:19" s="132" customFormat="1" ht="13.5" customHeight="1">
      <c r="A106" s="123">
        <v>103</v>
      </c>
      <c r="B106" s="109" t="s">
        <v>121</v>
      </c>
      <c r="C106" s="109" t="s">
        <v>53</v>
      </c>
      <c r="D106" s="109" t="s">
        <v>23</v>
      </c>
      <c r="E106" s="47" t="s">
        <v>205</v>
      </c>
      <c r="F106" s="48">
        <v>100</v>
      </c>
      <c r="G106" s="48">
        <v>151151</v>
      </c>
      <c r="H106" s="124" t="s">
        <v>84</v>
      </c>
      <c r="I106" s="125">
        <v>67236</v>
      </c>
      <c r="J106" s="125">
        <v>67658</v>
      </c>
      <c r="K106" s="126">
        <f t="shared" si="4"/>
        <v>422</v>
      </c>
      <c r="L106" s="127">
        <v>30</v>
      </c>
      <c r="M106" s="127">
        <f t="shared" si="5"/>
        <v>12660</v>
      </c>
      <c r="N106" s="128">
        <v>0</v>
      </c>
      <c r="O106" s="128">
        <v>11562</v>
      </c>
      <c r="P106" s="128">
        <f t="shared" si="6"/>
        <v>1098</v>
      </c>
      <c r="Q106" s="157">
        <f t="shared" si="7"/>
        <v>8.6729857819905209</v>
      </c>
      <c r="R106" s="128" t="s">
        <v>84</v>
      </c>
      <c r="S106" s="119" t="s">
        <v>414</v>
      </c>
    </row>
    <row r="107" spans="1:19" s="132" customFormat="1" ht="13.5" customHeight="1">
      <c r="A107" s="123">
        <v>104</v>
      </c>
      <c r="B107" s="109" t="s">
        <v>121</v>
      </c>
      <c r="C107" s="109" t="s">
        <v>53</v>
      </c>
      <c r="D107" s="109" t="s">
        <v>23</v>
      </c>
      <c r="E107" s="47" t="s">
        <v>206</v>
      </c>
      <c r="F107" s="48">
        <v>63</v>
      </c>
      <c r="G107" s="48">
        <v>151124</v>
      </c>
      <c r="H107" s="124" t="s">
        <v>276</v>
      </c>
      <c r="I107" s="125" t="s">
        <v>86</v>
      </c>
      <c r="J107" s="125" t="s">
        <v>86</v>
      </c>
      <c r="K107" s="126" t="e">
        <f t="shared" si="4"/>
        <v>#VALUE!</v>
      </c>
      <c r="L107" s="127">
        <v>30</v>
      </c>
      <c r="M107" s="127" t="e">
        <f t="shared" si="5"/>
        <v>#VALUE!</v>
      </c>
      <c r="N107" s="128">
        <v>105</v>
      </c>
      <c r="O107" s="125" t="s">
        <v>86</v>
      </c>
      <c r="P107" s="128" t="e">
        <f t="shared" si="6"/>
        <v>#VALUE!</v>
      </c>
      <c r="Q107" s="128" t="e">
        <f t="shared" si="7"/>
        <v>#VALUE!</v>
      </c>
      <c r="R107" s="128" t="s">
        <v>86</v>
      </c>
      <c r="S107" s="119" t="s">
        <v>414</v>
      </c>
    </row>
    <row r="108" spans="1:19" s="132" customFormat="1" ht="13.5" customHeight="1">
      <c r="A108" s="123">
        <v>105</v>
      </c>
      <c r="B108" s="109" t="s">
        <v>121</v>
      </c>
      <c r="C108" s="109" t="s">
        <v>58</v>
      </c>
      <c r="D108" s="109" t="s">
        <v>23</v>
      </c>
      <c r="E108" s="47" t="s">
        <v>207</v>
      </c>
      <c r="F108" s="48">
        <v>25</v>
      </c>
      <c r="G108" s="48">
        <v>151644</v>
      </c>
      <c r="H108" s="124">
        <v>117</v>
      </c>
      <c r="I108" s="125" t="s">
        <v>87</v>
      </c>
      <c r="J108" s="125" t="s">
        <v>87</v>
      </c>
      <c r="K108" s="126" t="e">
        <f t="shared" si="4"/>
        <v>#VALUE!</v>
      </c>
      <c r="L108" s="127">
        <v>30</v>
      </c>
      <c r="M108" s="127" t="e">
        <f t="shared" si="5"/>
        <v>#VALUE!</v>
      </c>
      <c r="N108" s="128">
        <v>0</v>
      </c>
      <c r="O108" s="125" t="s">
        <v>87</v>
      </c>
      <c r="P108" s="128" t="e">
        <f t="shared" si="6"/>
        <v>#VALUE!</v>
      </c>
      <c r="Q108" s="128" t="e">
        <f t="shared" si="7"/>
        <v>#VALUE!</v>
      </c>
      <c r="R108" s="128" t="s">
        <v>87</v>
      </c>
      <c r="S108" s="119" t="s">
        <v>414</v>
      </c>
    </row>
    <row r="109" spans="1:19" s="132" customFormat="1" ht="13.5" customHeight="1">
      <c r="A109" s="123">
        <v>106</v>
      </c>
      <c r="B109" s="109" t="s">
        <v>121</v>
      </c>
      <c r="C109" s="109" t="s">
        <v>58</v>
      </c>
      <c r="D109" s="109" t="s">
        <v>23</v>
      </c>
      <c r="E109" s="47" t="s">
        <v>208</v>
      </c>
      <c r="F109" s="48">
        <v>100</v>
      </c>
      <c r="G109" s="48">
        <v>151646</v>
      </c>
      <c r="H109" s="124" t="s">
        <v>35</v>
      </c>
      <c r="I109" s="125" t="s">
        <v>35</v>
      </c>
      <c r="J109" s="125" t="s">
        <v>35</v>
      </c>
      <c r="K109" s="126" t="e">
        <f t="shared" si="4"/>
        <v>#VALUE!</v>
      </c>
      <c r="L109" s="127">
        <v>30</v>
      </c>
      <c r="M109" s="127" t="e">
        <f t="shared" si="5"/>
        <v>#VALUE!</v>
      </c>
      <c r="N109" s="128">
        <v>0</v>
      </c>
      <c r="O109" s="125" t="s">
        <v>35</v>
      </c>
      <c r="P109" s="128" t="e">
        <f t="shared" si="6"/>
        <v>#VALUE!</v>
      </c>
      <c r="Q109" s="128" t="e">
        <f t="shared" si="7"/>
        <v>#VALUE!</v>
      </c>
      <c r="R109" s="128" t="s">
        <v>35</v>
      </c>
      <c r="S109" s="119" t="s">
        <v>414</v>
      </c>
    </row>
    <row r="110" spans="1:19" s="132" customFormat="1" ht="13.5" customHeight="1">
      <c r="A110" s="123">
        <v>107</v>
      </c>
      <c r="B110" s="109" t="s">
        <v>121</v>
      </c>
      <c r="C110" s="109" t="s">
        <v>58</v>
      </c>
      <c r="D110" s="109" t="s">
        <v>23</v>
      </c>
      <c r="E110" s="47" t="s">
        <v>209</v>
      </c>
      <c r="F110" s="48">
        <v>63</v>
      </c>
      <c r="G110" s="48">
        <v>151622</v>
      </c>
      <c r="H110" s="124" t="s">
        <v>35</v>
      </c>
      <c r="I110" s="125" t="s">
        <v>35</v>
      </c>
      <c r="J110" s="125" t="s">
        <v>35</v>
      </c>
      <c r="K110" s="126" t="e">
        <f t="shared" si="4"/>
        <v>#VALUE!</v>
      </c>
      <c r="L110" s="127">
        <v>30</v>
      </c>
      <c r="M110" s="127" t="e">
        <f t="shared" si="5"/>
        <v>#VALUE!</v>
      </c>
      <c r="N110" s="128">
        <v>0</v>
      </c>
      <c r="O110" s="125" t="s">
        <v>35</v>
      </c>
      <c r="P110" s="128" t="e">
        <f t="shared" si="6"/>
        <v>#VALUE!</v>
      </c>
      <c r="Q110" s="128" t="e">
        <f t="shared" si="7"/>
        <v>#VALUE!</v>
      </c>
      <c r="R110" s="128" t="s">
        <v>35</v>
      </c>
      <c r="S110" s="119" t="s">
        <v>414</v>
      </c>
    </row>
    <row r="111" spans="1:19" s="132" customFormat="1" ht="13.5" customHeight="1">
      <c r="A111" s="123">
        <v>108</v>
      </c>
      <c r="B111" s="109" t="s">
        <v>121</v>
      </c>
      <c r="C111" s="109" t="s">
        <v>58</v>
      </c>
      <c r="D111" s="109" t="s">
        <v>23</v>
      </c>
      <c r="E111" s="47" t="s">
        <v>210</v>
      </c>
      <c r="F111" s="48">
        <v>100</v>
      </c>
      <c r="G111" s="48" t="s">
        <v>308</v>
      </c>
      <c r="H111" s="124" t="s">
        <v>40</v>
      </c>
      <c r="I111" s="125" t="s">
        <v>40</v>
      </c>
      <c r="J111" s="125" t="s">
        <v>40</v>
      </c>
      <c r="K111" s="126" t="e">
        <f t="shared" si="4"/>
        <v>#VALUE!</v>
      </c>
      <c r="L111" s="127">
        <v>30</v>
      </c>
      <c r="M111" s="127" t="e">
        <f t="shared" si="5"/>
        <v>#VALUE!</v>
      </c>
      <c r="N111" s="128">
        <v>0</v>
      </c>
      <c r="O111" s="125" t="s">
        <v>40</v>
      </c>
      <c r="P111" s="128" t="e">
        <f t="shared" si="6"/>
        <v>#VALUE!</v>
      </c>
      <c r="Q111" s="128" t="e">
        <f t="shared" si="7"/>
        <v>#VALUE!</v>
      </c>
      <c r="R111" s="128" t="s">
        <v>40</v>
      </c>
      <c r="S111" s="119" t="s">
        <v>414</v>
      </c>
    </row>
    <row r="112" spans="1:19" s="132" customFormat="1" ht="13.5" customHeight="1">
      <c r="A112" s="123">
        <v>109</v>
      </c>
      <c r="B112" s="109" t="s">
        <v>121</v>
      </c>
      <c r="C112" s="109" t="s">
        <v>58</v>
      </c>
      <c r="D112" s="109" t="s">
        <v>23</v>
      </c>
      <c r="E112" s="47" t="s">
        <v>211</v>
      </c>
      <c r="F112" s="48">
        <v>25</v>
      </c>
      <c r="G112" s="48">
        <v>151613</v>
      </c>
      <c r="H112" s="124">
        <v>908153</v>
      </c>
      <c r="I112" s="125">
        <v>1012038</v>
      </c>
      <c r="J112" s="137" t="s">
        <v>42</v>
      </c>
      <c r="K112" s="126" t="e">
        <f t="shared" si="4"/>
        <v>#VALUE!</v>
      </c>
      <c r="L112" s="127">
        <v>1</v>
      </c>
      <c r="M112" s="127" t="e">
        <f t="shared" si="5"/>
        <v>#VALUE!</v>
      </c>
      <c r="N112" s="128">
        <v>139</v>
      </c>
      <c r="O112" s="137" t="s">
        <v>42</v>
      </c>
      <c r="P112" s="128" t="e">
        <f t="shared" si="6"/>
        <v>#VALUE!</v>
      </c>
      <c r="Q112" s="129" t="e">
        <f t="shared" si="7"/>
        <v>#VALUE!</v>
      </c>
      <c r="R112" s="128"/>
      <c r="S112" s="119" t="s">
        <v>414</v>
      </c>
    </row>
    <row r="113" spans="1:19" s="132" customFormat="1" ht="13.5" customHeight="1">
      <c r="A113" s="123">
        <v>110</v>
      </c>
      <c r="B113" s="109" t="s">
        <v>121</v>
      </c>
      <c r="C113" s="109" t="s">
        <v>53</v>
      </c>
      <c r="D113" s="109" t="s">
        <v>23</v>
      </c>
      <c r="E113" s="47" t="s">
        <v>212</v>
      </c>
      <c r="F113" s="48">
        <v>100</v>
      </c>
      <c r="G113" s="48">
        <v>151107</v>
      </c>
      <c r="H113" s="124">
        <v>24560</v>
      </c>
      <c r="I113" s="125">
        <v>30345</v>
      </c>
      <c r="J113" s="137">
        <v>30465</v>
      </c>
      <c r="K113" s="126">
        <f t="shared" si="4"/>
        <v>120</v>
      </c>
      <c r="L113" s="127">
        <v>30</v>
      </c>
      <c r="M113" s="127">
        <f t="shared" si="5"/>
        <v>3600</v>
      </c>
      <c r="N113" s="128">
        <v>291</v>
      </c>
      <c r="O113" s="153">
        <v>3256</v>
      </c>
      <c r="P113" s="128">
        <f t="shared" si="6"/>
        <v>344</v>
      </c>
      <c r="Q113" s="129">
        <f t="shared" si="7"/>
        <v>9.5555555555555554</v>
      </c>
      <c r="R113" s="128"/>
      <c r="S113" s="119" t="s">
        <v>414</v>
      </c>
    </row>
    <row r="114" spans="1:19" s="132" customFormat="1" ht="13.5" customHeight="1">
      <c r="A114" s="123">
        <v>111</v>
      </c>
      <c r="B114" s="109" t="s">
        <v>121</v>
      </c>
      <c r="C114" s="109" t="s">
        <v>53</v>
      </c>
      <c r="D114" s="109" t="s">
        <v>23</v>
      </c>
      <c r="E114" s="47" t="s">
        <v>213</v>
      </c>
      <c r="F114" s="48">
        <v>250</v>
      </c>
      <c r="G114" s="48">
        <v>151102</v>
      </c>
      <c r="H114" s="124" t="s">
        <v>84</v>
      </c>
      <c r="I114" s="125" t="s">
        <v>84</v>
      </c>
      <c r="J114" s="125" t="s">
        <v>84</v>
      </c>
      <c r="K114" s="126" t="e">
        <f t="shared" si="4"/>
        <v>#VALUE!</v>
      </c>
      <c r="L114" s="127">
        <v>80</v>
      </c>
      <c r="M114" s="127" t="e">
        <f t="shared" si="5"/>
        <v>#VALUE!</v>
      </c>
      <c r="N114" s="128">
        <v>45</v>
      </c>
      <c r="O114" s="125" t="s">
        <v>84</v>
      </c>
      <c r="P114" s="128" t="e">
        <f t="shared" si="6"/>
        <v>#VALUE!</v>
      </c>
      <c r="Q114" s="128" t="e">
        <f t="shared" si="7"/>
        <v>#VALUE!</v>
      </c>
      <c r="R114" s="128" t="s">
        <v>84</v>
      </c>
      <c r="S114" s="119" t="s">
        <v>414</v>
      </c>
    </row>
    <row r="115" spans="1:19" s="132" customFormat="1" ht="13.5" customHeight="1">
      <c r="A115" s="123">
        <v>112</v>
      </c>
      <c r="B115" s="109" t="s">
        <v>121</v>
      </c>
      <c r="C115" s="109" t="s">
        <v>53</v>
      </c>
      <c r="D115" s="109" t="s">
        <v>23</v>
      </c>
      <c r="E115" s="47" t="s">
        <v>214</v>
      </c>
      <c r="F115" s="48">
        <v>100</v>
      </c>
      <c r="G115" s="48">
        <v>151115</v>
      </c>
      <c r="H115" s="124">
        <v>391580</v>
      </c>
      <c r="I115" s="125">
        <v>426772.60000000003</v>
      </c>
      <c r="J115" s="137">
        <v>459478</v>
      </c>
      <c r="K115" s="126">
        <f t="shared" si="4"/>
        <v>32705.399999999965</v>
      </c>
      <c r="L115" s="127">
        <v>1</v>
      </c>
      <c r="M115" s="127">
        <f t="shared" si="5"/>
        <v>32705.399999999965</v>
      </c>
      <c r="N115" s="128">
        <v>26</v>
      </c>
      <c r="O115" s="153">
        <v>31254</v>
      </c>
      <c r="P115" s="128">
        <f t="shared" si="6"/>
        <v>1451.3999999999651</v>
      </c>
      <c r="Q115" s="129">
        <f t="shared" si="7"/>
        <v>4.4377992625070073</v>
      </c>
      <c r="R115" s="128"/>
      <c r="S115" s="119" t="s">
        <v>414</v>
      </c>
    </row>
    <row r="116" spans="1:19" s="132" customFormat="1" ht="13.5" customHeight="1">
      <c r="A116" s="123">
        <v>113</v>
      </c>
      <c r="B116" s="109" t="s">
        <v>121</v>
      </c>
      <c r="C116" s="109" t="s">
        <v>53</v>
      </c>
      <c r="D116" s="109" t="s">
        <v>23</v>
      </c>
      <c r="E116" s="133" t="s">
        <v>279</v>
      </c>
      <c r="F116" s="48">
        <v>250</v>
      </c>
      <c r="G116" s="48">
        <v>151162</v>
      </c>
      <c r="H116" s="124">
        <v>0.15</v>
      </c>
      <c r="I116" s="125">
        <v>2807</v>
      </c>
      <c r="J116" s="137" t="s">
        <v>108</v>
      </c>
      <c r="K116" s="126" t="e">
        <f t="shared" si="4"/>
        <v>#VALUE!</v>
      </c>
      <c r="L116" s="127">
        <v>1</v>
      </c>
      <c r="M116" s="127" t="e">
        <f t="shared" si="5"/>
        <v>#VALUE!</v>
      </c>
      <c r="N116" s="128">
        <v>50</v>
      </c>
      <c r="O116" s="153">
        <v>14256</v>
      </c>
      <c r="P116" s="128" t="e">
        <f t="shared" si="6"/>
        <v>#VALUE!</v>
      </c>
      <c r="Q116" s="129" t="e">
        <f t="shared" si="7"/>
        <v>#VALUE!</v>
      </c>
      <c r="R116" s="128"/>
      <c r="S116" s="119" t="s">
        <v>414</v>
      </c>
    </row>
    <row r="117" spans="1:19" s="132" customFormat="1" ht="13.5" customHeight="1">
      <c r="A117" s="123">
        <v>114</v>
      </c>
      <c r="B117" s="109" t="s">
        <v>121</v>
      </c>
      <c r="C117" s="109" t="s">
        <v>58</v>
      </c>
      <c r="D117" s="109" t="s">
        <v>23</v>
      </c>
      <c r="E117" s="133" t="s">
        <v>280</v>
      </c>
      <c r="F117" s="48">
        <v>100</v>
      </c>
      <c r="G117" s="48" t="s">
        <v>307</v>
      </c>
      <c r="H117" s="124">
        <v>24910</v>
      </c>
      <c r="I117" s="125">
        <v>34865</v>
      </c>
      <c r="J117" s="137">
        <v>41100</v>
      </c>
      <c r="K117" s="126">
        <f t="shared" si="4"/>
        <v>6235</v>
      </c>
      <c r="L117" s="127">
        <v>1</v>
      </c>
      <c r="M117" s="127">
        <f t="shared" si="5"/>
        <v>6235</v>
      </c>
      <c r="N117" s="128">
        <v>1956</v>
      </c>
      <c r="O117" s="153">
        <v>5965</v>
      </c>
      <c r="P117" s="128">
        <f t="shared" si="6"/>
        <v>270</v>
      </c>
      <c r="Q117" s="129">
        <f t="shared" si="7"/>
        <v>4.3303929430633517</v>
      </c>
      <c r="R117" s="128"/>
      <c r="S117" s="119" t="s">
        <v>414</v>
      </c>
    </row>
    <row r="118" spans="1:19" s="132" customFormat="1" ht="13.5" customHeight="1">
      <c r="A118" s="123">
        <v>115</v>
      </c>
      <c r="B118" s="109" t="s">
        <v>121</v>
      </c>
      <c r="C118" s="109"/>
      <c r="D118" s="109" t="s">
        <v>23</v>
      </c>
      <c r="E118" s="133" t="s">
        <v>281</v>
      </c>
      <c r="F118" s="48">
        <v>100</v>
      </c>
      <c r="G118" s="48">
        <v>151648</v>
      </c>
      <c r="H118" s="124" t="s">
        <v>84</v>
      </c>
      <c r="I118" s="125" t="s">
        <v>84</v>
      </c>
      <c r="J118" s="125" t="s">
        <v>84</v>
      </c>
      <c r="K118" s="126" t="e">
        <f t="shared" si="4"/>
        <v>#VALUE!</v>
      </c>
      <c r="L118" s="127">
        <v>30</v>
      </c>
      <c r="M118" s="127" t="e">
        <f t="shared" si="5"/>
        <v>#VALUE!</v>
      </c>
      <c r="N118" s="128"/>
      <c r="O118" s="125" t="s">
        <v>84</v>
      </c>
      <c r="P118" s="128" t="e">
        <f t="shared" si="6"/>
        <v>#VALUE!</v>
      </c>
      <c r="Q118" s="128" t="e">
        <f t="shared" si="7"/>
        <v>#VALUE!</v>
      </c>
      <c r="R118" s="128" t="s">
        <v>84</v>
      </c>
    </row>
    <row r="119" spans="1:19" s="132" customFormat="1" ht="13.5" customHeight="1">
      <c r="A119" s="123">
        <v>116</v>
      </c>
      <c r="B119" s="109" t="s">
        <v>121</v>
      </c>
      <c r="C119" s="109" t="s">
        <v>53</v>
      </c>
      <c r="D119" s="109" t="s">
        <v>23</v>
      </c>
      <c r="E119" s="133" t="s">
        <v>282</v>
      </c>
      <c r="F119" s="48">
        <v>100</v>
      </c>
      <c r="G119" s="48">
        <v>151149</v>
      </c>
      <c r="H119" s="124">
        <v>55350</v>
      </c>
      <c r="I119" s="125">
        <v>58550</v>
      </c>
      <c r="J119" s="137">
        <v>59675</v>
      </c>
      <c r="K119" s="126">
        <f t="shared" si="4"/>
        <v>1125</v>
      </c>
      <c r="L119" s="127">
        <v>30</v>
      </c>
      <c r="M119" s="127">
        <f t="shared" si="5"/>
        <v>33750</v>
      </c>
      <c r="N119" s="128">
        <v>930</v>
      </c>
      <c r="O119" s="153">
        <v>31526</v>
      </c>
      <c r="P119" s="128">
        <f t="shared" si="6"/>
        <v>2224</v>
      </c>
      <c r="Q119" s="129">
        <f t="shared" si="7"/>
        <v>6.5896296296296297</v>
      </c>
      <c r="R119" s="128"/>
      <c r="S119" s="119" t="s">
        <v>414</v>
      </c>
    </row>
    <row r="120" spans="1:19" s="132" customFormat="1" ht="13.5" customHeight="1">
      <c r="A120" s="123">
        <v>117</v>
      </c>
      <c r="B120" s="109" t="s">
        <v>121</v>
      </c>
      <c r="C120" s="109" t="s">
        <v>53</v>
      </c>
      <c r="D120" s="109" t="s">
        <v>23</v>
      </c>
      <c r="E120" s="133" t="s">
        <v>283</v>
      </c>
      <c r="F120" s="48">
        <v>63</v>
      </c>
      <c r="G120" s="48">
        <v>151155</v>
      </c>
      <c r="H120" s="124">
        <v>2510</v>
      </c>
      <c r="I120" s="125">
        <v>3725</v>
      </c>
      <c r="J120" s="137">
        <v>3765</v>
      </c>
      <c r="K120" s="126">
        <f t="shared" si="4"/>
        <v>40</v>
      </c>
      <c r="L120" s="127">
        <v>30</v>
      </c>
      <c r="M120" s="127">
        <f t="shared" si="5"/>
        <v>1200</v>
      </c>
      <c r="N120" s="128">
        <v>115</v>
      </c>
      <c r="O120" s="153">
        <v>1120</v>
      </c>
      <c r="P120" s="128">
        <f t="shared" si="6"/>
        <v>80</v>
      </c>
      <c r="Q120" s="129">
        <f t="shared" si="7"/>
        <v>6.666666666666667</v>
      </c>
      <c r="R120" s="128"/>
      <c r="S120" s="119" t="s">
        <v>414</v>
      </c>
    </row>
    <row r="121" spans="1:19" s="132" customFormat="1" ht="13.5" customHeight="1">
      <c r="A121" s="123">
        <v>118</v>
      </c>
      <c r="B121" s="109" t="s">
        <v>121</v>
      </c>
      <c r="C121" s="109" t="s">
        <v>53</v>
      </c>
      <c r="D121" s="109" t="s">
        <v>23</v>
      </c>
      <c r="E121" s="133" t="s">
        <v>284</v>
      </c>
      <c r="F121" s="48">
        <v>100</v>
      </c>
      <c r="G121" s="48">
        <v>151157</v>
      </c>
      <c r="H121" s="124">
        <v>1498</v>
      </c>
      <c r="I121" s="125">
        <v>2298</v>
      </c>
      <c r="J121" s="137" t="s">
        <v>109</v>
      </c>
      <c r="K121" s="126" t="e">
        <f t="shared" si="4"/>
        <v>#VALUE!</v>
      </c>
      <c r="L121" s="127">
        <v>30</v>
      </c>
      <c r="M121" s="127" t="e">
        <f t="shared" si="5"/>
        <v>#VALUE!</v>
      </c>
      <c r="N121" s="128">
        <v>102</v>
      </c>
      <c r="O121" s="153">
        <v>6253</v>
      </c>
      <c r="P121" s="128" t="e">
        <f t="shared" si="6"/>
        <v>#VALUE!</v>
      </c>
      <c r="Q121" s="129" t="e">
        <f t="shared" si="7"/>
        <v>#VALUE!</v>
      </c>
      <c r="R121" s="128"/>
      <c r="S121" s="119" t="s">
        <v>414</v>
      </c>
    </row>
    <row r="122" spans="1:19" s="132" customFormat="1" ht="13.5" customHeight="1">
      <c r="A122" s="123">
        <v>119</v>
      </c>
      <c r="B122" s="109" t="s">
        <v>121</v>
      </c>
      <c r="C122" s="109" t="s">
        <v>58</v>
      </c>
      <c r="D122" s="109" t="s">
        <v>23</v>
      </c>
      <c r="E122" s="133" t="s">
        <v>285</v>
      </c>
      <c r="F122" s="48">
        <v>100</v>
      </c>
      <c r="G122" s="48" t="s">
        <v>306</v>
      </c>
      <c r="H122" s="124" t="s">
        <v>116</v>
      </c>
      <c r="I122" s="125">
        <v>11958</v>
      </c>
      <c r="J122" s="125">
        <v>12264</v>
      </c>
      <c r="K122" s="126">
        <f t="shared" si="4"/>
        <v>306</v>
      </c>
      <c r="L122" s="127">
        <v>30</v>
      </c>
      <c r="M122" s="127">
        <f t="shared" si="5"/>
        <v>9180</v>
      </c>
      <c r="N122" s="128">
        <v>158</v>
      </c>
      <c r="O122" s="125">
        <v>8569</v>
      </c>
      <c r="P122" s="128">
        <f t="shared" si="6"/>
        <v>611</v>
      </c>
      <c r="Q122" s="129">
        <f t="shared" si="7"/>
        <v>6.655773420479302</v>
      </c>
      <c r="R122" s="128" t="s">
        <v>84</v>
      </c>
      <c r="S122" s="119" t="s">
        <v>414</v>
      </c>
    </row>
    <row r="123" spans="1:19" s="132" customFormat="1" ht="13.5" customHeight="1">
      <c r="A123" s="123">
        <v>120</v>
      </c>
      <c r="B123" s="109" t="s">
        <v>121</v>
      </c>
      <c r="C123" s="109" t="s">
        <v>58</v>
      </c>
      <c r="D123" s="109" t="s">
        <v>23</v>
      </c>
      <c r="E123" s="133" t="s">
        <v>286</v>
      </c>
      <c r="F123" s="48">
        <v>100</v>
      </c>
      <c r="G123" s="48">
        <v>151160</v>
      </c>
      <c r="H123" s="124">
        <v>7651</v>
      </c>
      <c r="I123" s="125">
        <v>9185</v>
      </c>
      <c r="J123" s="137">
        <v>9362</v>
      </c>
      <c r="K123" s="126">
        <f t="shared" si="4"/>
        <v>177</v>
      </c>
      <c r="L123" s="127">
        <v>30</v>
      </c>
      <c r="M123" s="127">
        <f t="shared" si="5"/>
        <v>5310</v>
      </c>
      <c r="N123" s="128">
        <v>578</v>
      </c>
      <c r="O123" s="153">
        <v>5002</v>
      </c>
      <c r="P123" s="128">
        <f t="shared" si="6"/>
        <v>308</v>
      </c>
      <c r="Q123" s="129">
        <f t="shared" si="7"/>
        <v>5.8003766478342751</v>
      </c>
      <c r="R123" s="128"/>
      <c r="S123" s="119" t="s">
        <v>414</v>
      </c>
    </row>
    <row r="124" spans="1:19" s="132" customFormat="1" ht="13.5" customHeight="1">
      <c r="A124" s="123">
        <v>121</v>
      </c>
      <c r="B124" s="109" t="s">
        <v>121</v>
      </c>
      <c r="C124" s="109" t="s">
        <v>53</v>
      </c>
      <c r="D124" s="109" t="s">
        <v>23</v>
      </c>
      <c r="E124" s="133" t="s">
        <v>287</v>
      </c>
      <c r="F124" s="48">
        <v>100</v>
      </c>
      <c r="G124" s="48">
        <v>151161</v>
      </c>
      <c r="H124" s="124">
        <v>3100</v>
      </c>
      <c r="I124" s="125">
        <v>3965</v>
      </c>
      <c r="J124" s="137">
        <v>4454</v>
      </c>
      <c r="K124" s="126">
        <f t="shared" si="4"/>
        <v>489</v>
      </c>
      <c r="L124" s="127">
        <v>30</v>
      </c>
      <c r="M124" s="127">
        <f t="shared" si="5"/>
        <v>14670</v>
      </c>
      <c r="N124" s="128">
        <v>120</v>
      </c>
      <c r="O124" s="153">
        <v>13245</v>
      </c>
      <c r="P124" s="128">
        <f t="shared" si="6"/>
        <v>1425</v>
      </c>
      <c r="Q124" s="129">
        <f t="shared" si="7"/>
        <v>9.7137014314928418</v>
      </c>
      <c r="R124" s="128"/>
      <c r="S124" s="119" t="s">
        <v>414</v>
      </c>
    </row>
    <row r="125" spans="1:19" s="132" customFormat="1" ht="13.5" customHeight="1">
      <c r="A125" s="123">
        <v>122</v>
      </c>
      <c r="B125" s="109" t="s">
        <v>121</v>
      </c>
      <c r="C125" s="109" t="s">
        <v>58</v>
      </c>
      <c r="D125" s="109" t="s">
        <v>23</v>
      </c>
      <c r="E125" s="47" t="s">
        <v>288</v>
      </c>
      <c r="F125" s="48">
        <v>100</v>
      </c>
      <c r="G125" s="48">
        <v>151661</v>
      </c>
      <c r="H125" s="124">
        <v>5425</v>
      </c>
      <c r="I125" s="125">
        <v>12574</v>
      </c>
      <c r="J125" s="137">
        <v>13853</v>
      </c>
      <c r="K125" s="126">
        <f t="shared" si="4"/>
        <v>1279</v>
      </c>
      <c r="L125" s="127">
        <v>1</v>
      </c>
      <c r="M125" s="127">
        <f t="shared" si="5"/>
        <v>1279</v>
      </c>
      <c r="N125" s="128">
        <v>221</v>
      </c>
      <c r="O125" s="153">
        <v>1220</v>
      </c>
      <c r="P125" s="128">
        <f t="shared" si="6"/>
        <v>59</v>
      </c>
      <c r="Q125" s="129">
        <f t="shared" si="7"/>
        <v>4.6129788897576232</v>
      </c>
      <c r="R125" s="128"/>
      <c r="S125" s="119" t="s">
        <v>414</v>
      </c>
    </row>
    <row r="126" spans="1:19" s="132" customFormat="1" ht="21" customHeight="1">
      <c r="A126" s="123">
        <v>123</v>
      </c>
      <c r="B126" s="109" t="s">
        <v>121</v>
      </c>
      <c r="C126" s="109" t="s">
        <v>58</v>
      </c>
      <c r="D126" s="109" t="s">
        <v>23</v>
      </c>
      <c r="E126" s="47" t="s">
        <v>289</v>
      </c>
      <c r="F126" s="48">
        <v>100</v>
      </c>
      <c r="G126" s="48" t="s">
        <v>326</v>
      </c>
      <c r="H126" s="124" t="s">
        <v>99</v>
      </c>
      <c r="I126" s="125" t="s">
        <v>99</v>
      </c>
      <c r="J126" s="125" t="s">
        <v>99</v>
      </c>
      <c r="K126" s="126" t="e">
        <f t="shared" si="4"/>
        <v>#VALUE!</v>
      </c>
      <c r="L126" s="127">
        <v>30</v>
      </c>
      <c r="M126" s="127" t="e">
        <f t="shared" si="5"/>
        <v>#VALUE!</v>
      </c>
      <c r="N126" s="128">
        <v>10</v>
      </c>
      <c r="O126" s="125" t="s">
        <v>99</v>
      </c>
      <c r="P126" s="128" t="e">
        <f t="shared" si="6"/>
        <v>#VALUE!</v>
      </c>
      <c r="Q126" s="128" t="e">
        <f t="shared" si="7"/>
        <v>#VALUE!</v>
      </c>
      <c r="R126" s="128" t="s">
        <v>84</v>
      </c>
      <c r="S126" s="119" t="s">
        <v>414</v>
      </c>
    </row>
    <row r="127" spans="1:19" s="132" customFormat="1" ht="13.5" customHeight="1">
      <c r="A127" s="123">
        <v>124</v>
      </c>
      <c r="B127" s="109" t="s">
        <v>121</v>
      </c>
      <c r="C127" s="109" t="s">
        <v>58</v>
      </c>
      <c r="D127" s="109" t="s">
        <v>23</v>
      </c>
      <c r="E127" s="47" t="s">
        <v>290</v>
      </c>
      <c r="F127" s="48">
        <v>63</v>
      </c>
      <c r="G127" s="48">
        <v>151620</v>
      </c>
      <c r="H127" s="124">
        <v>5580</v>
      </c>
      <c r="I127" s="125">
        <v>6917</v>
      </c>
      <c r="J127" s="137">
        <v>7021</v>
      </c>
      <c r="K127" s="126">
        <f t="shared" si="4"/>
        <v>104</v>
      </c>
      <c r="L127" s="127">
        <v>30</v>
      </c>
      <c r="M127" s="127">
        <f t="shared" si="5"/>
        <v>3120</v>
      </c>
      <c r="N127" s="128">
        <v>225</v>
      </c>
      <c r="O127" s="153">
        <v>3022</v>
      </c>
      <c r="P127" s="128">
        <f t="shared" si="6"/>
        <v>98</v>
      </c>
      <c r="Q127" s="129">
        <f t="shared" si="7"/>
        <v>3.141025641025641</v>
      </c>
      <c r="R127" s="128"/>
      <c r="S127" s="119" t="s">
        <v>414</v>
      </c>
    </row>
    <row r="128" spans="1:19" s="132" customFormat="1" ht="13.5" customHeight="1">
      <c r="A128" s="123">
        <v>125</v>
      </c>
      <c r="B128" s="109" t="s">
        <v>121</v>
      </c>
      <c r="C128" s="109" t="s">
        <v>215</v>
      </c>
      <c r="D128" s="134" t="s">
        <v>216</v>
      </c>
      <c r="E128" s="47" t="s">
        <v>217</v>
      </c>
      <c r="F128" s="135">
        <v>25</v>
      </c>
      <c r="G128" s="135" t="s">
        <v>217</v>
      </c>
      <c r="H128" s="124">
        <v>2780</v>
      </c>
      <c r="I128" s="125">
        <v>3310</v>
      </c>
      <c r="J128" s="137" t="s">
        <v>103</v>
      </c>
      <c r="K128" s="126" t="e">
        <f t="shared" si="4"/>
        <v>#VALUE!</v>
      </c>
      <c r="L128" s="127">
        <v>10</v>
      </c>
      <c r="M128" s="127" t="e">
        <f t="shared" si="5"/>
        <v>#VALUE!</v>
      </c>
      <c r="N128" s="128" t="e">
        <v>#N/A</v>
      </c>
      <c r="O128" s="153" t="s">
        <v>103</v>
      </c>
      <c r="P128" s="128" t="e">
        <f t="shared" si="6"/>
        <v>#VALUE!</v>
      </c>
      <c r="Q128" s="129" t="e">
        <f t="shared" si="7"/>
        <v>#VALUE!</v>
      </c>
      <c r="R128" s="128"/>
      <c r="S128" s="132" t="s">
        <v>415</v>
      </c>
    </row>
    <row r="129" spans="1:19" s="132" customFormat="1" ht="13.5" customHeight="1">
      <c r="A129" s="123">
        <v>126</v>
      </c>
      <c r="B129" s="109" t="s">
        <v>121</v>
      </c>
      <c r="C129" s="109" t="s">
        <v>215</v>
      </c>
      <c r="D129" s="109" t="s">
        <v>216</v>
      </c>
      <c r="E129" s="47" t="s">
        <v>218</v>
      </c>
      <c r="F129" s="48">
        <v>25</v>
      </c>
      <c r="G129" s="48" t="s">
        <v>218</v>
      </c>
      <c r="H129" s="124" t="s">
        <v>108</v>
      </c>
      <c r="I129" s="137" t="s">
        <v>416</v>
      </c>
      <c r="J129" s="137" t="s">
        <v>416</v>
      </c>
      <c r="K129" s="126" t="e">
        <f t="shared" si="4"/>
        <v>#VALUE!</v>
      </c>
      <c r="L129" s="127">
        <v>10</v>
      </c>
      <c r="M129" s="127" t="e">
        <f t="shared" si="5"/>
        <v>#VALUE!</v>
      </c>
      <c r="N129" s="128" t="e">
        <v>#N/A</v>
      </c>
      <c r="O129" s="137" t="s">
        <v>416</v>
      </c>
      <c r="P129" s="128" t="e">
        <f t="shared" si="6"/>
        <v>#VALUE!</v>
      </c>
      <c r="Q129" s="128" t="e">
        <f t="shared" si="7"/>
        <v>#VALUE!</v>
      </c>
      <c r="R129" s="128" t="s">
        <v>74</v>
      </c>
      <c r="S129" s="132" t="s">
        <v>415</v>
      </c>
    </row>
    <row r="130" spans="1:19" s="132" customFormat="1" ht="13.5" customHeight="1">
      <c r="A130" s="123">
        <v>127</v>
      </c>
      <c r="B130" s="109" t="s">
        <v>121</v>
      </c>
      <c r="C130" s="109" t="s">
        <v>215</v>
      </c>
      <c r="D130" s="109" t="s">
        <v>216</v>
      </c>
      <c r="E130" s="47" t="s">
        <v>219</v>
      </c>
      <c r="F130" s="48">
        <v>63</v>
      </c>
      <c r="G130" s="48" t="s">
        <v>219</v>
      </c>
      <c r="H130" s="124">
        <v>6421</v>
      </c>
      <c r="I130" s="125">
        <v>7644</v>
      </c>
      <c r="J130" s="137">
        <v>7785</v>
      </c>
      <c r="K130" s="126">
        <f t="shared" si="4"/>
        <v>141</v>
      </c>
      <c r="L130" s="127">
        <v>20</v>
      </c>
      <c r="M130" s="127">
        <f t="shared" si="5"/>
        <v>2820</v>
      </c>
      <c r="N130" s="128" t="e">
        <v>#N/A</v>
      </c>
      <c r="O130" s="156">
        <v>2652</v>
      </c>
      <c r="P130" s="128">
        <f t="shared" si="6"/>
        <v>168</v>
      </c>
      <c r="Q130" s="129">
        <f t="shared" si="7"/>
        <v>5.9574468085106389</v>
      </c>
      <c r="R130" s="128"/>
      <c r="S130" s="132" t="s">
        <v>415</v>
      </c>
    </row>
    <row r="131" spans="1:19" s="132" customFormat="1" ht="13.5" customHeight="1">
      <c r="A131" s="123">
        <v>128</v>
      </c>
      <c r="B131" s="109" t="s">
        <v>121</v>
      </c>
      <c r="C131" s="109" t="s">
        <v>215</v>
      </c>
      <c r="D131" s="109" t="s">
        <v>216</v>
      </c>
      <c r="E131" s="47" t="s">
        <v>220</v>
      </c>
      <c r="F131" s="48">
        <v>63</v>
      </c>
      <c r="G131" s="48" t="s">
        <v>220</v>
      </c>
      <c r="H131" s="124">
        <v>3921</v>
      </c>
      <c r="I131" s="125">
        <v>4556</v>
      </c>
      <c r="J131" s="137">
        <v>5790</v>
      </c>
      <c r="K131" s="126">
        <f t="shared" si="4"/>
        <v>1234</v>
      </c>
      <c r="L131" s="127">
        <v>10</v>
      </c>
      <c r="M131" s="127">
        <f t="shared" si="5"/>
        <v>12340</v>
      </c>
      <c r="N131" s="128" t="e">
        <v>#N/A</v>
      </c>
      <c r="O131" s="156">
        <v>11123</v>
      </c>
      <c r="P131" s="128">
        <f t="shared" si="6"/>
        <v>1217</v>
      </c>
      <c r="Q131" s="129">
        <f t="shared" si="7"/>
        <v>9.8622366288492707</v>
      </c>
      <c r="R131" s="128"/>
      <c r="S131" s="132" t="s">
        <v>415</v>
      </c>
    </row>
    <row r="132" spans="1:19" s="132" customFormat="1" ht="13.5" customHeight="1">
      <c r="A132" s="123">
        <v>129</v>
      </c>
      <c r="B132" s="109" t="s">
        <v>121</v>
      </c>
      <c r="C132" s="109" t="s">
        <v>215</v>
      </c>
      <c r="D132" s="109" t="s">
        <v>216</v>
      </c>
      <c r="E132" s="47" t="s">
        <v>221</v>
      </c>
      <c r="F132" s="48">
        <v>63</v>
      </c>
      <c r="G132" s="48" t="s">
        <v>221</v>
      </c>
      <c r="H132" s="124">
        <v>4854</v>
      </c>
      <c r="I132" s="125">
        <v>5515</v>
      </c>
      <c r="J132" s="137">
        <v>5821</v>
      </c>
      <c r="K132" s="126">
        <f t="shared" si="4"/>
        <v>306</v>
      </c>
      <c r="L132" s="127">
        <v>20</v>
      </c>
      <c r="M132" s="127">
        <f t="shared" si="5"/>
        <v>6120</v>
      </c>
      <c r="N132" s="128" t="e">
        <v>#N/A</v>
      </c>
      <c r="O132" s="156">
        <v>5701</v>
      </c>
      <c r="P132" s="128">
        <f t="shared" si="6"/>
        <v>419</v>
      </c>
      <c r="Q132" s="129">
        <f t="shared" si="7"/>
        <v>6.8464052287581705</v>
      </c>
      <c r="R132" s="128"/>
      <c r="S132" s="132" t="s">
        <v>415</v>
      </c>
    </row>
    <row r="133" spans="1:19" s="132" customFormat="1" ht="13.5" customHeight="1">
      <c r="A133" s="123">
        <v>130</v>
      </c>
      <c r="B133" s="109" t="s">
        <v>121</v>
      </c>
      <c r="C133" s="109" t="s">
        <v>215</v>
      </c>
      <c r="D133" s="109" t="s">
        <v>216</v>
      </c>
      <c r="E133" s="47" t="s">
        <v>222</v>
      </c>
      <c r="F133" s="48">
        <v>63</v>
      </c>
      <c r="G133" s="48" t="s">
        <v>222</v>
      </c>
      <c r="H133" s="124">
        <v>6854</v>
      </c>
      <c r="I133" s="125">
        <v>7502</v>
      </c>
      <c r="J133" s="137">
        <v>9256</v>
      </c>
      <c r="K133" s="126">
        <f t="shared" ref="K133:K196" si="8">J133-I133</f>
        <v>1754</v>
      </c>
      <c r="L133" s="127">
        <v>20</v>
      </c>
      <c r="M133" s="127">
        <f t="shared" ref="M133:M196" si="9">L133*K133</f>
        <v>35080</v>
      </c>
      <c r="N133" s="128" t="e">
        <v>#N/A</v>
      </c>
      <c r="O133" s="156">
        <v>32562</v>
      </c>
      <c r="P133" s="128">
        <f t="shared" ref="P133:P196" si="10">M133-O133</f>
        <v>2518</v>
      </c>
      <c r="Q133" s="129">
        <f t="shared" ref="Q133:Q196" si="11">((M133-O133)/M133)*100</f>
        <v>7.1778791334093501</v>
      </c>
      <c r="R133" s="128"/>
      <c r="S133" s="132" t="s">
        <v>415</v>
      </c>
    </row>
    <row r="134" spans="1:19" s="132" customFormat="1" ht="13.5" customHeight="1">
      <c r="A134" s="123">
        <v>131</v>
      </c>
      <c r="B134" s="109" t="s">
        <v>121</v>
      </c>
      <c r="C134" s="109" t="s">
        <v>215</v>
      </c>
      <c r="D134" s="109" t="s">
        <v>216</v>
      </c>
      <c r="E134" s="47" t="s">
        <v>223</v>
      </c>
      <c r="F134" s="48">
        <v>63</v>
      </c>
      <c r="G134" s="48" t="s">
        <v>223</v>
      </c>
      <c r="H134" s="124" t="s">
        <v>108</v>
      </c>
      <c r="I134" s="137" t="s">
        <v>416</v>
      </c>
      <c r="J134" s="137" t="s">
        <v>416</v>
      </c>
      <c r="K134" s="126" t="e">
        <f t="shared" si="8"/>
        <v>#VALUE!</v>
      </c>
      <c r="L134" s="127">
        <v>20</v>
      </c>
      <c r="M134" s="127" t="e">
        <f t="shared" si="9"/>
        <v>#VALUE!</v>
      </c>
      <c r="N134" s="128" t="e">
        <v>#N/A</v>
      </c>
      <c r="O134" s="156">
        <v>4138</v>
      </c>
      <c r="P134" s="128" t="e">
        <f t="shared" si="10"/>
        <v>#VALUE!</v>
      </c>
      <c r="Q134" s="128" t="e">
        <f t="shared" si="11"/>
        <v>#VALUE!</v>
      </c>
      <c r="R134" s="128" t="s">
        <v>74</v>
      </c>
      <c r="S134" s="132" t="s">
        <v>415</v>
      </c>
    </row>
    <row r="135" spans="1:19" s="132" customFormat="1" ht="13.5" customHeight="1">
      <c r="A135" s="123">
        <v>132</v>
      </c>
      <c r="B135" s="109" t="s">
        <v>121</v>
      </c>
      <c r="C135" s="109" t="s">
        <v>215</v>
      </c>
      <c r="D135" s="109" t="s">
        <v>216</v>
      </c>
      <c r="E135" s="47" t="s">
        <v>224</v>
      </c>
      <c r="F135" s="48">
        <v>25</v>
      </c>
      <c r="G135" s="48" t="s">
        <v>224</v>
      </c>
      <c r="H135" s="124">
        <v>7425</v>
      </c>
      <c r="I135" s="125">
        <v>11948</v>
      </c>
      <c r="J135" s="137">
        <v>11996</v>
      </c>
      <c r="K135" s="126">
        <f t="shared" si="8"/>
        <v>48</v>
      </c>
      <c r="L135" s="127">
        <v>10</v>
      </c>
      <c r="M135" s="127">
        <f t="shared" si="9"/>
        <v>480</v>
      </c>
      <c r="N135" s="128" t="e">
        <v>#N/A</v>
      </c>
      <c r="O135" s="156">
        <v>460</v>
      </c>
      <c r="P135" s="128">
        <f t="shared" si="10"/>
        <v>20</v>
      </c>
      <c r="Q135" s="129">
        <f t="shared" si="11"/>
        <v>4.1666666666666661</v>
      </c>
      <c r="R135" s="128"/>
      <c r="S135" s="132" t="s">
        <v>415</v>
      </c>
    </row>
    <row r="136" spans="1:19" s="132" customFormat="1" ht="13.5" customHeight="1">
      <c r="A136" s="123">
        <v>133</v>
      </c>
      <c r="B136" s="109" t="s">
        <v>121</v>
      </c>
      <c r="C136" s="109" t="s">
        <v>215</v>
      </c>
      <c r="D136" s="109" t="s">
        <v>216</v>
      </c>
      <c r="E136" s="47" t="s">
        <v>225</v>
      </c>
      <c r="F136" s="48">
        <v>25</v>
      </c>
      <c r="G136" s="48" t="s">
        <v>225</v>
      </c>
      <c r="H136" s="124">
        <v>6651</v>
      </c>
      <c r="I136" s="125">
        <v>8080</v>
      </c>
      <c r="J136" s="137">
        <v>8193</v>
      </c>
      <c r="K136" s="126">
        <f t="shared" si="8"/>
        <v>113</v>
      </c>
      <c r="L136" s="127">
        <v>10</v>
      </c>
      <c r="M136" s="127">
        <f t="shared" si="9"/>
        <v>1130</v>
      </c>
      <c r="N136" s="128" t="e">
        <v>#N/A</v>
      </c>
      <c r="O136" s="156">
        <v>1023</v>
      </c>
      <c r="P136" s="128">
        <f t="shared" si="10"/>
        <v>107</v>
      </c>
      <c r="Q136" s="129">
        <f t="shared" si="11"/>
        <v>9.4690265486725664</v>
      </c>
      <c r="R136" s="128"/>
      <c r="S136" s="132" t="s">
        <v>415</v>
      </c>
    </row>
    <row r="137" spans="1:19" s="132" customFormat="1" ht="13.5" customHeight="1">
      <c r="A137" s="123">
        <v>134</v>
      </c>
      <c r="B137" s="109" t="s">
        <v>121</v>
      </c>
      <c r="C137" s="109" t="s">
        <v>215</v>
      </c>
      <c r="D137" s="109" t="s">
        <v>216</v>
      </c>
      <c r="E137" s="47" t="s">
        <v>226</v>
      </c>
      <c r="F137" s="48">
        <v>25</v>
      </c>
      <c r="G137" s="48" t="s">
        <v>226</v>
      </c>
      <c r="H137" s="124">
        <v>7939</v>
      </c>
      <c r="I137" s="125">
        <v>8893</v>
      </c>
      <c r="J137" s="137">
        <v>9032</v>
      </c>
      <c r="K137" s="126">
        <f t="shared" si="8"/>
        <v>139</v>
      </c>
      <c r="L137" s="127">
        <v>10</v>
      </c>
      <c r="M137" s="127">
        <f t="shared" si="9"/>
        <v>1390</v>
      </c>
      <c r="N137" s="128" t="e">
        <v>#N/A</v>
      </c>
      <c r="O137" s="156">
        <v>1264</v>
      </c>
      <c r="P137" s="128">
        <f t="shared" si="10"/>
        <v>126</v>
      </c>
      <c r="Q137" s="129">
        <f t="shared" si="11"/>
        <v>9.0647482014388494</v>
      </c>
      <c r="R137" s="128"/>
      <c r="S137" s="132" t="s">
        <v>415</v>
      </c>
    </row>
    <row r="138" spans="1:19" s="132" customFormat="1" ht="13.5" customHeight="1">
      <c r="A138" s="123">
        <v>135</v>
      </c>
      <c r="B138" s="109" t="s">
        <v>121</v>
      </c>
      <c r="C138" s="109" t="s">
        <v>215</v>
      </c>
      <c r="D138" s="109" t="s">
        <v>216</v>
      </c>
      <c r="E138" s="47" t="s">
        <v>227</v>
      </c>
      <c r="F138" s="48">
        <v>25</v>
      </c>
      <c r="G138" s="48" t="s">
        <v>227</v>
      </c>
      <c r="H138" s="124">
        <v>7631</v>
      </c>
      <c r="I138" s="125">
        <v>9224</v>
      </c>
      <c r="J138" s="137">
        <v>9421</v>
      </c>
      <c r="K138" s="126">
        <f t="shared" si="8"/>
        <v>197</v>
      </c>
      <c r="L138" s="127">
        <v>10</v>
      </c>
      <c r="M138" s="127">
        <f t="shared" si="9"/>
        <v>1970</v>
      </c>
      <c r="N138" s="128" t="e">
        <v>#N/A</v>
      </c>
      <c r="O138" s="156">
        <v>1835</v>
      </c>
      <c r="P138" s="128">
        <f t="shared" si="10"/>
        <v>135</v>
      </c>
      <c r="Q138" s="129">
        <f t="shared" si="11"/>
        <v>6.8527918781725887</v>
      </c>
      <c r="R138" s="128"/>
      <c r="S138" s="132" t="s">
        <v>415</v>
      </c>
    </row>
    <row r="139" spans="1:19" s="132" customFormat="1" ht="13.5" customHeight="1">
      <c r="A139" s="123">
        <v>136</v>
      </c>
      <c r="B139" s="109" t="s">
        <v>121</v>
      </c>
      <c r="C139" s="109" t="s">
        <v>215</v>
      </c>
      <c r="D139" s="109" t="s">
        <v>216</v>
      </c>
      <c r="E139" s="47" t="s">
        <v>228</v>
      </c>
      <c r="F139" s="48">
        <v>100</v>
      </c>
      <c r="G139" s="48" t="s">
        <v>228</v>
      </c>
      <c r="H139" s="124">
        <v>6564</v>
      </c>
      <c r="I139" s="125">
        <v>8956</v>
      </c>
      <c r="J139" s="137">
        <v>9031</v>
      </c>
      <c r="K139" s="126">
        <f t="shared" si="8"/>
        <v>75</v>
      </c>
      <c r="L139" s="127">
        <v>30</v>
      </c>
      <c r="M139" s="127">
        <f t="shared" si="9"/>
        <v>2250</v>
      </c>
      <c r="N139" s="128" t="e">
        <v>#N/A</v>
      </c>
      <c r="O139" s="156">
        <v>2036</v>
      </c>
      <c r="P139" s="128">
        <f t="shared" si="10"/>
        <v>214</v>
      </c>
      <c r="Q139" s="129">
        <f t="shared" si="11"/>
        <v>9.5111111111111111</v>
      </c>
      <c r="R139" s="128"/>
      <c r="S139" s="132" t="s">
        <v>415</v>
      </c>
    </row>
    <row r="140" spans="1:19" s="132" customFormat="1" ht="13.5" customHeight="1">
      <c r="A140" s="123">
        <v>137</v>
      </c>
      <c r="B140" s="109" t="s">
        <v>121</v>
      </c>
      <c r="C140" s="109" t="s">
        <v>215</v>
      </c>
      <c r="D140" s="109" t="s">
        <v>216</v>
      </c>
      <c r="E140" s="47" t="s">
        <v>229</v>
      </c>
      <c r="F140" s="48">
        <v>100</v>
      </c>
      <c r="G140" s="48" t="s">
        <v>229</v>
      </c>
      <c r="H140" s="124">
        <v>5596</v>
      </c>
      <c r="I140" s="125">
        <v>7493</v>
      </c>
      <c r="J140" s="137">
        <v>7538</v>
      </c>
      <c r="K140" s="126">
        <f t="shared" si="8"/>
        <v>45</v>
      </c>
      <c r="L140" s="127">
        <v>30</v>
      </c>
      <c r="M140" s="127">
        <f t="shared" si="9"/>
        <v>1350</v>
      </c>
      <c r="N140" s="128" t="e">
        <v>#N/A</v>
      </c>
      <c r="O140" s="156">
        <v>1269</v>
      </c>
      <c r="P140" s="128">
        <f t="shared" si="10"/>
        <v>81</v>
      </c>
      <c r="Q140" s="129">
        <f t="shared" si="11"/>
        <v>6</v>
      </c>
      <c r="R140" s="128"/>
      <c r="S140" s="132" t="s">
        <v>415</v>
      </c>
    </row>
    <row r="141" spans="1:19" s="132" customFormat="1" ht="13.5" customHeight="1">
      <c r="A141" s="123">
        <v>138</v>
      </c>
      <c r="B141" s="109" t="s">
        <v>121</v>
      </c>
      <c r="C141" s="109" t="s">
        <v>215</v>
      </c>
      <c r="D141" s="109" t="s">
        <v>216</v>
      </c>
      <c r="E141" s="47" t="s">
        <v>230</v>
      </c>
      <c r="F141" s="48">
        <v>63</v>
      </c>
      <c r="G141" s="48" t="s">
        <v>230</v>
      </c>
      <c r="H141" s="124">
        <v>5214</v>
      </c>
      <c r="I141" s="125">
        <v>7793</v>
      </c>
      <c r="J141" s="137">
        <v>7912</v>
      </c>
      <c r="K141" s="126">
        <f t="shared" si="8"/>
        <v>119</v>
      </c>
      <c r="L141" s="127">
        <v>20</v>
      </c>
      <c r="M141" s="127">
        <f t="shared" si="9"/>
        <v>2380</v>
      </c>
      <c r="N141" s="128" t="e">
        <v>#N/A</v>
      </c>
      <c r="O141" s="156">
        <v>2201</v>
      </c>
      <c r="P141" s="128">
        <f t="shared" si="10"/>
        <v>179</v>
      </c>
      <c r="Q141" s="129">
        <f t="shared" si="11"/>
        <v>7.5210084033613445</v>
      </c>
      <c r="R141" s="128"/>
      <c r="S141" s="132" t="s">
        <v>415</v>
      </c>
    </row>
    <row r="142" spans="1:19" s="132" customFormat="1" ht="13.5" customHeight="1">
      <c r="A142" s="123">
        <v>139</v>
      </c>
      <c r="B142" s="109" t="s">
        <v>121</v>
      </c>
      <c r="C142" s="109" t="s">
        <v>215</v>
      </c>
      <c r="D142" s="109" t="s">
        <v>216</v>
      </c>
      <c r="E142" s="47" t="s">
        <v>231</v>
      </c>
      <c r="F142" s="48">
        <v>63</v>
      </c>
      <c r="G142" s="48" t="s">
        <v>231</v>
      </c>
      <c r="H142" s="124">
        <v>8018</v>
      </c>
      <c r="I142" s="125">
        <v>9342</v>
      </c>
      <c r="J142" s="137">
        <v>9425</v>
      </c>
      <c r="K142" s="126">
        <f t="shared" si="8"/>
        <v>83</v>
      </c>
      <c r="L142" s="127">
        <v>20</v>
      </c>
      <c r="M142" s="127">
        <f t="shared" si="9"/>
        <v>1660</v>
      </c>
      <c r="N142" s="128" t="e">
        <v>#N/A</v>
      </c>
      <c r="O142" s="156">
        <v>1489</v>
      </c>
      <c r="P142" s="128">
        <f t="shared" si="10"/>
        <v>171</v>
      </c>
      <c r="Q142" s="129">
        <f t="shared" si="11"/>
        <v>10.301204819277109</v>
      </c>
      <c r="R142" s="128"/>
      <c r="S142" s="132" t="s">
        <v>415</v>
      </c>
    </row>
    <row r="143" spans="1:19" s="132" customFormat="1" ht="13.5" customHeight="1">
      <c r="A143" s="123">
        <v>140</v>
      </c>
      <c r="B143" s="109" t="s">
        <v>121</v>
      </c>
      <c r="C143" s="109" t="s">
        <v>215</v>
      </c>
      <c r="D143" s="109" t="s">
        <v>216</v>
      </c>
      <c r="E143" s="47" t="s">
        <v>232</v>
      </c>
      <c r="F143" s="48">
        <v>63</v>
      </c>
      <c r="G143" s="48" t="s">
        <v>232</v>
      </c>
      <c r="H143" s="124">
        <v>8254</v>
      </c>
      <c r="I143" s="125">
        <v>11372</v>
      </c>
      <c r="J143" s="137">
        <v>11524</v>
      </c>
      <c r="K143" s="126">
        <f t="shared" si="8"/>
        <v>152</v>
      </c>
      <c r="L143" s="127">
        <v>20</v>
      </c>
      <c r="M143" s="127">
        <f t="shared" si="9"/>
        <v>3040</v>
      </c>
      <c r="N143" s="128" t="e">
        <v>#N/A</v>
      </c>
      <c r="O143" s="156">
        <v>2879</v>
      </c>
      <c r="P143" s="128">
        <f t="shared" si="10"/>
        <v>161</v>
      </c>
      <c r="Q143" s="129">
        <f t="shared" si="11"/>
        <v>5.2960526315789469</v>
      </c>
      <c r="R143" s="128"/>
      <c r="S143" s="132" t="s">
        <v>415</v>
      </c>
    </row>
    <row r="144" spans="1:19" s="132" customFormat="1" ht="13.5" customHeight="1">
      <c r="A144" s="123">
        <v>141</v>
      </c>
      <c r="B144" s="109" t="s">
        <v>121</v>
      </c>
      <c r="C144" s="109" t="s">
        <v>215</v>
      </c>
      <c r="D144" s="109" t="s">
        <v>216</v>
      </c>
      <c r="E144" s="47" t="s">
        <v>233</v>
      </c>
      <c r="F144" s="48">
        <v>63</v>
      </c>
      <c r="G144" s="48" t="s">
        <v>233</v>
      </c>
      <c r="H144" s="124">
        <v>8913</v>
      </c>
      <c r="I144" s="125">
        <v>10185</v>
      </c>
      <c r="J144" s="137">
        <v>10336</v>
      </c>
      <c r="K144" s="126">
        <f t="shared" si="8"/>
        <v>151</v>
      </c>
      <c r="L144" s="127">
        <v>20</v>
      </c>
      <c r="M144" s="127">
        <f t="shared" si="9"/>
        <v>3020</v>
      </c>
      <c r="N144" s="128" t="e">
        <v>#N/A</v>
      </c>
      <c r="O144" s="156">
        <v>2863</v>
      </c>
      <c r="P144" s="128">
        <f t="shared" si="10"/>
        <v>157</v>
      </c>
      <c r="Q144" s="129">
        <f t="shared" si="11"/>
        <v>5.1986754966887423</v>
      </c>
      <c r="R144" s="128"/>
      <c r="S144" s="132" t="s">
        <v>415</v>
      </c>
    </row>
    <row r="145" spans="1:19" s="132" customFormat="1" ht="13.5" customHeight="1">
      <c r="A145" s="123">
        <v>142</v>
      </c>
      <c r="B145" s="109" t="s">
        <v>121</v>
      </c>
      <c r="C145" s="109" t="s">
        <v>215</v>
      </c>
      <c r="D145" s="109" t="s">
        <v>216</v>
      </c>
      <c r="E145" s="47" t="s">
        <v>234</v>
      </c>
      <c r="F145" s="48">
        <v>100</v>
      </c>
      <c r="G145" s="48" t="s">
        <v>234</v>
      </c>
      <c r="H145" s="124">
        <v>7547</v>
      </c>
      <c r="I145" s="125">
        <v>10587</v>
      </c>
      <c r="J145" s="137">
        <v>10689</v>
      </c>
      <c r="K145" s="126">
        <f t="shared" si="8"/>
        <v>102</v>
      </c>
      <c r="L145" s="127">
        <v>30</v>
      </c>
      <c r="M145" s="127">
        <f t="shared" si="9"/>
        <v>3060</v>
      </c>
      <c r="N145" s="128" t="e">
        <v>#N/A</v>
      </c>
      <c r="O145" s="156">
        <v>2854</v>
      </c>
      <c r="P145" s="128">
        <f t="shared" si="10"/>
        <v>206</v>
      </c>
      <c r="Q145" s="129">
        <f t="shared" si="11"/>
        <v>6.7320261437908497</v>
      </c>
      <c r="R145" s="128"/>
      <c r="S145" s="132" t="s">
        <v>415</v>
      </c>
    </row>
    <row r="146" spans="1:19" s="132" customFormat="1" ht="13.5" customHeight="1">
      <c r="A146" s="123">
        <v>143</v>
      </c>
      <c r="B146" s="109" t="s">
        <v>121</v>
      </c>
      <c r="C146" s="109" t="s">
        <v>215</v>
      </c>
      <c r="D146" s="109" t="s">
        <v>216</v>
      </c>
      <c r="E146" s="47" t="s">
        <v>235</v>
      </c>
      <c r="F146" s="48">
        <v>25</v>
      </c>
      <c r="G146" s="48" t="s">
        <v>235</v>
      </c>
      <c r="H146" s="124">
        <v>4496</v>
      </c>
      <c r="I146" s="125">
        <v>1852</v>
      </c>
      <c r="J146" s="137">
        <v>2150</v>
      </c>
      <c r="K146" s="126">
        <f t="shared" si="8"/>
        <v>298</v>
      </c>
      <c r="L146" s="127">
        <v>10</v>
      </c>
      <c r="M146" s="127">
        <f t="shared" si="9"/>
        <v>2980</v>
      </c>
      <c r="N146" s="128" t="e">
        <v>#N/A</v>
      </c>
      <c r="O146" s="156">
        <v>2820</v>
      </c>
      <c r="P146" s="128">
        <f t="shared" si="10"/>
        <v>160</v>
      </c>
      <c r="Q146" s="129">
        <f t="shared" si="11"/>
        <v>5.3691275167785237</v>
      </c>
      <c r="R146" s="128"/>
      <c r="S146" s="132" t="s">
        <v>415</v>
      </c>
    </row>
    <row r="147" spans="1:19" s="132" customFormat="1" ht="13.5" customHeight="1">
      <c r="A147" s="123">
        <v>144</v>
      </c>
      <c r="B147" s="109" t="s">
        <v>121</v>
      </c>
      <c r="C147" s="109" t="s">
        <v>215</v>
      </c>
      <c r="D147" s="109" t="s">
        <v>216</v>
      </c>
      <c r="E147" s="47" t="s">
        <v>236</v>
      </c>
      <c r="F147" s="48">
        <v>25</v>
      </c>
      <c r="G147" s="48" t="s">
        <v>236</v>
      </c>
      <c r="H147" s="124">
        <v>4869</v>
      </c>
      <c r="I147" s="125">
        <v>5535</v>
      </c>
      <c r="J147" s="137">
        <v>5719</v>
      </c>
      <c r="K147" s="126">
        <f t="shared" si="8"/>
        <v>184</v>
      </c>
      <c r="L147" s="127">
        <v>10</v>
      </c>
      <c r="M147" s="127">
        <f t="shared" si="9"/>
        <v>1840</v>
      </c>
      <c r="N147" s="128" t="e">
        <v>#N/A</v>
      </c>
      <c r="O147" s="156">
        <v>1659</v>
      </c>
      <c r="P147" s="128">
        <f t="shared" si="10"/>
        <v>181</v>
      </c>
      <c r="Q147" s="129">
        <f t="shared" si="11"/>
        <v>9.8369565217391308</v>
      </c>
      <c r="R147" s="128"/>
      <c r="S147" s="132" t="s">
        <v>415</v>
      </c>
    </row>
    <row r="148" spans="1:19" s="132" customFormat="1" ht="13.5" customHeight="1">
      <c r="A148" s="123">
        <v>145</v>
      </c>
      <c r="B148" s="109" t="s">
        <v>121</v>
      </c>
      <c r="C148" s="109" t="s">
        <v>215</v>
      </c>
      <c r="D148" s="109" t="s">
        <v>216</v>
      </c>
      <c r="E148" s="47" t="s">
        <v>237</v>
      </c>
      <c r="F148" s="48">
        <v>63</v>
      </c>
      <c r="G148" s="48" t="s">
        <v>237</v>
      </c>
      <c r="H148" s="124">
        <v>6558</v>
      </c>
      <c r="I148" s="125">
        <v>7560</v>
      </c>
      <c r="J148" s="137">
        <v>8050</v>
      </c>
      <c r="K148" s="126">
        <f t="shared" si="8"/>
        <v>490</v>
      </c>
      <c r="L148" s="127">
        <v>20</v>
      </c>
      <c r="M148" s="127">
        <f t="shared" si="9"/>
        <v>9800</v>
      </c>
      <c r="N148" s="128" t="e">
        <v>#N/A</v>
      </c>
      <c r="O148" s="156">
        <v>9102</v>
      </c>
      <c r="P148" s="128">
        <f t="shared" si="10"/>
        <v>698</v>
      </c>
      <c r="Q148" s="129">
        <f t="shared" si="11"/>
        <v>7.1224489795918364</v>
      </c>
      <c r="R148" s="128"/>
      <c r="S148" s="132" t="s">
        <v>415</v>
      </c>
    </row>
    <row r="149" spans="1:19" s="132" customFormat="1" ht="13.5" customHeight="1">
      <c r="A149" s="123">
        <v>146</v>
      </c>
      <c r="B149" s="109" t="s">
        <v>121</v>
      </c>
      <c r="C149" s="109" t="s">
        <v>215</v>
      </c>
      <c r="D149" s="109" t="s">
        <v>216</v>
      </c>
      <c r="E149" s="47" t="s">
        <v>238</v>
      </c>
      <c r="F149" s="48">
        <v>25</v>
      </c>
      <c r="G149" s="48" t="s">
        <v>238</v>
      </c>
      <c r="H149" s="124">
        <v>4499</v>
      </c>
      <c r="I149" s="125">
        <v>4943</v>
      </c>
      <c r="J149" s="137">
        <v>5139</v>
      </c>
      <c r="K149" s="126">
        <f t="shared" si="8"/>
        <v>196</v>
      </c>
      <c r="L149" s="127">
        <v>10</v>
      </c>
      <c r="M149" s="127">
        <f t="shared" si="9"/>
        <v>1960</v>
      </c>
      <c r="N149" s="128" t="e">
        <v>#N/A</v>
      </c>
      <c r="O149" s="156">
        <v>1766</v>
      </c>
      <c r="P149" s="128">
        <f t="shared" si="10"/>
        <v>194</v>
      </c>
      <c r="Q149" s="129">
        <f t="shared" si="11"/>
        <v>9.8979591836734695</v>
      </c>
      <c r="R149" s="128"/>
      <c r="S149" s="132" t="s">
        <v>415</v>
      </c>
    </row>
    <row r="150" spans="1:19" s="132" customFormat="1" ht="13.5" customHeight="1">
      <c r="A150" s="123">
        <v>147</v>
      </c>
      <c r="B150" s="109" t="s">
        <v>121</v>
      </c>
      <c r="C150" s="109" t="s">
        <v>215</v>
      </c>
      <c r="D150" s="109" t="s">
        <v>216</v>
      </c>
      <c r="E150" s="47" t="s">
        <v>239</v>
      </c>
      <c r="F150" s="48">
        <v>25</v>
      </c>
      <c r="G150" s="48" t="s">
        <v>239</v>
      </c>
      <c r="H150" s="124" t="s">
        <v>35</v>
      </c>
      <c r="I150" s="125">
        <v>846</v>
      </c>
      <c r="J150" s="137">
        <v>873</v>
      </c>
      <c r="K150" s="126">
        <f t="shared" si="8"/>
        <v>27</v>
      </c>
      <c r="L150" s="127">
        <v>10</v>
      </c>
      <c r="M150" s="127">
        <f t="shared" si="9"/>
        <v>270</v>
      </c>
      <c r="N150" s="128" t="e">
        <v>#N/A</v>
      </c>
      <c r="O150" s="156">
        <v>250</v>
      </c>
      <c r="P150" s="128">
        <f t="shared" si="10"/>
        <v>20</v>
      </c>
      <c r="Q150" s="157">
        <f t="shared" si="11"/>
        <v>7.4074074074074066</v>
      </c>
      <c r="R150" s="128" t="s">
        <v>35</v>
      </c>
      <c r="S150" s="132" t="s">
        <v>415</v>
      </c>
    </row>
    <row r="151" spans="1:19" s="132" customFormat="1" ht="13.5" customHeight="1">
      <c r="A151" s="123">
        <v>148</v>
      </c>
      <c r="B151" s="109" t="s">
        <v>121</v>
      </c>
      <c r="C151" s="109" t="s">
        <v>215</v>
      </c>
      <c r="D151" s="109" t="s">
        <v>216</v>
      </c>
      <c r="E151" s="47" t="s">
        <v>240</v>
      </c>
      <c r="F151" s="48">
        <v>25</v>
      </c>
      <c r="G151" s="48" t="s">
        <v>240</v>
      </c>
      <c r="H151" s="124">
        <v>5320</v>
      </c>
      <c r="I151" s="125">
        <v>3210</v>
      </c>
      <c r="J151" s="137">
        <v>3330</v>
      </c>
      <c r="K151" s="126">
        <f t="shared" si="8"/>
        <v>120</v>
      </c>
      <c r="L151" s="127">
        <v>10</v>
      </c>
      <c r="M151" s="127">
        <f t="shared" si="9"/>
        <v>1200</v>
      </c>
      <c r="N151" s="128" t="e">
        <v>#N/A</v>
      </c>
      <c r="O151" s="156">
        <v>1093</v>
      </c>
      <c r="P151" s="128">
        <f t="shared" si="10"/>
        <v>107</v>
      </c>
      <c r="Q151" s="129">
        <f t="shared" si="11"/>
        <v>8.9166666666666679</v>
      </c>
      <c r="R151" s="128"/>
      <c r="S151" s="132" t="s">
        <v>415</v>
      </c>
    </row>
    <row r="152" spans="1:19" s="132" customFormat="1" ht="13.5" customHeight="1">
      <c r="A152" s="123">
        <v>149</v>
      </c>
      <c r="B152" s="109" t="s">
        <v>121</v>
      </c>
      <c r="C152" s="109" t="s">
        <v>215</v>
      </c>
      <c r="D152" s="109" t="s">
        <v>216</v>
      </c>
      <c r="E152" s="47" t="s">
        <v>241</v>
      </c>
      <c r="F152" s="48">
        <v>25</v>
      </c>
      <c r="G152" s="48" t="s">
        <v>241</v>
      </c>
      <c r="H152" s="124" t="s">
        <v>35</v>
      </c>
      <c r="I152" s="125">
        <v>812</v>
      </c>
      <c r="J152" s="137">
        <v>880</v>
      </c>
      <c r="K152" s="126">
        <f t="shared" si="8"/>
        <v>68</v>
      </c>
      <c r="L152" s="127">
        <v>10</v>
      </c>
      <c r="M152" s="127">
        <f t="shared" si="9"/>
        <v>680</v>
      </c>
      <c r="N152" s="128" t="e">
        <v>#N/A</v>
      </c>
      <c r="O152" s="156">
        <v>617</v>
      </c>
      <c r="P152" s="128">
        <f t="shared" si="10"/>
        <v>63</v>
      </c>
      <c r="Q152" s="128">
        <f t="shared" si="11"/>
        <v>9.264705882352942</v>
      </c>
      <c r="R152" s="128" t="s">
        <v>35</v>
      </c>
      <c r="S152" s="132" t="s">
        <v>415</v>
      </c>
    </row>
    <row r="153" spans="1:19" s="132" customFormat="1" ht="13.5" customHeight="1">
      <c r="A153" s="123">
        <v>150</v>
      </c>
      <c r="B153" s="109" t="s">
        <v>121</v>
      </c>
      <c r="C153" s="109" t="s">
        <v>215</v>
      </c>
      <c r="D153" s="109" t="s">
        <v>216</v>
      </c>
      <c r="E153" s="47" t="s">
        <v>242</v>
      </c>
      <c r="F153" s="48">
        <v>25</v>
      </c>
      <c r="G153" s="48" t="s">
        <v>242</v>
      </c>
      <c r="H153" s="124">
        <v>7658</v>
      </c>
      <c r="I153" s="125">
        <v>8627</v>
      </c>
      <c r="J153" s="137">
        <v>9126</v>
      </c>
      <c r="K153" s="126">
        <f t="shared" si="8"/>
        <v>499</v>
      </c>
      <c r="L153" s="127">
        <v>10</v>
      </c>
      <c r="M153" s="127">
        <f t="shared" si="9"/>
        <v>4990</v>
      </c>
      <c r="N153" s="128" t="e">
        <v>#N/A</v>
      </c>
      <c r="O153" s="156">
        <v>4652</v>
      </c>
      <c r="P153" s="128">
        <f t="shared" si="10"/>
        <v>338</v>
      </c>
      <c r="Q153" s="129">
        <f t="shared" si="11"/>
        <v>6.7735470941883769</v>
      </c>
      <c r="R153" s="128"/>
      <c r="S153" s="132" t="s">
        <v>415</v>
      </c>
    </row>
    <row r="154" spans="1:19" s="132" customFormat="1" ht="13.5" customHeight="1">
      <c r="A154" s="123">
        <v>151</v>
      </c>
      <c r="B154" s="109" t="s">
        <v>121</v>
      </c>
      <c r="C154" s="109" t="s">
        <v>215</v>
      </c>
      <c r="D154" s="109" t="s">
        <v>216</v>
      </c>
      <c r="E154" s="47" t="s">
        <v>243</v>
      </c>
      <c r="F154" s="48">
        <v>25</v>
      </c>
      <c r="G154" s="48" t="s">
        <v>243</v>
      </c>
      <c r="H154" s="124" t="s">
        <v>108</v>
      </c>
      <c r="I154" s="125">
        <v>1455</v>
      </c>
      <c r="J154" s="137">
        <v>1595</v>
      </c>
      <c r="K154" s="126">
        <f t="shared" si="8"/>
        <v>140</v>
      </c>
      <c r="L154" s="127">
        <v>10</v>
      </c>
      <c r="M154" s="127">
        <f t="shared" si="9"/>
        <v>1400</v>
      </c>
      <c r="N154" s="128" t="e">
        <v>#N/A</v>
      </c>
      <c r="O154" s="156">
        <v>1303</v>
      </c>
      <c r="P154" s="128">
        <f t="shared" si="10"/>
        <v>97</v>
      </c>
      <c r="Q154" s="128">
        <f t="shared" si="11"/>
        <v>6.9285714285714288</v>
      </c>
      <c r="R154" s="128" t="s">
        <v>108</v>
      </c>
      <c r="S154" s="132" t="s">
        <v>415</v>
      </c>
    </row>
    <row r="155" spans="1:19" s="132" customFormat="1" ht="13.5" customHeight="1">
      <c r="A155" s="123">
        <v>152</v>
      </c>
      <c r="B155" s="109" t="s">
        <v>121</v>
      </c>
      <c r="C155" s="109" t="s">
        <v>215</v>
      </c>
      <c r="D155" s="109" t="s">
        <v>216</v>
      </c>
      <c r="E155" s="47" t="s">
        <v>244</v>
      </c>
      <c r="F155" s="48">
        <v>25</v>
      </c>
      <c r="G155" s="48" t="s">
        <v>244</v>
      </c>
      <c r="H155" s="124">
        <v>4821</v>
      </c>
      <c r="I155" s="125">
        <v>5491</v>
      </c>
      <c r="J155" s="137" t="s">
        <v>108</v>
      </c>
      <c r="K155" s="126" t="e">
        <f t="shared" si="8"/>
        <v>#VALUE!</v>
      </c>
      <c r="L155" s="127">
        <v>10</v>
      </c>
      <c r="M155" s="127" t="e">
        <f t="shared" si="9"/>
        <v>#VALUE!</v>
      </c>
      <c r="N155" s="128" t="e">
        <v>#N/A</v>
      </c>
      <c r="O155" s="156">
        <v>1203</v>
      </c>
      <c r="P155" s="128" t="e">
        <f t="shared" si="10"/>
        <v>#VALUE!</v>
      </c>
      <c r="Q155" s="129" t="e">
        <f t="shared" si="11"/>
        <v>#VALUE!</v>
      </c>
      <c r="R155" s="128"/>
      <c r="S155" s="132" t="s">
        <v>415</v>
      </c>
    </row>
    <row r="156" spans="1:19" s="132" customFormat="1" ht="13.5" customHeight="1">
      <c r="A156" s="123">
        <v>153</v>
      </c>
      <c r="B156" s="109" t="s">
        <v>121</v>
      </c>
      <c r="C156" s="109" t="s">
        <v>215</v>
      </c>
      <c r="D156" s="109" t="s">
        <v>216</v>
      </c>
      <c r="E156" s="47" t="s">
        <v>245</v>
      </c>
      <c r="F156" s="48">
        <v>25</v>
      </c>
      <c r="G156" s="48" t="s">
        <v>245</v>
      </c>
      <c r="H156" s="124">
        <v>5877</v>
      </c>
      <c r="I156" s="125">
        <v>7024</v>
      </c>
      <c r="J156" s="137">
        <v>7218</v>
      </c>
      <c r="K156" s="126">
        <f t="shared" si="8"/>
        <v>194</v>
      </c>
      <c r="L156" s="127">
        <v>10</v>
      </c>
      <c r="M156" s="127">
        <f t="shared" si="9"/>
        <v>1940</v>
      </c>
      <c r="N156" s="128" t="e">
        <v>#N/A</v>
      </c>
      <c r="O156" s="156">
        <v>1762</v>
      </c>
      <c r="P156" s="128">
        <f t="shared" si="10"/>
        <v>178</v>
      </c>
      <c r="Q156" s="129">
        <f t="shared" si="11"/>
        <v>9.1752577319587623</v>
      </c>
      <c r="R156" s="128"/>
      <c r="S156" s="132" t="s">
        <v>415</v>
      </c>
    </row>
    <row r="157" spans="1:19" s="132" customFormat="1" ht="13.5" customHeight="1">
      <c r="A157" s="123">
        <v>154</v>
      </c>
      <c r="B157" s="109" t="s">
        <v>121</v>
      </c>
      <c r="C157" s="109" t="s">
        <v>215</v>
      </c>
      <c r="D157" s="109" t="s">
        <v>216</v>
      </c>
      <c r="E157" s="47" t="s">
        <v>246</v>
      </c>
      <c r="F157" s="48">
        <v>25</v>
      </c>
      <c r="G157" s="48" t="s">
        <v>246</v>
      </c>
      <c r="H157" s="124">
        <v>5971</v>
      </c>
      <c r="I157" s="125">
        <v>3020</v>
      </c>
      <c r="J157" s="137">
        <v>3330</v>
      </c>
      <c r="K157" s="126">
        <f t="shared" si="8"/>
        <v>310</v>
      </c>
      <c r="L157" s="127">
        <v>10</v>
      </c>
      <c r="M157" s="127">
        <f t="shared" si="9"/>
        <v>3100</v>
      </c>
      <c r="N157" s="128" t="e">
        <v>#N/A</v>
      </c>
      <c r="O157" s="156">
        <v>2974</v>
      </c>
      <c r="P157" s="128">
        <f t="shared" si="10"/>
        <v>126</v>
      </c>
      <c r="Q157" s="129">
        <f t="shared" si="11"/>
        <v>4.064516129032258</v>
      </c>
      <c r="R157" s="128"/>
      <c r="S157" s="132" t="s">
        <v>415</v>
      </c>
    </row>
    <row r="158" spans="1:19" s="132" customFormat="1" ht="13.5" customHeight="1">
      <c r="A158" s="123">
        <v>155</v>
      </c>
      <c r="B158" s="109" t="s">
        <v>121</v>
      </c>
      <c r="C158" s="109" t="s">
        <v>215</v>
      </c>
      <c r="D158" s="109" t="s">
        <v>216</v>
      </c>
      <c r="E158" s="47" t="s">
        <v>247</v>
      </c>
      <c r="F158" s="48">
        <v>25</v>
      </c>
      <c r="G158" s="48" t="s">
        <v>247</v>
      </c>
      <c r="H158" s="124" t="s">
        <v>103</v>
      </c>
      <c r="I158" s="125">
        <v>3245</v>
      </c>
      <c r="J158" s="137">
        <v>3299</v>
      </c>
      <c r="K158" s="126">
        <f t="shared" si="8"/>
        <v>54</v>
      </c>
      <c r="L158" s="127">
        <v>10</v>
      </c>
      <c r="M158" s="127">
        <f t="shared" si="9"/>
        <v>540</v>
      </c>
      <c r="N158" s="128" t="e">
        <v>#N/A</v>
      </c>
      <c r="O158" s="156">
        <v>510</v>
      </c>
      <c r="P158" s="128">
        <f t="shared" si="10"/>
        <v>30</v>
      </c>
      <c r="Q158" s="129">
        <f t="shared" si="11"/>
        <v>5.5555555555555554</v>
      </c>
      <c r="R158" s="128" t="s">
        <v>103</v>
      </c>
      <c r="S158" s="132" t="s">
        <v>415</v>
      </c>
    </row>
    <row r="159" spans="1:19" s="132" customFormat="1" ht="13.5" customHeight="1">
      <c r="A159" s="123">
        <v>156</v>
      </c>
      <c r="B159" s="109" t="s">
        <v>121</v>
      </c>
      <c r="C159" s="109" t="s">
        <v>215</v>
      </c>
      <c r="D159" s="109" t="s">
        <v>216</v>
      </c>
      <c r="E159" s="47" t="s">
        <v>248</v>
      </c>
      <c r="F159" s="48">
        <v>25</v>
      </c>
      <c r="G159" s="48" t="s">
        <v>248</v>
      </c>
      <c r="H159" s="124">
        <v>8696</v>
      </c>
      <c r="I159" s="125">
        <v>11875</v>
      </c>
      <c r="J159" s="137">
        <v>12102</v>
      </c>
      <c r="K159" s="126">
        <f t="shared" si="8"/>
        <v>227</v>
      </c>
      <c r="L159" s="127">
        <v>10</v>
      </c>
      <c r="M159" s="127">
        <f t="shared" si="9"/>
        <v>2270</v>
      </c>
      <c r="N159" s="128" t="e">
        <v>#N/A</v>
      </c>
      <c r="O159" s="156">
        <v>2065</v>
      </c>
      <c r="P159" s="128">
        <f t="shared" si="10"/>
        <v>205</v>
      </c>
      <c r="Q159" s="129">
        <f t="shared" si="11"/>
        <v>9.030837004405285</v>
      </c>
      <c r="R159" s="128"/>
      <c r="S159" s="132" t="s">
        <v>415</v>
      </c>
    </row>
    <row r="160" spans="1:19" s="132" customFormat="1" ht="13.5" customHeight="1">
      <c r="A160" s="123">
        <v>157</v>
      </c>
      <c r="B160" s="109" t="s">
        <v>121</v>
      </c>
      <c r="C160" s="109" t="s">
        <v>215</v>
      </c>
      <c r="D160" s="109" t="s">
        <v>216</v>
      </c>
      <c r="E160" s="47" t="s">
        <v>249</v>
      </c>
      <c r="F160" s="48">
        <v>100</v>
      </c>
      <c r="G160" s="48" t="s">
        <v>249</v>
      </c>
      <c r="H160" s="124">
        <v>4489</v>
      </c>
      <c r="I160" s="125" t="s">
        <v>35</v>
      </c>
      <c r="J160" s="137" t="s">
        <v>35</v>
      </c>
      <c r="K160" s="126" t="e">
        <f t="shared" si="8"/>
        <v>#VALUE!</v>
      </c>
      <c r="L160" s="127">
        <v>30</v>
      </c>
      <c r="M160" s="127" t="e">
        <f t="shared" si="9"/>
        <v>#VALUE!</v>
      </c>
      <c r="N160" s="128" t="e">
        <v>#N/A</v>
      </c>
      <c r="O160" s="156">
        <v>5066</v>
      </c>
      <c r="P160" s="128" t="e">
        <f t="shared" si="10"/>
        <v>#VALUE!</v>
      </c>
      <c r="Q160" s="129" t="e">
        <f t="shared" si="11"/>
        <v>#VALUE!</v>
      </c>
      <c r="R160" s="128"/>
      <c r="S160" s="132" t="s">
        <v>415</v>
      </c>
    </row>
    <row r="161" spans="1:19" s="132" customFormat="1" ht="13.5" customHeight="1">
      <c r="A161" s="123">
        <v>158</v>
      </c>
      <c r="B161" s="109" t="s">
        <v>121</v>
      </c>
      <c r="C161" s="109" t="s">
        <v>215</v>
      </c>
      <c r="D161" s="109" t="s">
        <v>216</v>
      </c>
      <c r="E161" s="47" t="s">
        <v>250</v>
      </c>
      <c r="F161" s="48">
        <v>63</v>
      </c>
      <c r="G161" s="48" t="s">
        <v>250</v>
      </c>
      <c r="H161" s="124">
        <v>8221</v>
      </c>
      <c r="I161" s="125">
        <v>8742</v>
      </c>
      <c r="J161" s="137">
        <v>8796</v>
      </c>
      <c r="K161" s="126">
        <f t="shared" si="8"/>
        <v>54</v>
      </c>
      <c r="L161" s="127">
        <v>20</v>
      </c>
      <c r="M161" s="127">
        <f t="shared" si="9"/>
        <v>1080</v>
      </c>
      <c r="N161" s="128" t="e">
        <v>#N/A</v>
      </c>
      <c r="O161" s="156">
        <v>976</v>
      </c>
      <c r="P161" s="128">
        <f t="shared" si="10"/>
        <v>104</v>
      </c>
      <c r="Q161" s="129">
        <f t="shared" si="11"/>
        <v>9.6296296296296298</v>
      </c>
      <c r="R161" s="128"/>
      <c r="S161" s="132" t="s">
        <v>415</v>
      </c>
    </row>
    <row r="162" spans="1:19" s="132" customFormat="1" ht="13.5" customHeight="1">
      <c r="A162" s="123">
        <v>159</v>
      </c>
      <c r="B162" s="109" t="s">
        <v>121</v>
      </c>
      <c r="C162" s="109" t="s">
        <v>215</v>
      </c>
      <c r="D162" s="109" t="s">
        <v>216</v>
      </c>
      <c r="E162" s="47" t="s">
        <v>251</v>
      </c>
      <c r="F162" s="48">
        <v>25</v>
      </c>
      <c r="G162" s="48" t="s">
        <v>251</v>
      </c>
      <c r="H162" s="124">
        <v>7602</v>
      </c>
      <c r="I162" s="125">
        <v>8347</v>
      </c>
      <c r="J162" s="137">
        <v>8493</v>
      </c>
      <c r="K162" s="126">
        <f t="shared" si="8"/>
        <v>146</v>
      </c>
      <c r="L162" s="127">
        <v>10</v>
      </c>
      <c r="M162" s="127">
        <f t="shared" si="9"/>
        <v>1460</v>
      </c>
      <c r="N162" s="128" t="e">
        <v>#N/A</v>
      </c>
      <c r="O162" s="156">
        <v>1320</v>
      </c>
      <c r="P162" s="128">
        <f t="shared" si="10"/>
        <v>140</v>
      </c>
      <c r="Q162" s="129">
        <f t="shared" si="11"/>
        <v>9.5890410958904102</v>
      </c>
      <c r="R162" s="128"/>
      <c r="S162" s="132" t="s">
        <v>415</v>
      </c>
    </row>
    <row r="163" spans="1:19" s="132" customFormat="1" ht="13.5" customHeight="1">
      <c r="A163" s="123">
        <v>160</v>
      </c>
      <c r="B163" s="109" t="s">
        <v>121</v>
      </c>
      <c r="C163" s="109" t="s">
        <v>215</v>
      </c>
      <c r="D163" s="109" t="s">
        <v>216</v>
      </c>
      <c r="E163" s="47" t="s">
        <v>252</v>
      </c>
      <c r="F163" s="48">
        <v>25</v>
      </c>
      <c r="G163" s="48" t="s">
        <v>252</v>
      </c>
      <c r="H163" s="124">
        <v>11190</v>
      </c>
      <c r="I163" s="125">
        <v>11939</v>
      </c>
      <c r="J163" s="137">
        <v>12047</v>
      </c>
      <c r="K163" s="126">
        <f t="shared" si="8"/>
        <v>108</v>
      </c>
      <c r="L163" s="127">
        <v>10</v>
      </c>
      <c r="M163" s="127">
        <f t="shared" si="9"/>
        <v>1080</v>
      </c>
      <c r="N163" s="128" t="e">
        <v>#N/A</v>
      </c>
      <c r="O163" s="156">
        <v>1002</v>
      </c>
      <c r="P163" s="128">
        <f t="shared" si="10"/>
        <v>78</v>
      </c>
      <c r="Q163" s="157">
        <f t="shared" si="11"/>
        <v>7.2222222222222214</v>
      </c>
      <c r="R163" s="128"/>
      <c r="S163" s="132" t="s">
        <v>415</v>
      </c>
    </row>
    <row r="164" spans="1:19" s="132" customFormat="1" ht="13.5" customHeight="1">
      <c r="A164" s="123">
        <v>161</v>
      </c>
      <c r="B164" s="109" t="s">
        <v>121</v>
      </c>
      <c r="C164" s="109" t="s">
        <v>215</v>
      </c>
      <c r="D164" s="109" t="s">
        <v>216</v>
      </c>
      <c r="E164" s="47" t="s">
        <v>253</v>
      </c>
      <c r="F164" s="48">
        <v>25</v>
      </c>
      <c r="G164" s="48" t="s">
        <v>253</v>
      </c>
      <c r="H164" s="124">
        <v>9675</v>
      </c>
      <c r="I164" s="125">
        <v>12331</v>
      </c>
      <c r="J164" s="137">
        <v>12707</v>
      </c>
      <c r="K164" s="126">
        <f t="shared" si="8"/>
        <v>376</v>
      </c>
      <c r="L164" s="127">
        <v>10</v>
      </c>
      <c r="M164" s="127">
        <f t="shared" si="9"/>
        <v>3760</v>
      </c>
      <c r="N164" s="128" t="e">
        <v>#N/A</v>
      </c>
      <c r="O164" s="156">
        <v>3562</v>
      </c>
      <c r="P164" s="128">
        <f t="shared" si="10"/>
        <v>198</v>
      </c>
      <c r="Q164" s="129">
        <f t="shared" si="11"/>
        <v>5.2659574468085104</v>
      </c>
      <c r="R164" s="128"/>
      <c r="S164" s="132" t="s">
        <v>415</v>
      </c>
    </row>
    <row r="165" spans="1:19" s="132" customFormat="1" ht="13.5" customHeight="1">
      <c r="A165" s="123">
        <v>162</v>
      </c>
      <c r="B165" s="109" t="s">
        <v>121</v>
      </c>
      <c r="C165" s="109" t="s">
        <v>215</v>
      </c>
      <c r="D165" s="109" t="s">
        <v>216</v>
      </c>
      <c r="E165" s="47" t="s">
        <v>254</v>
      </c>
      <c r="F165" s="48">
        <v>25</v>
      </c>
      <c r="G165" s="48" t="s">
        <v>254</v>
      </c>
      <c r="H165" s="124" t="s">
        <v>108</v>
      </c>
      <c r="I165" s="125" t="s">
        <v>35</v>
      </c>
      <c r="J165" s="137" t="s">
        <v>35</v>
      </c>
      <c r="K165" s="126" t="e">
        <f t="shared" si="8"/>
        <v>#VALUE!</v>
      </c>
      <c r="L165" s="127">
        <v>10</v>
      </c>
      <c r="M165" s="127" t="e">
        <f t="shared" si="9"/>
        <v>#VALUE!</v>
      </c>
      <c r="N165" s="128" t="e">
        <v>#N/A</v>
      </c>
      <c r="O165" s="156">
        <v>6860</v>
      </c>
      <c r="P165" s="128" t="e">
        <f t="shared" si="10"/>
        <v>#VALUE!</v>
      </c>
      <c r="Q165" s="128" t="e">
        <f t="shared" si="11"/>
        <v>#VALUE!</v>
      </c>
      <c r="R165" s="128" t="s">
        <v>106</v>
      </c>
      <c r="S165" s="132" t="s">
        <v>415</v>
      </c>
    </row>
    <row r="166" spans="1:19" s="132" customFormat="1" ht="13.5" customHeight="1">
      <c r="A166" s="123">
        <v>163</v>
      </c>
      <c r="B166" s="109" t="s">
        <v>121</v>
      </c>
      <c r="C166" s="109" t="s">
        <v>215</v>
      </c>
      <c r="D166" s="109" t="s">
        <v>216</v>
      </c>
      <c r="E166" s="47" t="s">
        <v>255</v>
      </c>
      <c r="F166" s="48">
        <v>25</v>
      </c>
      <c r="G166" s="48" t="s">
        <v>255</v>
      </c>
      <c r="H166" s="124" t="s">
        <v>98</v>
      </c>
      <c r="I166" s="125">
        <v>1523</v>
      </c>
      <c r="J166" s="137">
        <v>1679</v>
      </c>
      <c r="K166" s="126">
        <f t="shared" si="8"/>
        <v>156</v>
      </c>
      <c r="L166" s="127">
        <v>10</v>
      </c>
      <c r="M166" s="127">
        <f t="shared" si="9"/>
        <v>1560</v>
      </c>
      <c r="N166" s="128" t="e">
        <v>#N/A</v>
      </c>
      <c r="O166" s="156">
        <v>1399</v>
      </c>
      <c r="P166" s="128">
        <f t="shared" si="10"/>
        <v>161</v>
      </c>
      <c r="Q166" s="128">
        <f t="shared" si="11"/>
        <v>10.320512820512819</v>
      </c>
      <c r="R166" s="128" t="s">
        <v>106</v>
      </c>
      <c r="S166" s="132" t="s">
        <v>415</v>
      </c>
    </row>
    <row r="167" spans="1:19" s="132" customFormat="1" ht="13.5" customHeight="1">
      <c r="A167" s="123">
        <v>164</v>
      </c>
      <c r="B167" s="109" t="s">
        <v>121</v>
      </c>
      <c r="C167" s="109" t="s">
        <v>215</v>
      </c>
      <c r="D167" s="109" t="s">
        <v>216</v>
      </c>
      <c r="E167" s="47" t="s">
        <v>256</v>
      </c>
      <c r="F167" s="48">
        <v>25</v>
      </c>
      <c r="G167" s="48" t="s">
        <v>256</v>
      </c>
      <c r="H167" s="124" t="s">
        <v>106</v>
      </c>
      <c r="I167" s="125" t="s">
        <v>35</v>
      </c>
      <c r="J167" s="137" t="s">
        <v>35</v>
      </c>
      <c r="K167" s="126" t="e">
        <f t="shared" si="8"/>
        <v>#VALUE!</v>
      </c>
      <c r="L167" s="127">
        <v>10</v>
      </c>
      <c r="M167" s="127" t="e">
        <f t="shared" si="9"/>
        <v>#VALUE!</v>
      </c>
      <c r="N167" s="128" t="e">
        <v>#N/A</v>
      </c>
      <c r="O167" s="156">
        <v>1335</v>
      </c>
      <c r="P167" s="128" t="e">
        <f t="shared" si="10"/>
        <v>#VALUE!</v>
      </c>
      <c r="Q167" s="128" t="e">
        <f t="shared" si="11"/>
        <v>#VALUE!</v>
      </c>
      <c r="R167" s="128" t="s">
        <v>106</v>
      </c>
      <c r="S167" s="132" t="s">
        <v>415</v>
      </c>
    </row>
    <row r="168" spans="1:19" s="132" customFormat="1" ht="13.5" customHeight="1">
      <c r="A168" s="123">
        <v>165</v>
      </c>
      <c r="B168" s="109" t="s">
        <v>121</v>
      </c>
      <c r="C168" s="109" t="s">
        <v>215</v>
      </c>
      <c r="D168" s="109" t="s">
        <v>216</v>
      </c>
      <c r="E168" s="47" t="s">
        <v>257</v>
      </c>
      <c r="F168" s="48">
        <v>25</v>
      </c>
      <c r="G168" s="48" t="s">
        <v>257</v>
      </c>
      <c r="H168" s="124">
        <v>4634</v>
      </c>
      <c r="I168" s="125">
        <v>5842</v>
      </c>
      <c r="J168" s="137">
        <v>5899</v>
      </c>
      <c r="K168" s="126">
        <f t="shared" si="8"/>
        <v>57</v>
      </c>
      <c r="L168" s="127">
        <v>10</v>
      </c>
      <c r="M168" s="127">
        <f t="shared" si="9"/>
        <v>570</v>
      </c>
      <c r="N168" s="128" t="e">
        <v>#N/A</v>
      </c>
      <c r="O168" s="156">
        <v>525</v>
      </c>
      <c r="P168" s="128">
        <f t="shared" si="10"/>
        <v>45</v>
      </c>
      <c r="Q168" s="129">
        <f t="shared" si="11"/>
        <v>7.8947368421052628</v>
      </c>
      <c r="R168" s="128"/>
      <c r="S168" s="132" t="s">
        <v>415</v>
      </c>
    </row>
    <row r="169" spans="1:19" s="132" customFormat="1" ht="13.5" customHeight="1">
      <c r="A169" s="123">
        <v>166</v>
      </c>
      <c r="B169" s="109" t="s">
        <v>121</v>
      </c>
      <c r="C169" s="109" t="s">
        <v>215</v>
      </c>
      <c r="D169" s="109" t="s">
        <v>216</v>
      </c>
      <c r="E169" s="47" t="s">
        <v>258</v>
      </c>
      <c r="F169" s="48">
        <v>25</v>
      </c>
      <c r="G169" s="48" t="s">
        <v>258</v>
      </c>
      <c r="H169" s="124">
        <v>3232</v>
      </c>
      <c r="I169" s="125">
        <v>3728</v>
      </c>
      <c r="J169" s="137">
        <v>3795</v>
      </c>
      <c r="K169" s="126">
        <f t="shared" si="8"/>
        <v>67</v>
      </c>
      <c r="L169" s="127">
        <v>10</v>
      </c>
      <c r="M169" s="127">
        <f t="shared" si="9"/>
        <v>670</v>
      </c>
      <c r="N169" s="128" t="e">
        <v>#N/A</v>
      </c>
      <c r="O169" s="156">
        <v>599</v>
      </c>
      <c r="P169" s="128">
        <f t="shared" si="10"/>
        <v>71</v>
      </c>
      <c r="Q169" s="129">
        <f t="shared" si="11"/>
        <v>10.597014925373134</v>
      </c>
      <c r="R169" s="128"/>
      <c r="S169" s="132" t="s">
        <v>415</v>
      </c>
    </row>
    <row r="170" spans="1:19" s="132" customFormat="1" ht="13.5" customHeight="1">
      <c r="A170" s="123">
        <v>167</v>
      </c>
      <c r="B170" s="109" t="s">
        <v>121</v>
      </c>
      <c r="C170" s="109" t="s">
        <v>215</v>
      </c>
      <c r="D170" s="109" t="s">
        <v>216</v>
      </c>
      <c r="E170" s="47" t="s">
        <v>259</v>
      </c>
      <c r="F170" s="48">
        <v>25</v>
      </c>
      <c r="G170" s="48" t="s">
        <v>259</v>
      </c>
      <c r="H170" s="124">
        <v>233</v>
      </c>
      <c r="I170" s="125">
        <v>875</v>
      </c>
      <c r="J170" s="137" t="s">
        <v>99</v>
      </c>
      <c r="K170" s="126" t="e">
        <f t="shared" si="8"/>
        <v>#VALUE!</v>
      </c>
      <c r="L170" s="127">
        <v>10</v>
      </c>
      <c r="M170" s="127" t="e">
        <f t="shared" si="9"/>
        <v>#VALUE!</v>
      </c>
      <c r="N170" s="128" t="e">
        <v>#N/A</v>
      </c>
      <c r="O170" s="156">
        <v>652</v>
      </c>
      <c r="P170" s="128" t="e">
        <f t="shared" si="10"/>
        <v>#VALUE!</v>
      </c>
      <c r="Q170" s="129" t="e">
        <f t="shared" si="11"/>
        <v>#VALUE!</v>
      </c>
      <c r="R170" s="128"/>
      <c r="S170" s="132" t="s">
        <v>415</v>
      </c>
    </row>
    <row r="171" spans="1:19" s="132" customFormat="1" ht="13.5" customHeight="1">
      <c r="A171" s="123">
        <v>168</v>
      </c>
      <c r="B171" s="109" t="s">
        <v>121</v>
      </c>
      <c r="C171" s="109" t="s">
        <v>215</v>
      </c>
      <c r="D171" s="109" t="s">
        <v>216</v>
      </c>
      <c r="E171" s="47" t="s">
        <v>260</v>
      </c>
      <c r="F171" s="48">
        <v>25</v>
      </c>
      <c r="G171" s="48" t="s">
        <v>260</v>
      </c>
      <c r="H171" s="124">
        <v>467</v>
      </c>
      <c r="I171" s="125">
        <v>320</v>
      </c>
      <c r="J171" s="137">
        <v>506</v>
      </c>
      <c r="K171" s="126">
        <f t="shared" si="8"/>
        <v>186</v>
      </c>
      <c r="L171" s="127">
        <v>10</v>
      </c>
      <c r="M171" s="127">
        <f t="shared" si="9"/>
        <v>1860</v>
      </c>
      <c r="N171" s="128" t="e">
        <v>#N/A</v>
      </c>
      <c r="O171" s="156">
        <v>1690</v>
      </c>
      <c r="P171" s="128">
        <f t="shared" si="10"/>
        <v>170</v>
      </c>
      <c r="Q171" s="129">
        <f t="shared" si="11"/>
        <v>9.1397849462365599</v>
      </c>
      <c r="R171" s="128"/>
      <c r="S171" s="132" t="s">
        <v>415</v>
      </c>
    </row>
    <row r="172" spans="1:19" s="132" customFormat="1" ht="13.5" customHeight="1">
      <c r="A172" s="123">
        <v>169</v>
      </c>
      <c r="B172" s="109" t="s">
        <v>121</v>
      </c>
      <c r="C172" s="109" t="s">
        <v>215</v>
      </c>
      <c r="D172" s="109" t="s">
        <v>216</v>
      </c>
      <c r="E172" s="47" t="s">
        <v>261</v>
      </c>
      <c r="F172" s="48">
        <v>25</v>
      </c>
      <c r="G172" s="48" t="s">
        <v>261</v>
      </c>
      <c r="H172" s="124">
        <v>5269</v>
      </c>
      <c r="I172" s="125">
        <v>5772</v>
      </c>
      <c r="J172" s="137">
        <v>5798</v>
      </c>
      <c r="K172" s="126">
        <f t="shared" si="8"/>
        <v>26</v>
      </c>
      <c r="L172" s="127">
        <v>10</v>
      </c>
      <c r="M172" s="127">
        <f t="shared" si="9"/>
        <v>260</v>
      </c>
      <c r="N172" s="128" t="e">
        <v>#N/A</v>
      </c>
      <c r="O172" s="156">
        <v>240</v>
      </c>
      <c r="P172" s="128">
        <f t="shared" si="10"/>
        <v>20</v>
      </c>
      <c r="Q172" s="129">
        <f t="shared" si="11"/>
        <v>7.6923076923076925</v>
      </c>
      <c r="R172" s="128"/>
      <c r="S172" s="132" t="s">
        <v>415</v>
      </c>
    </row>
    <row r="173" spans="1:19" s="132" customFormat="1" ht="13.5" customHeight="1">
      <c r="A173" s="123">
        <v>170</v>
      </c>
      <c r="B173" s="109" t="s">
        <v>121</v>
      </c>
      <c r="C173" s="109" t="s">
        <v>215</v>
      </c>
      <c r="D173" s="109" t="s">
        <v>216</v>
      </c>
      <c r="E173" s="47" t="s">
        <v>262</v>
      </c>
      <c r="F173" s="48">
        <v>25</v>
      </c>
      <c r="G173" s="48" t="s">
        <v>262</v>
      </c>
      <c r="H173" s="124">
        <v>7312</v>
      </c>
      <c r="I173" s="125">
        <v>8805</v>
      </c>
      <c r="J173" s="137">
        <v>9030</v>
      </c>
      <c r="K173" s="126">
        <f t="shared" si="8"/>
        <v>225</v>
      </c>
      <c r="L173" s="127">
        <v>10</v>
      </c>
      <c r="M173" s="127">
        <f t="shared" si="9"/>
        <v>2250</v>
      </c>
      <c r="N173" s="128" t="e">
        <v>#N/A</v>
      </c>
      <c r="O173" s="156">
        <v>2106</v>
      </c>
      <c r="P173" s="128">
        <f t="shared" si="10"/>
        <v>144</v>
      </c>
      <c r="Q173" s="157">
        <f t="shared" si="11"/>
        <v>6.4</v>
      </c>
      <c r="R173" s="128"/>
      <c r="S173" s="132" t="s">
        <v>415</v>
      </c>
    </row>
    <row r="174" spans="1:19" s="132" customFormat="1" ht="13.5" customHeight="1">
      <c r="A174" s="123">
        <v>171</v>
      </c>
      <c r="B174" s="109" t="s">
        <v>121</v>
      </c>
      <c r="C174" s="109" t="s">
        <v>215</v>
      </c>
      <c r="D174" s="109" t="s">
        <v>216</v>
      </c>
      <c r="E174" s="47" t="s">
        <v>263</v>
      </c>
      <c r="F174" s="48">
        <v>25</v>
      </c>
      <c r="G174" s="48" t="s">
        <v>263</v>
      </c>
      <c r="H174" s="124">
        <v>6702</v>
      </c>
      <c r="I174" s="125">
        <v>8102</v>
      </c>
      <c r="J174" s="137">
        <v>11163</v>
      </c>
      <c r="K174" s="126">
        <f t="shared" si="8"/>
        <v>3061</v>
      </c>
      <c r="L174" s="127">
        <v>10</v>
      </c>
      <c r="M174" s="127">
        <f t="shared" si="9"/>
        <v>30610</v>
      </c>
      <c r="N174" s="128" t="e">
        <v>#N/A</v>
      </c>
      <c r="O174" s="156">
        <v>28168</v>
      </c>
      <c r="P174" s="128">
        <f t="shared" si="10"/>
        <v>2442</v>
      </c>
      <c r="Q174" s="129">
        <f t="shared" si="11"/>
        <v>7.9777850375694221</v>
      </c>
      <c r="R174" s="128"/>
      <c r="S174" s="132" t="s">
        <v>415</v>
      </c>
    </row>
    <row r="175" spans="1:19" s="132" customFormat="1" ht="28.9" customHeight="1">
      <c r="A175" s="123">
        <v>172</v>
      </c>
      <c r="B175" s="109" t="s">
        <v>121</v>
      </c>
      <c r="C175" s="109" t="s">
        <v>264</v>
      </c>
      <c r="D175" s="109" t="s">
        <v>216</v>
      </c>
      <c r="E175" s="47" t="s">
        <v>265</v>
      </c>
      <c r="F175" s="48">
        <v>100</v>
      </c>
      <c r="G175" s="48" t="s">
        <v>265</v>
      </c>
      <c r="H175" s="124" t="s">
        <v>99</v>
      </c>
      <c r="I175" s="125" t="e">
        <v>#VALUE!</v>
      </c>
      <c r="J175" s="137" t="e">
        <v>#VALUE!</v>
      </c>
      <c r="K175" s="126" t="e">
        <f t="shared" si="8"/>
        <v>#VALUE!</v>
      </c>
      <c r="L175" s="127">
        <v>30</v>
      </c>
      <c r="M175" s="127" t="e">
        <f t="shared" si="9"/>
        <v>#VALUE!</v>
      </c>
      <c r="N175" s="128" t="e">
        <v>#N/A</v>
      </c>
      <c r="O175" s="156">
        <v>5236</v>
      </c>
      <c r="P175" s="128" t="e">
        <f t="shared" si="10"/>
        <v>#VALUE!</v>
      </c>
      <c r="Q175" s="128" t="e">
        <f t="shared" si="11"/>
        <v>#VALUE!</v>
      </c>
      <c r="R175" s="128" t="s">
        <v>99</v>
      </c>
    </row>
    <row r="176" spans="1:19" s="132" customFormat="1" ht="13.5" customHeight="1">
      <c r="A176" s="123">
        <v>173</v>
      </c>
      <c r="B176" s="109" t="s">
        <v>121</v>
      </c>
      <c r="C176" s="109" t="s">
        <v>264</v>
      </c>
      <c r="D176" s="109" t="s">
        <v>216</v>
      </c>
      <c r="E176" s="47" t="s">
        <v>266</v>
      </c>
      <c r="F176" s="48">
        <v>25</v>
      </c>
      <c r="G176" s="48" t="s">
        <v>266</v>
      </c>
      <c r="H176" s="124">
        <v>0</v>
      </c>
      <c r="I176" s="125">
        <v>1621</v>
      </c>
      <c r="J176" s="137">
        <v>1752</v>
      </c>
      <c r="K176" s="126">
        <f>J176-I176</f>
        <v>131</v>
      </c>
      <c r="L176" s="127">
        <v>10</v>
      </c>
      <c r="M176" s="127">
        <f t="shared" si="9"/>
        <v>1310</v>
      </c>
      <c r="N176" s="128" t="e">
        <v>#N/A</v>
      </c>
      <c r="O176" s="156">
        <v>1202</v>
      </c>
      <c r="P176" s="128">
        <f t="shared" si="10"/>
        <v>108</v>
      </c>
      <c r="Q176" s="129">
        <f t="shared" si="11"/>
        <v>8.2442748091603058</v>
      </c>
      <c r="R176" s="128"/>
    </row>
    <row r="177" spans="1:19" s="132" customFormat="1" ht="13.5" customHeight="1">
      <c r="A177" s="123">
        <v>174</v>
      </c>
      <c r="B177" s="109" t="s">
        <v>121</v>
      </c>
      <c r="C177" s="109" t="s">
        <v>264</v>
      </c>
      <c r="D177" s="109" t="s">
        <v>216</v>
      </c>
      <c r="E177" s="47" t="s">
        <v>267</v>
      </c>
      <c r="F177" s="48">
        <v>100</v>
      </c>
      <c r="G177" s="48" t="s">
        <v>267</v>
      </c>
      <c r="H177" s="124">
        <v>3421</v>
      </c>
      <c r="I177" s="125">
        <v>4062</v>
      </c>
      <c r="J177" s="137" t="s">
        <v>99</v>
      </c>
      <c r="K177" s="126" t="e">
        <f t="shared" si="8"/>
        <v>#VALUE!</v>
      </c>
      <c r="L177" s="127">
        <v>30</v>
      </c>
      <c r="M177" s="127" t="e">
        <f t="shared" si="9"/>
        <v>#VALUE!</v>
      </c>
      <c r="N177" s="128" t="e">
        <v>#N/A</v>
      </c>
      <c r="O177" s="156">
        <v>2131</v>
      </c>
      <c r="P177" s="128" t="e">
        <f t="shared" si="10"/>
        <v>#VALUE!</v>
      </c>
      <c r="Q177" s="129" t="e">
        <f t="shared" si="11"/>
        <v>#VALUE!</v>
      </c>
      <c r="R177" s="128"/>
    </row>
    <row r="178" spans="1:19" s="132" customFormat="1" ht="13.5" customHeight="1">
      <c r="A178" s="123">
        <v>175</v>
      </c>
      <c r="B178" s="109" t="s">
        <v>121</v>
      </c>
      <c r="C178" s="109" t="s">
        <v>264</v>
      </c>
      <c r="D178" s="109" t="s">
        <v>216</v>
      </c>
      <c r="E178" s="47" t="s">
        <v>268</v>
      </c>
      <c r="F178" s="48">
        <v>25</v>
      </c>
      <c r="G178" s="48" t="s">
        <v>268</v>
      </c>
      <c r="H178" s="124">
        <v>6021</v>
      </c>
      <c r="I178" s="125">
        <v>6563</v>
      </c>
      <c r="J178" s="137" t="s">
        <v>99</v>
      </c>
      <c r="K178" s="126" t="e">
        <f t="shared" si="8"/>
        <v>#VALUE!</v>
      </c>
      <c r="L178" s="127">
        <v>10</v>
      </c>
      <c r="M178" s="127" t="e">
        <f t="shared" si="9"/>
        <v>#VALUE!</v>
      </c>
      <c r="N178" s="128" t="e">
        <v>#N/A</v>
      </c>
      <c r="O178" s="156">
        <v>2300</v>
      </c>
      <c r="P178" s="128" t="e">
        <f t="shared" si="10"/>
        <v>#VALUE!</v>
      </c>
      <c r="Q178" s="129" t="e">
        <f t="shared" si="11"/>
        <v>#VALUE!</v>
      </c>
      <c r="R178" s="128"/>
    </row>
    <row r="179" spans="1:19" s="132" customFormat="1" ht="13.5" customHeight="1">
      <c r="A179" s="123">
        <v>176</v>
      </c>
      <c r="B179" s="109" t="s">
        <v>121</v>
      </c>
      <c r="C179" s="109" t="s">
        <v>269</v>
      </c>
      <c r="D179" s="109" t="s">
        <v>216</v>
      </c>
      <c r="E179" s="47">
        <v>154457</v>
      </c>
      <c r="F179" s="48">
        <v>25</v>
      </c>
      <c r="G179" s="48">
        <v>154457</v>
      </c>
      <c r="H179" s="124">
        <v>6610</v>
      </c>
      <c r="I179" s="125">
        <v>7107</v>
      </c>
      <c r="J179" s="137">
        <v>7136</v>
      </c>
      <c r="K179" s="126">
        <f t="shared" si="8"/>
        <v>29</v>
      </c>
      <c r="L179" s="127">
        <v>10</v>
      </c>
      <c r="M179" s="127">
        <f t="shared" si="9"/>
        <v>290</v>
      </c>
      <c r="N179" s="128" t="e">
        <v>#N/A</v>
      </c>
      <c r="O179" s="156">
        <v>265</v>
      </c>
      <c r="P179" s="128">
        <f t="shared" si="10"/>
        <v>25</v>
      </c>
      <c r="Q179" s="129">
        <f t="shared" si="11"/>
        <v>8.6206896551724146</v>
      </c>
      <c r="R179" s="128"/>
      <c r="S179" s="132" t="s">
        <v>412</v>
      </c>
    </row>
    <row r="180" spans="1:19" s="132" customFormat="1" ht="13.5" customHeight="1">
      <c r="A180" s="123">
        <v>177</v>
      </c>
      <c r="B180" s="109" t="s">
        <v>121</v>
      </c>
      <c r="C180" s="109" t="s">
        <v>269</v>
      </c>
      <c r="D180" s="109" t="s">
        <v>216</v>
      </c>
      <c r="E180" s="47">
        <v>154455</v>
      </c>
      <c r="F180" s="48">
        <v>63</v>
      </c>
      <c r="G180" s="48">
        <v>154455</v>
      </c>
      <c r="H180" s="124">
        <v>11432</v>
      </c>
      <c r="I180" s="125">
        <v>12691</v>
      </c>
      <c r="J180" s="137">
        <v>12983</v>
      </c>
      <c r="K180" s="126">
        <f t="shared" si="8"/>
        <v>292</v>
      </c>
      <c r="L180" s="127">
        <v>20</v>
      </c>
      <c r="M180" s="127">
        <f t="shared" si="9"/>
        <v>5840</v>
      </c>
      <c r="N180" s="128" t="e">
        <v>#N/A</v>
      </c>
      <c r="O180" s="156">
        <v>5360</v>
      </c>
      <c r="P180" s="128">
        <f t="shared" si="10"/>
        <v>480</v>
      </c>
      <c r="Q180" s="129">
        <f t="shared" si="11"/>
        <v>8.2191780821917799</v>
      </c>
      <c r="R180" s="128"/>
      <c r="S180" s="132" t="s">
        <v>412</v>
      </c>
    </row>
    <row r="181" spans="1:19" s="132" customFormat="1" ht="13.5" customHeight="1">
      <c r="A181" s="123">
        <v>178</v>
      </c>
      <c r="B181" s="109" t="s">
        <v>121</v>
      </c>
      <c r="C181" s="109" t="s">
        <v>269</v>
      </c>
      <c r="D181" s="109" t="s">
        <v>216</v>
      </c>
      <c r="E181" s="47">
        <v>154454</v>
      </c>
      <c r="F181" s="48">
        <v>63</v>
      </c>
      <c r="G181" s="48">
        <v>154454</v>
      </c>
      <c r="H181" s="124">
        <v>5105</v>
      </c>
      <c r="I181" s="125">
        <v>5800</v>
      </c>
      <c r="J181" s="137">
        <v>5890</v>
      </c>
      <c r="K181" s="126">
        <f>J181-I181</f>
        <v>90</v>
      </c>
      <c r="L181" s="127">
        <v>20</v>
      </c>
      <c r="M181" s="127">
        <f t="shared" si="9"/>
        <v>1800</v>
      </c>
      <c r="N181" s="128" t="e">
        <v>#N/A</v>
      </c>
      <c r="O181" s="156">
        <v>1750</v>
      </c>
      <c r="P181" s="128">
        <f t="shared" si="10"/>
        <v>50</v>
      </c>
      <c r="Q181" s="129">
        <f t="shared" si="11"/>
        <v>2.7777777777777777</v>
      </c>
      <c r="R181" s="128"/>
      <c r="S181" s="132" t="s">
        <v>412</v>
      </c>
    </row>
    <row r="182" spans="1:19" s="132" customFormat="1" ht="13.5" customHeight="1">
      <c r="A182" s="123">
        <v>179</v>
      </c>
      <c r="B182" s="109" t="s">
        <v>121</v>
      </c>
      <c r="C182" s="109" t="s">
        <v>269</v>
      </c>
      <c r="D182" s="109" t="s">
        <v>216</v>
      </c>
      <c r="E182" s="47">
        <v>154452</v>
      </c>
      <c r="F182" s="48">
        <v>63</v>
      </c>
      <c r="G182" s="48">
        <v>154452</v>
      </c>
      <c r="H182" s="124">
        <v>6521</v>
      </c>
      <c r="I182" s="125">
        <v>8907</v>
      </c>
      <c r="J182" s="137">
        <v>9129</v>
      </c>
      <c r="K182" s="126">
        <f t="shared" si="8"/>
        <v>222</v>
      </c>
      <c r="L182" s="127">
        <v>20</v>
      </c>
      <c r="M182" s="127">
        <f t="shared" si="9"/>
        <v>4440</v>
      </c>
      <c r="N182" s="128" t="e">
        <v>#N/A</v>
      </c>
      <c r="O182" s="156">
        <v>4100</v>
      </c>
      <c r="P182" s="128">
        <f t="shared" si="10"/>
        <v>340</v>
      </c>
      <c r="Q182" s="129">
        <f t="shared" si="11"/>
        <v>7.6576576576576567</v>
      </c>
      <c r="R182" s="128"/>
      <c r="S182" s="132" t="s">
        <v>412</v>
      </c>
    </row>
    <row r="183" spans="1:19" s="132" customFormat="1" ht="13.5" customHeight="1">
      <c r="A183" s="123">
        <v>180</v>
      </c>
      <c r="B183" s="109" t="s">
        <v>121</v>
      </c>
      <c r="C183" s="109" t="s">
        <v>419</v>
      </c>
      <c r="D183" s="109" t="s">
        <v>216</v>
      </c>
      <c r="E183" s="47">
        <v>153119</v>
      </c>
      <c r="F183" s="48">
        <v>100</v>
      </c>
      <c r="G183" s="48">
        <v>153119</v>
      </c>
      <c r="H183" s="124">
        <v>4320</v>
      </c>
      <c r="I183" s="125">
        <v>1625</v>
      </c>
      <c r="J183" s="137">
        <v>1883</v>
      </c>
      <c r="K183" s="126">
        <f t="shared" si="8"/>
        <v>258</v>
      </c>
      <c r="L183" s="127">
        <v>30</v>
      </c>
      <c r="M183" s="127">
        <f t="shared" si="9"/>
        <v>7740</v>
      </c>
      <c r="N183" s="128" t="e">
        <v>#N/A</v>
      </c>
      <c r="O183" s="156">
        <v>7221</v>
      </c>
      <c r="P183" s="128">
        <f t="shared" si="10"/>
        <v>519</v>
      </c>
      <c r="Q183" s="129">
        <f t="shared" si="11"/>
        <v>6.7054263565891477</v>
      </c>
      <c r="R183" s="128"/>
      <c r="S183" s="132" t="s">
        <v>415</v>
      </c>
    </row>
    <row r="184" spans="1:19" s="132" customFormat="1" ht="13.5" customHeight="1">
      <c r="A184" s="123">
        <v>181</v>
      </c>
      <c r="B184" s="109" t="s">
        <v>121</v>
      </c>
      <c r="C184" s="109" t="s">
        <v>419</v>
      </c>
      <c r="D184" s="109" t="s">
        <v>216</v>
      </c>
      <c r="E184" s="47">
        <v>153118</v>
      </c>
      <c r="F184" s="48">
        <v>100</v>
      </c>
      <c r="G184" s="48">
        <v>153118</v>
      </c>
      <c r="H184" s="124" t="s">
        <v>35</v>
      </c>
      <c r="I184" s="125">
        <v>1379</v>
      </c>
      <c r="J184" s="137">
        <v>1395</v>
      </c>
      <c r="K184" s="126">
        <f t="shared" si="8"/>
        <v>16</v>
      </c>
      <c r="L184" s="127">
        <v>30</v>
      </c>
      <c r="M184" s="127">
        <f t="shared" si="9"/>
        <v>480</v>
      </c>
      <c r="N184" s="128" t="e">
        <v>#N/A</v>
      </c>
      <c r="O184" s="156">
        <v>460</v>
      </c>
      <c r="P184" s="128">
        <f t="shared" si="10"/>
        <v>20</v>
      </c>
      <c r="Q184" s="157">
        <f t="shared" si="11"/>
        <v>4.1666666666666661</v>
      </c>
      <c r="R184" s="128" t="s">
        <v>103</v>
      </c>
      <c r="S184" s="132" t="s">
        <v>415</v>
      </c>
    </row>
    <row r="185" spans="1:19" s="132" customFormat="1" ht="13.5" customHeight="1">
      <c r="A185" s="123">
        <v>182</v>
      </c>
      <c r="B185" s="109" t="s">
        <v>121</v>
      </c>
      <c r="C185" s="109" t="s">
        <v>419</v>
      </c>
      <c r="D185" s="109" t="s">
        <v>216</v>
      </c>
      <c r="E185" s="47">
        <v>153117</v>
      </c>
      <c r="F185" s="48">
        <v>25</v>
      </c>
      <c r="G185" s="48">
        <v>153117</v>
      </c>
      <c r="H185" s="124" t="s">
        <v>108</v>
      </c>
      <c r="I185" s="125">
        <v>11588</v>
      </c>
      <c r="J185" s="137">
        <v>11618</v>
      </c>
      <c r="K185" s="126">
        <f t="shared" si="8"/>
        <v>30</v>
      </c>
      <c r="L185" s="127">
        <v>10</v>
      </c>
      <c r="M185" s="127">
        <f t="shared" si="9"/>
        <v>300</v>
      </c>
      <c r="N185" s="128" t="e">
        <v>#N/A</v>
      </c>
      <c r="O185" s="156">
        <v>290</v>
      </c>
      <c r="P185" s="128">
        <f t="shared" si="10"/>
        <v>10</v>
      </c>
      <c r="Q185" s="157">
        <f t="shared" si="11"/>
        <v>3.3333333333333335</v>
      </c>
      <c r="R185" s="128" t="s">
        <v>109</v>
      </c>
      <c r="S185" s="132" t="s">
        <v>415</v>
      </c>
    </row>
    <row r="186" spans="1:19" s="132" customFormat="1" ht="13.5" customHeight="1">
      <c r="A186" s="123">
        <v>183</v>
      </c>
      <c r="B186" s="109" t="s">
        <v>121</v>
      </c>
      <c r="C186" s="109" t="s">
        <v>419</v>
      </c>
      <c r="D186" s="109" t="s">
        <v>216</v>
      </c>
      <c r="E186" s="47">
        <v>153116</v>
      </c>
      <c r="F186" s="48">
        <v>25</v>
      </c>
      <c r="G186" s="48">
        <v>153116</v>
      </c>
      <c r="H186" s="124" t="s">
        <v>108</v>
      </c>
      <c r="I186" s="125">
        <v>27752</v>
      </c>
      <c r="J186" s="137">
        <v>28422</v>
      </c>
      <c r="K186" s="126">
        <f t="shared" si="8"/>
        <v>670</v>
      </c>
      <c r="L186" s="127">
        <v>10</v>
      </c>
      <c r="M186" s="127">
        <f t="shared" si="9"/>
        <v>6700</v>
      </c>
      <c r="N186" s="128" t="e">
        <v>#N/A</v>
      </c>
      <c r="O186" s="156">
        <v>6201</v>
      </c>
      <c r="P186" s="128">
        <f t="shared" si="10"/>
        <v>499</v>
      </c>
      <c r="Q186" s="128">
        <f t="shared" si="11"/>
        <v>7.4477611940298507</v>
      </c>
      <c r="R186" s="128" t="s">
        <v>109</v>
      </c>
      <c r="S186" s="132" t="s">
        <v>415</v>
      </c>
    </row>
    <row r="187" spans="1:19" s="132" customFormat="1" ht="13.5" customHeight="1">
      <c r="A187" s="123">
        <v>184</v>
      </c>
      <c r="B187" s="109" t="s">
        <v>121</v>
      </c>
      <c r="C187" s="109" t="s">
        <v>419</v>
      </c>
      <c r="D187" s="109" t="s">
        <v>216</v>
      </c>
      <c r="E187" s="47">
        <v>153115</v>
      </c>
      <c r="F187" s="48">
        <v>100</v>
      </c>
      <c r="G187" s="48">
        <v>153115</v>
      </c>
      <c r="H187" s="124">
        <v>4623</v>
      </c>
      <c r="I187" s="125" t="s">
        <v>35</v>
      </c>
      <c r="J187" s="137" t="s">
        <v>35</v>
      </c>
      <c r="K187" s="126" t="e">
        <f t="shared" si="8"/>
        <v>#VALUE!</v>
      </c>
      <c r="L187" s="127">
        <v>30</v>
      </c>
      <c r="M187" s="127" t="e">
        <f t="shared" si="9"/>
        <v>#VALUE!</v>
      </c>
      <c r="N187" s="128" t="e">
        <v>#N/A</v>
      </c>
      <c r="O187" s="156">
        <v>2652</v>
      </c>
      <c r="P187" s="128" t="e">
        <f t="shared" si="10"/>
        <v>#VALUE!</v>
      </c>
      <c r="Q187" s="129" t="e">
        <f t="shared" si="11"/>
        <v>#VALUE!</v>
      </c>
      <c r="R187" s="128"/>
      <c r="S187" s="132" t="s">
        <v>415</v>
      </c>
    </row>
    <row r="188" spans="1:19" s="132" customFormat="1" ht="13.5" customHeight="1">
      <c r="A188" s="123">
        <v>185</v>
      </c>
      <c r="B188" s="109" t="s">
        <v>121</v>
      </c>
      <c r="C188" s="109" t="s">
        <v>419</v>
      </c>
      <c r="D188" s="109" t="s">
        <v>216</v>
      </c>
      <c r="E188" s="47">
        <v>153114</v>
      </c>
      <c r="F188" s="48">
        <v>100</v>
      </c>
      <c r="G188" s="48">
        <v>153114</v>
      </c>
      <c r="H188" s="124">
        <v>6102</v>
      </c>
      <c r="I188" s="125">
        <v>7252</v>
      </c>
      <c r="J188" s="137">
        <v>7962</v>
      </c>
      <c r="K188" s="126">
        <f t="shared" si="8"/>
        <v>710</v>
      </c>
      <c r="L188" s="127">
        <v>30</v>
      </c>
      <c r="M188" s="127">
        <f t="shared" si="9"/>
        <v>21300</v>
      </c>
      <c r="N188" s="128" t="e">
        <v>#N/A</v>
      </c>
      <c r="O188" s="156">
        <v>19632</v>
      </c>
      <c r="P188" s="128">
        <f t="shared" si="10"/>
        <v>1668</v>
      </c>
      <c r="Q188" s="129">
        <f t="shared" si="11"/>
        <v>7.830985915492958</v>
      </c>
      <c r="R188" s="128"/>
      <c r="S188" s="132" t="s">
        <v>415</v>
      </c>
    </row>
    <row r="189" spans="1:19" s="132" customFormat="1" ht="13.5" customHeight="1">
      <c r="A189" s="123">
        <v>186</v>
      </c>
      <c r="B189" s="109" t="s">
        <v>121</v>
      </c>
      <c r="C189" s="109" t="s">
        <v>270</v>
      </c>
      <c r="D189" s="109" t="s">
        <v>216</v>
      </c>
      <c r="E189" s="47">
        <v>151968</v>
      </c>
      <c r="F189" s="48">
        <v>25</v>
      </c>
      <c r="G189" s="160">
        <v>151968</v>
      </c>
      <c r="H189" s="124">
        <v>9531</v>
      </c>
      <c r="I189" s="125">
        <v>11486</v>
      </c>
      <c r="J189" s="137">
        <v>11968</v>
      </c>
      <c r="K189" s="126">
        <f t="shared" si="8"/>
        <v>482</v>
      </c>
      <c r="L189" s="127">
        <v>10</v>
      </c>
      <c r="M189" s="127">
        <f t="shared" si="9"/>
        <v>4820</v>
      </c>
      <c r="N189" s="128" t="e">
        <v>#N/A</v>
      </c>
      <c r="O189" s="156">
        <v>4580</v>
      </c>
      <c r="P189" s="128">
        <f t="shared" si="10"/>
        <v>240</v>
      </c>
      <c r="Q189" s="129">
        <f t="shared" si="11"/>
        <v>4.9792531120331951</v>
      </c>
      <c r="R189" s="128"/>
      <c r="S189" s="132" t="s">
        <v>412</v>
      </c>
    </row>
    <row r="190" spans="1:19" s="132" customFormat="1" ht="13.5" customHeight="1">
      <c r="A190" s="123">
        <v>187</v>
      </c>
      <c r="B190" s="109" t="s">
        <v>121</v>
      </c>
      <c r="C190" s="109" t="s">
        <v>270</v>
      </c>
      <c r="D190" s="109" t="s">
        <v>216</v>
      </c>
      <c r="E190" s="47">
        <v>151966</v>
      </c>
      <c r="F190" s="48">
        <v>25</v>
      </c>
      <c r="G190" s="160">
        <v>151966</v>
      </c>
      <c r="H190" s="124" t="s">
        <v>35</v>
      </c>
      <c r="I190" s="125">
        <v>7892</v>
      </c>
      <c r="J190" s="137">
        <v>7925</v>
      </c>
      <c r="K190" s="126">
        <f t="shared" si="8"/>
        <v>33</v>
      </c>
      <c r="L190" s="127">
        <v>10</v>
      </c>
      <c r="M190" s="127">
        <f t="shared" si="9"/>
        <v>330</v>
      </c>
      <c r="N190" s="128" t="e">
        <v>#N/A</v>
      </c>
      <c r="O190" s="156">
        <v>310</v>
      </c>
      <c r="P190" s="128">
        <f t="shared" si="10"/>
        <v>20</v>
      </c>
      <c r="Q190" s="129">
        <f t="shared" si="11"/>
        <v>6.0606060606060606</v>
      </c>
      <c r="R190" s="128"/>
      <c r="S190" s="132" t="s">
        <v>412</v>
      </c>
    </row>
    <row r="191" spans="1:19" s="132" customFormat="1" ht="13.5" customHeight="1">
      <c r="A191" s="123">
        <v>188</v>
      </c>
      <c r="B191" s="109" t="s">
        <v>121</v>
      </c>
      <c r="C191" s="109" t="s">
        <v>270</v>
      </c>
      <c r="D191" s="109" t="s">
        <v>216</v>
      </c>
      <c r="E191" s="47">
        <v>151962</v>
      </c>
      <c r="F191" s="48">
        <v>25</v>
      </c>
      <c r="G191" s="160">
        <v>151962</v>
      </c>
      <c r="H191" s="124">
        <v>4852</v>
      </c>
      <c r="I191" s="125">
        <v>5141</v>
      </c>
      <c r="J191" s="137" t="s">
        <v>103</v>
      </c>
      <c r="K191" s="126" t="e">
        <f t="shared" si="8"/>
        <v>#VALUE!</v>
      </c>
      <c r="L191" s="127">
        <v>10</v>
      </c>
      <c r="M191" s="127" t="e">
        <f t="shared" si="9"/>
        <v>#VALUE!</v>
      </c>
      <c r="N191" s="128" t="e">
        <v>#N/A</v>
      </c>
      <c r="O191" s="156" t="s">
        <v>103</v>
      </c>
      <c r="P191" s="128" t="e">
        <f t="shared" si="10"/>
        <v>#VALUE!</v>
      </c>
      <c r="Q191" s="128" t="e">
        <f t="shared" si="11"/>
        <v>#VALUE!</v>
      </c>
      <c r="R191" s="128" t="s">
        <v>103</v>
      </c>
      <c r="S191" s="132" t="s">
        <v>412</v>
      </c>
    </row>
    <row r="192" spans="1:19" s="132" customFormat="1" ht="13.5" customHeight="1">
      <c r="A192" s="123">
        <v>189</v>
      </c>
      <c r="B192" s="109" t="s">
        <v>121</v>
      </c>
      <c r="C192" s="109" t="s">
        <v>270</v>
      </c>
      <c r="D192" s="109" t="s">
        <v>216</v>
      </c>
      <c r="E192" s="47">
        <v>151961</v>
      </c>
      <c r="F192" s="48">
        <v>25</v>
      </c>
      <c r="G192" s="160">
        <v>151961</v>
      </c>
      <c r="H192" s="124">
        <v>12292</v>
      </c>
      <c r="I192" s="125">
        <v>13586</v>
      </c>
      <c r="J192" s="137">
        <v>13668</v>
      </c>
      <c r="K192" s="126">
        <f t="shared" si="8"/>
        <v>82</v>
      </c>
      <c r="L192" s="127">
        <v>10</v>
      </c>
      <c r="M192" s="127">
        <f t="shared" si="9"/>
        <v>820</v>
      </c>
      <c r="N192" s="128" t="e">
        <v>#N/A</v>
      </c>
      <c r="O192" s="156">
        <v>763</v>
      </c>
      <c r="P192" s="128">
        <f t="shared" si="10"/>
        <v>57</v>
      </c>
      <c r="Q192" s="129">
        <f t="shared" si="11"/>
        <v>6.9512195121951228</v>
      </c>
      <c r="R192" s="128"/>
      <c r="S192" s="132" t="s">
        <v>412</v>
      </c>
    </row>
    <row r="193" spans="1:19" s="132" customFormat="1" ht="13.5" customHeight="1">
      <c r="A193" s="123">
        <v>190</v>
      </c>
      <c r="B193" s="109" t="s">
        <v>121</v>
      </c>
      <c r="C193" s="109" t="s">
        <v>270</v>
      </c>
      <c r="D193" s="109" t="s">
        <v>216</v>
      </c>
      <c r="E193" s="47">
        <v>151958</v>
      </c>
      <c r="F193" s="48">
        <v>25</v>
      </c>
      <c r="G193" s="160">
        <v>151958</v>
      </c>
      <c r="H193" s="124" t="s">
        <v>105</v>
      </c>
      <c r="I193" s="125" t="s">
        <v>108</v>
      </c>
      <c r="J193" s="125" t="s">
        <v>108</v>
      </c>
      <c r="K193" s="126" t="e">
        <f t="shared" si="8"/>
        <v>#VALUE!</v>
      </c>
      <c r="L193" s="127">
        <v>10</v>
      </c>
      <c r="M193" s="127" t="e">
        <f t="shared" si="9"/>
        <v>#VALUE!</v>
      </c>
      <c r="N193" s="128" t="e">
        <v>#N/A</v>
      </c>
      <c r="O193" s="156" t="s">
        <v>40</v>
      </c>
      <c r="P193" s="128" t="e">
        <f t="shared" si="10"/>
        <v>#VALUE!</v>
      </c>
      <c r="Q193" s="128" t="e">
        <f t="shared" si="11"/>
        <v>#VALUE!</v>
      </c>
      <c r="R193" s="128" t="s">
        <v>105</v>
      </c>
      <c r="S193" s="132" t="s">
        <v>412</v>
      </c>
    </row>
    <row r="194" spans="1:19" s="132" customFormat="1" ht="13.5" customHeight="1">
      <c r="A194" s="123">
        <v>191</v>
      </c>
      <c r="B194" s="109" t="s">
        <v>121</v>
      </c>
      <c r="C194" s="109" t="s">
        <v>270</v>
      </c>
      <c r="D194" s="109" t="s">
        <v>216</v>
      </c>
      <c r="E194" s="47">
        <v>151956</v>
      </c>
      <c r="F194" s="48">
        <v>25</v>
      </c>
      <c r="G194" s="160">
        <v>151956</v>
      </c>
      <c r="H194" s="124">
        <v>5231</v>
      </c>
      <c r="I194" s="125">
        <v>6263</v>
      </c>
      <c r="J194" s="137">
        <v>6359</v>
      </c>
      <c r="K194" s="126">
        <f t="shared" si="8"/>
        <v>96</v>
      </c>
      <c r="L194" s="127">
        <v>10</v>
      </c>
      <c r="M194" s="127">
        <f t="shared" si="9"/>
        <v>960</v>
      </c>
      <c r="N194" s="128" t="e">
        <v>#N/A</v>
      </c>
      <c r="O194" s="156">
        <v>912</v>
      </c>
      <c r="P194" s="128">
        <f t="shared" si="10"/>
        <v>48</v>
      </c>
      <c r="Q194" s="129">
        <f t="shared" si="11"/>
        <v>5</v>
      </c>
      <c r="R194" s="128"/>
      <c r="S194" s="132" t="s">
        <v>412</v>
      </c>
    </row>
    <row r="195" spans="1:19" s="132" customFormat="1" ht="13.5" customHeight="1">
      <c r="A195" s="123">
        <v>192</v>
      </c>
      <c r="B195" s="109" t="s">
        <v>121</v>
      </c>
      <c r="C195" s="109" t="s">
        <v>270</v>
      </c>
      <c r="D195" s="109" t="s">
        <v>216</v>
      </c>
      <c r="E195" s="47">
        <v>151955</v>
      </c>
      <c r="F195" s="48">
        <v>63</v>
      </c>
      <c r="G195" s="160">
        <v>151955</v>
      </c>
      <c r="H195" s="124">
        <v>5963</v>
      </c>
      <c r="I195" s="125">
        <v>7597</v>
      </c>
      <c r="J195" s="137">
        <v>7632</v>
      </c>
      <c r="K195" s="126">
        <f t="shared" si="8"/>
        <v>35</v>
      </c>
      <c r="L195" s="127">
        <v>20</v>
      </c>
      <c r="M195" s="127">
        <f t="shared" si="9"/>
        <v>700</v>
      </c>
      <c r="N195" s="128" t="e">
        <v>#N/A</v>
      </c>
      <c r="O195" s="156">
        <v>653</v>
      </c>
      <c r="P195" s="128">
        <f t="shared" si="10"/>
        <v>47</v>
      </c>
      <c r="Q195" s="129">
        <f t="shared" si="11"/>
        <v>6.7142857142857144</v>
      </c>
      <c r="R195" s="128"/>
      <c r="S195" s="132" t="s">
        <v>412</v>
      </c>
    </row>
    <row r="196" spans="1:19" s="132" customFormat="1" ht="13.5" customHeight="1">
      <c r="A196" s="123">
        <v>193</v>
      </c>
      <c r="B196" s="109" t="s">
        <v>121</v>
      </c>
      <c r="C196" s="109" t="s">
        <v>270</v>
      </c>
      <c r="D196" s="109" t="s">
        <v>216</v>
      </c>
      <c r="E196" s="47">
        <v>151952</v>
      </c>
      <c r="F196" s="48">
        <v>25</v>
      </c>
      <c r="G196" s="160">
        <v>151952</v>
      </c>
      <c r="H196" s="124" t="s">
        <v>35</v>
      </c>
      <c r="I196" s="125" t="s">
        <v>108</v>
      </c>
      <c r="J196" s="125" t="s">
        <v>108</v>
      </c>
      <c r="K196" s="126" t="e">
        <f t="shared" si="8"/>
        <v>#VALUE!</v>
      </c>
      <c r="L196" s="127">
        <v>10</v>
      </c>
      <c r="M196" s="127" t="e">
        <f t="shared" si="9"/>
        <v>#VALUE!</v>
      </c>
      <c r="N196" s="128" t="e">
        <v>#N/A</v>
      </c>
      <c r="O196" s="156" t="s">
        <v>40</v>
      </c>
      <c r="P196" s="128" t="e">
        <f t="shared" si="10"/>
        <v>#VALUE!</v>
      </c>
      <c r="Q196" s="128" t="e">
        <f t="shared" si="11"/>
        <v>#VALUE!</v>
      </c>
      <c r="R196" s="128" t="s">
        <v>35</v>
      </c>
      <c r="S196" s="132" t="s">
        <v>412</v>
      </c>
    </row>
    <row r="197" spans="1:19" s="132" customFormat="1" ht="13.5" customHeight="1">
      <c r="A197" s="123">
        <v>194</v>
      </c>
      <c r="B197" s="109" t="s">
        <v>121</v>
      </c>
      <c r="C197" s="109" t="s">
        <v>270</v>
      </c>
      <c r="D197" s="109" t="s">
        <v>216</v>
      </c>
      <c r="E197" s="47">
        <v>151950</v>
      </c>
      <c r="F197" s="48">
        <v>63</v>
      </c>
      <c r="G197" s="160">
        <v>151950</v>
      </c>
      <c r="H197" s="124">
        <v>7357</v>
      </c>
      <c r="I197" s="125">
        <v>8365</v>
      </c>
      <c r="J197" s="137">
        <v>8756</v>
      </c>
      <c r="K197" s="126">
        <f t="shared" ref="K197:K260" si="12">J197-I197</f>
        <v>391</v>
      </c>
      <c r="L197" s="127">
        <v>20</v>
      </c>
      <c r="M197" s="127">
        <f t="shared" ref="M197:M259" si="13">L197*K197</f>
        <v>7820</v>
      </c>
      <c r="N197" s="128" t="e">
        <v>#N/A</v>
      </c>
      <c r="O197" s="156">
        <v>7362</v>
      </c>
      <c r="P197" s="128">
        <f t="shared" ref="P197:P259" si="14">M197-O197</f>
        <v>458</v>
      </c>
      <c r="Q197" s="129">
        <f t="shared" ref="Q197:Q259" si="15">((M197-O197)/M197)*100</f>
        <v>5.8567774936061383</v>
      </c>
      <c r="R197" s="128"/>
      <c r="S197" s="132" t="s">
        <v>412</v>
      </c>
    </row>
    <row r="198" spans="1:19" s="132" customFormat="1" ht="13.5" customHeight="1">
      <c r="A198" s="123">
        <v>195</v>
      </c>
      <c r="B198" s="109" t="s">
        <v>121</v>
      </c>
      <c r="C198" s="109" t="s">
        <v>270</v>
      </c>
      <c r="D198" s="109" t="s">
        <v>216</v>
      </c>
      <c r="E198" s="47">
        <v>151949</v>
      </c>
      <c r="F198" s="48">
        <v>25</v>
      </c>
      <c r="G198" s="48">
        <v>151949</v>
      </c>
      <c r="H198" s="124" t="s">
        <v>35</v>
      </c>
      <c r="I198" s="125" t="s">
        <v>108</v>
      </c>
      <c r="J198" s="125" t="s">
        <v>108</v>
      </c>
      <c r="K198" s="126" t="e">
        <f t="shared" si="12"/>
        <v>#VALUE!</v>
      </c>
      <c r="L198" s="127">
        <v>10</v>
      </c>
      <c r="M198" s="127" t="e">
        <f t="shared" si="13"/>
        <v>#VALUE!</v>
      </c>
      <c r="N198" s="128" t="e">
        <v>#N/A</v>
      </c>
      <c r="O198" s="156" t="s">
        <v>103</v>
      </c>
      <c r="P198" s="128" t="e">
        <f t="shared" si="14"/>
        <v>#VALUE!</v>
      </c>
      <c r="Q198" s="128" t="e">
        <f t="shared" si="15"/>
        <v>#VALUE!</v>
      </c>
      <c r="R198" s="128" t="s">
        <v>35</v>
      </c>
      <c r="S198" s="132" t="s">
        <v>412</v>
      </c>
    </row>
    <row r="199" spans="1:19" s="132" customFormat="1" ht="13.5" customHeight="1">
      <c r="A199" s="123">
        <v>196</v>
      </c>
      <c r="B199" s="109" t="s">
        <v>121</v>
      </c>
      <c r="C199" s="109" t="s">
        <v>270</v>
      </c>
      <c r="D199" s="109" t="s">
        <v>216</v>
      </c>
      <c r="E199" s="47">
        <v>151948</v>
      </c>
      <c r="F199" s="48">
        <v>63</v>
      </c>
      <c r="G199" s="160">
        <v>151948</v>
      </c>
      <c r="H199" s="124">
        <v>5696</v>
      </c>
      <c r="I199" s="125">
        <v>6546</v>
      </c>
      <c r="J199" s="137">
        <v>6601</v>
      </c>
      <c r="K199" s="126">
        <f t="shared" si="12"/>
        <v>55</v>
      </c>
      <c r="L199" s="127">
        <v>20</v>
      </c>
      <c r="M199" s="127">
        <f t="shared" si="13"/>
        <v>1100</v>
      </c>
      <c r="N199" s="128" t="e">
        <v>#N/A</v>
      </c>
      <c r="O199" s="156">
        <v>1023</v>
      </c>
      <c r="P199" s="128">
        <f t="shared" si="14"/>
        <v>77</v>
      </c>
      <c r="Q199" s="129">
        <f t="shared" si="15"/>
        <v>7.0000000000000009</v>
      </c>
      <c r="R199" s="128"/>
      <c r="S199" s="132" t="s">
        <v>412</v>
      </c>
    </row>
    <row r="200" spans="1:19" s="132" customFormat="1" ht="13.5" customHeight="1">
      <c r="A200" s="123">
        <v>197</v>
      </c>
      <c r="B200" s="109" t="s">
        <v>121</v>
      </c>
      <c r="C200" s="109" t="s">
        <v>270</v>
      </c>
      <c r="D200" s="109" t="s">
        <v>216</v>
      </c>
      <c r="E200" s="47">
        <v>151947</v>
      </c>
      <c r="F200" s="48">
        <v>25</v>
      </c>
      <c r="G200" s="48">
        <v>151947</v>
      </c>
      <c r="H200" s="124">
        <v>4450</v>
      </c>
      <c r="I200" s="125">
        <v>5124</v>
      </c>
      <c r="J200" s="137">
        <v>5210</v>
      </c>
      <c r="K200" s="126">
        <f t="shared" si="12"/>
        <v>86</v>
      </c>
      <c r="L200" s="127">
        <v>10</v>
      </c>
      <c r="M200" s="127">
        <f t="shared" si="13"/>
        <v>860</v>
      </c>
      <c r="N200" s="128" t="e">
        <v>#N/A</v>
      </c>
      <c r="O200" s="156">
        <v>796</v>
      </c>
      <c r="P200" s="128">
        <f t="shared" si="14"/>
        <v>64</v>
      </c>
      <c r="Q200" s="129">
        <f t="shared" si="15"/>
        <v>7.441860465116279</v>
      </c>
      <c r="R200" s="128"/>
      <c r="S200" s="132" t="s">
        <v>412</v>
      </c>
    </row>
    <row r="201" spans="1:19" s="132" customFormat="1" ht="13.5" customHeight="1">
      <c r="A201" s="123">
        <v>198</v>
      </c>
      <c r="B201" s="109" t="s">
        <v>121</v>
      </c>
      <c r="C201" s="109" t="s">
        <v>270</v>
      </c>
      <c r="D201" s="109" t="s">
        <v>216</v>
      </c>
      <c r="E201" s="47">
        <v>151945</v>
      </c>
      <c r="F201" s="48">
        <v>63</v>
      </c>
      <c r="G201" s="48">
        <v>151945</v>
      </c>
      <c r="H201" s="124">
        <v>7852</v>
      </c>
      <c r="I201" s="125">
        <v>8596</v>
      </c>
      <c r="J201" s="137">
        <v>8857</v>
      </c>
      <c r="K201" s="126">
        <f t="shared" si="12"/>
        <v>261</v>
      </c>
      <c r="L201" s="127">
        <v>20</v>
      </c>
      <c r="M201" s="127">
        <f t="shared" si="13"/>
        <v>5220</v>
      </c>
      <c r="N201" s="128" t="e">
        <v>#N/A</v>
      </c>
      <c r="O201" s="156">
        <v>5001</v>
      </c>
      <c r="P201" s="128">
        <f t="shared" si="14"/>
        <v>219</v>
      </c>
      <c r="Q201" s="129">
        <f t="shared" si="15"/>
        <v>4.195402298850575</v>
      </c>
      <c r="R201" s="128"/>
      <c r="S201" s="132" t="s">
        <v>412</v>
      </c>
    </row>
    <row r="202" spans="1:19" s="132" customFormat="1" ht="13.5" customHeight="1">
      <c r="A202" s="123">
        <v>199</v>
      </c>
      <c r="B202" s="109" t="s">
        <v>121</v>
      </c>
      <c r="C202" s="109" t="s">
        <v>270</v>
      </c>
      <c r="D202" s="109" t="s">
        <v>216</v>
      </c>
      <c r="E202" s="47">
        <v>151940</v>
      </c>
      <c r="F202" s="48">
        <v>25</v>
      </c>
      <c r="G202" s="48">
        <v>151940</v>
      </c>
      <c r="H202" s="124">
        <v>3830</v>
      </c>
      <c r="I202" s="125">
        <v>4526</v>
      </c>
      <c r="J202" s="137" t="s">
        <v>103</v>
      </c>
      <c r="K202" s="126" t="e">
        <f t="shared" si="12"/>
        <v>#VALUE!</v>
      </c>
      <c r="L202" s="127">
        <v>10</v>
      </c>
      <c r="M202" s="127" t="e">
        <f t="shared" si="13"/>
        <v>#VALUE!</v>
      </c>
      <c r="N202" s="128" t="e">
        <v>#N/A</v>
      </c>
      <c r="O202" s="156" t="s">
        <v>103</v>
      </c>
      <c r="P202" s="128" t="e">
        <f t="shared" si="14"/>
        <v>#VALUE!</v>
      </c>
      <c r="Q202" s="129" t="e">
        <f t="shared" si="15"/>
        <v>#VALUE!</v>
      </c>
      <c r="R202" s="128"/>
      <c r="S202" s="132" t="s">
        <v>412</v>
      </c>
    </row>
    <row r="203" spans="1:19" s="132" customFormat="1" ht="13.5" customHeight="1">
      <c r="A203" s="123">
        <v>200</v>
      </c>
      <c r="B203" s="109" t="s">
        <v>121</v>
      </c>
      <c r="C203" s="109" t="s">
        <v>270</v>
      </c>
      <c r="D203" s="109" t="s">
        <v>216</v>
      </c>
      <c r="E203" s="47">
        <v>151938</v>
      </c>
      <c r="F203" s="48">
        <v>25</v>
      </c>
      <c r="G203" s="48">
        <v>151938</v>
      </c>
      <c r="H203" s="124">
        <v>10340</v>
      </c>
      <c r="I203" s="125">
        <v>12081</v>
      </c>
      <c r="J203" s="137">
        <v>12392</v>
      </c>
      <c r="K203" s="126">
        <f t="shared" si="12"/>
        <v>311</v>
      </c>
      <c r="L203" s="127">
        <v>10</v>
      </c>
      <c r="M203" s="127">
        <f t="shared" si="13"/>
        <v>3110</v>
      </c>
      <c r="N203" s="128" t="e">
        <v>#N/A</v>
      </c>
      <c r="O203" s="156">
        <v>2990</v>
      </c>
      <c r="P203" s="128">
        <f t="shared" si="14"/>
        <v>120</v>
      </c>
      <c r="Q203" s="129">
        <f t="shared" si="15"/>
        <v>3.8585209003215439</v>
      </c>
      <c r="R203" s="128"/>
      <c r="S203" s="132" t="s">
        <v>412</v>
      </c>
    </row>
    <row r="204" spans="1:19" s="132" customFormat="1" ht="13.5" customHeight="1">
      <c r="A204" s="123">
        <v>201</v>
      </c>
      <c r="B204" s="109" t="s">
        <v>121</v>
      </c>
      <c r="C204" s="109" t="s">
        <v>270</v>
      </c>
      <c r="D204" s="109" t="s">
        <v>216</v>
      </c>
      <c r="E204" s="47">
        <v>151937</v>
      </c>
      <c r="F204" s="48">
        <v>63</v>
      </c>
      <c r="G204" s="48">
        <v>151937</v>
      </c>
      <c r="H204" s="124">
        <v>4852</v>
      </c>
      <c r="I204" s="125">
        <v>5163</v>
      </c>
      <c r="J204" s="137">
        <v>5189</v>
      </c>
      <c r="K204" s="126">
        <f t="shared" si="12"/>
        <v>26</v>
      </c>
      <c r="L204" s="127">
        <v>20</v>
      </c>
      <c r="M204" s="127">
        <f t="shared" si="13"/>
        <v>520</v>
      </c>
      <c r="N204" s="128" t="e">
        <v>#N/A</v>
      </c>
      <c r="O204" s="156">
        <v>490</v>
      </c>
      <c r="P204" s="128">
        <f t="shared" si="14"/>
        <v>30</v>
      </c>
      <c r="Q204" s="129">
        <f t="shared" si="15"/>
        <v>5.7692307692307692</v>
      </c>
      <c r="R204" s="128"/>
      <c r="S204" s="132" t="s">
        <v>412</v>
      </c>
    </row>
    <row r="205" spans="1:19" s="132" customFormat="1" ht="13.5" customHeight="1">
      <c r="A205" s="123">
        <v>202</v>
      </c>
      <c r="B205" s="109" t="s">
        <v>121</v>
      </c>
      <c r="C205" s="109" t="s">
        <v>270</v>
      </c>
      <c r="D205" s="109" t="s">
        <v>216</v>
      </c>
      <c r="E205" s="47">
        <v>151935</v>
      </c>
      <c r="F205" s="48">
        <v>63</v>
      </c>
      <c r="G205" s="48">
        <v>151935</v>
      </c>
      <c r="H205" s="124">
        <v>2790</v>
      </c>
      <c r="I205" s="125">
        <v>3195</v>
      </c>
      <c r="J205" s="137" t="s">
        <v>103</v>
      </c>
      <c r="K205" s="126" t="e">
        <f t="shared" si="12"/>
        <v>#VALUE!</v>
      </c>
      <c r="L205" s="127">
        <v>20</v>
      </c>
      <c r="M205" s="127" t="e">
        <f t="shared" si="13"/>
        <v>#VALUE!</v>
      </c>
      <c r="N205" s="128" t="e">
        <v>#N/A</v>
      </c>
      <c r="O205" s="156" t="s">
        <v>103</v>
      </c>
      <c r="P205" s="128" t="e">
        <f t="shared" si="14"/>
        <v>#VALUE!</v>
      </c>
      <c r="Q205" s="129" t="e">
        <f t="shared" si="15"/>
        <v>#VALUE!</v>
      </c>
      <c r="R205" s="128"/>
      <c r="S205" s="132" t="s">
        <v>412</v>
      </c>
    </row>
    <row r="206" spans="1:19" s="132" customFormat="1" ht="13.5" customHeight="1">
      <c r="A206" s="123">
        <v>203</v>
      </c>
      <c r="B206" s="109" t="s">
        <v>121</v>
      </c>
      <c r="C206" s="109" t="s">
        <v>270</v>
      </c>
      <c r="D206" s="109" t="s">
        <v>216</v>
      </c>
      <c r="E206" s="47">
        <v>151934</v>
      </c>
      <c r="F206" s="48">
        <v>25</v>
      </c>
      <c r="G206" s="160">
        <v>151934</v>
      </c>
      <c r="H206" s="124" t="s">
        <v>104</v>
      </c>
      <c r="I206" s="125" t="s">
        <v>108</v>
      </c>
      <c r="J206" s="125" t="s">
        <v>108</v>
      </c>
      <c r="K206" s="126" t="e">
        <f t="shared" si="12"/>
        <v>#VALUE!</v>
      </c>
      <c r="L206" s="127">
        <v>10</v>
      </c>
      <c r="M206" s="127" t="e">
        <f t="shared" si="13"/>
        <v>#VALUE!</v>
      </c>
      <c r="N206" s="128" t="e">
        <v>#N/A</v>
      </c>
      <c r="O206" s="156" t="s">
        <v>425</v>
      </c>
      <c r="P206" s="128" t="e">
        <f t="shared" si="14"/>
        <v>#VALUE!</v>
      </c>
      <c r="Q206" s="128" t="e">
        <f t="shared" si="15"/>
        <v>#VALUE!</v>
      </c>
      <c r="R206" s="128" t="s">
        <v>104</v>
      </c>
      <c r="S206" s="132" t="s">
        <v>412</v>
      </c>
    </row>
    <row r="207" spans="1:19" s="132" customFormat="1" ht="13.5" customHeight="1">
      <c r="A207" s="123">
        <v>204</v>
      </c>
      <c r="B207" s="109" t="s">
        <v>121</v>
      </c>
      <c r="C207" s="109" t="s">
        <v>270</v>
      </c>
      <c r="D207" s="109" t="s">
        <v>216</v>
      </c>
      <c r="E207" s="47">
        <v>151933</v>
      </c>
      <c r="F207" s="48">
        <v>63</v>
      </c>
      <c r="G207" s="48">
        <v>151933</v>
      </c>
      <c r="H207" s="124">
        <v>12243</v>
      </c>
      <c r="I207" s="125">
        <v>14253</v>
      </c>
      <c r="J207" s="137">
        <v>15101</v>
      </c>
      <c r="K207" s="126">
        <f t="shared" si="12"/>
        <v>848</v>
      </c>
      <c r="L207" s="127">
        <v>20</v>
      </c>
      <c r="M207" s="127">
        <f t="shared" si="13"/>
        <v>16960</v>
      </c>
      <c r="N207" s="128" t="e">
        <v>#N/A</v>
      </c>
      <c r="O207" s="156">
        <v>15969</v>
      </c>
      <c r="P207" s="128">
        <f t="shared" si="14"/>
        <v>991</v>
      </c>
      <c r="Q207" s="128">
        <f t="shared" si="15"/>
        <v>5.8431603773584904</v>
      </c>
      <c r="R207" s="128" t="s">
        <v>103</v>
      </c>
      <c r="S207" s="132" t="s">
        <v>412</v>
      </c>
    </row>
    <row r="208" spans="1:19" s="132" customFormat="1" ht="13.5" customHeight="1">
      <c r="A208" s="123">
        <v>205</v>
      </c>
      <c r="B208" s="109" t="s">
        <v>121</v>
      </c>
      <c r="C208" s="109" t="s">
        <v>270</v>
      </c>
      <c r="D208" s="109" t="s">
        <v>216</v>
      </c>
      <c r="E208" s="47">
        <v>151932</v>
      </c>
      <c r="F208" s="48">
        <v>63</v>
      </c>
      <c r="G208" s="160">
        <v>151932</v>
      </c>
      <c r="H208" s="124" t="s">
        <v>84</v>
      </c>
      <c r="I208" s="125" t="s">
        <v>108</v>
      </c>
      <c r="J208" s="125" t="s">
        <v>108</v>
      </c>
      <c r="K208" s="126" t="e">
        <f t="shared" si="12"/>
        <v>#VALUE!</v>
      </c>
      <c r="L208" s="127">
        <v>20</v>
      </c>
      <c r="M208" s="127" t="e">
        <f t="shared" si="13"/>
        <v>#VALUE!</v>
      </c>
      <c r="N208" s="128" t="e">
        <v>#N/A</v>
      </c>
      <c r="O208" s="156" t="s">
        <v>425</v>
      </c>
      <c r="P208" s="128" t="e">
        <f t="shared" si="14"/>
        <v>#VALUE!</v>
      </c>
      <c r="Q208" s="128" t="e">
        <f t="shared" si="15"/>
        <v>#VALUE!</v>
      </c>
      <c r="R208" s="128" t="s">
        <v>84</v>
      </c>
      <c r="S208" s="132" t="s">
        <v>412</v>
      </c>
    </row>
    <row r="209" spans="1:19" s="132" customFormat="1" ht="13.5" customHeight="1">
      <c r="A209" s="123">
        <v>206</v>
      </c>
      <c r="B209" s="109" t="s">
        <v>121</v>
      </c>
      <c r="C209" s="109" t="s">
        <v>270</v>
      </c>
      <c r="D209" s="109" t="s">
        <v>216</v>
      </c>
      <c r="E209" s="47">
        <v>151931</v>
      </c>
      <c r="F209" s="48">
        <v>100</v>
      </c>
      <c r="G209" s="48">
        <v>151931</v>
      </c>
      <c r="H209" s="124">
        <v>5911</v>
      </c>
      <c r="I209" s="125">
        <v>6596</v>
      </c>
      <c r="J209" s="137">
        <v>6802</v>
      </c>
      <c r="K209" s="126">
        <f t="shared" si="12"/>
        <v>206</v>
      </c>
      <c r="L209" s="127">
        <v>30</v>
      </c>
      <c r="M209" s="127">
        <f t="shared" si="13"/>
        <v>6180</v>
      </c>
      <c r="N209" s="128" t="e">
        <v>#N/A</v>
      </c>
      <c r="O209" s="156">
        <v>5921</v>
      </c>
      <c r="P209" s="128">
        <f t="shared" si="14"/>
        <v>259</v>
      </c>
      <c r="Q209" s="129">
        <f t="shared" si="15"/>
        <v>4.1909385113268609</v>
      </c>
      <c r="R209" s="128"/>
      <c r="S209" s="132" t="s">
        <v>412</v>
      </c>
    </row>
    <row r="210" spans="1:19" s="132" customFormat="1" ht="13.5" customHeight="1">
      <c r="A210" s="123">
        <v>207</v>
      </c>
      <c r="B210" s="109" t="s">
        <v>121</v>
      </c>
      <c r="C210" s="109" t="s">
        <v>270</v>
      </c>
      <c r="D210" s="109" t="s">
        <v>216</v>
      </c>
      <c r="E210" s="47">
        <v>151929</v>
      </c>
      <c r="F210" s="48">
        <v>63</v>
      </c>
      <c r="G210" s="48">
        <v>151929</v>
      </c>
      <c r="H210" s="124">
        <v>9845</v>
      </c>
      <c r="I210" s="125">
        <v>11426</v>
      </c>
      <c r="J210" s="137">
        <v>11968</v>
      </c>
      <c r="K210" s="126">
        <f t="shared" si="12"/>
        <v>542</v>
      </c>
      <c r="L210" s="127">
        <v>20</v>
      </c>
      <c r="M210" s="127">
        <f t="shared" si="13"/>
        <v>10840</v>
      </c>
      <c r="N210" s="128" t="e">
        <v>#N/A</v>
      </c>
      <c r="O210" s="156">
        <v>10210</v>
      </c>
      <c r="P210" s="128">
        <f t="shared" si="14"/>
        <v>630</v>
      </c>
      <c r="Q210" s="129">
        <f t="shared" si="15"/>
        <v>5.8118081180811805</v>
      </c>
      <c r="R210" s="128"/>
      <c r="S210" s="132" t="s">
        <v>412</v>
      </c>
    </row>
    <row r="211" spans="1:19" s="132" customFormat="1" ht="13.5" customHeight="1">
      <c r="A211" s="123">
        <v>208</v>
      </c>
      <c r="B211" s="109" t="s">
        <v>121</v>
      </c>
      <c r="C211" s="109" t="s">
        <v>270</v>
      </c>
      <c r="D211" s="109" t="s">
        <v>216</v>
      </c>
      <c r="E211" s="47">
        <v>151928</v>
      </c>
      <c r="F211" s="48">
        <v>25</v>
      </c>
      <c r="G211" s="160">
        <v>151928</v>
      </c>
      <c r="H211" s="124">
        <v>1196</v>
      </c>
      <c r="I211" s="125">
        <v>1862</v>
      </c>
      <c r="J211" s="137">
        <v>1953</v>
      </c>
      <c r="K211" s="126">
        <f t="shared" si="12"/>
        <v>91</v>
      </c>
      <c r="L211" s="127">
        <v>10</v>
      </c>
      <c r="M211" s="127">
        <f t="shared" si="13"/>
        <v>910</v>
      </c>
      <c r="N211" s="128" t="e">
        <v>#N/A</v>
      </c>
      <c r="O211" s="156">
        <v>862</v>
      </c>
      <c r="P211" s="128">
        <f t="shared" si="14"/>
        <v>48</v>
      </c>
      <c r="Q211" s="129">
        <f t="shared" si="15"/>
        <v>5.2747252747252746</v>
      </c>
      <c r="R211" s="128"/>
      <c r="S211" s="132" t="s">
        <v>412</v>
      </c>
    </row>
    <row r="212" spans="1:19" s="132" customFormat="1" ht="13.5" customHeight="1">
      <c r="A212" s="123">
        <v>209</v>
      </c>
      <c r="B212" s="109" t="s">
        <v>121</v>
      </c>
      <c r="C212" s="109" t="s">
        <v>270</v>
      </c>
      <c r="D212" s="109" t="s">
        <v>216</v>
      </c>
      <c r="E212" s="47">
        <v>151927</v>
      </c>
      <c r="F212" s="48">
        <v>63</v>
      </c>
      <c r="G212" s="48">
        <v>151927</v>
      </c>
      <c r="H212" s="124">
        <v>2957</v>
      </c>
      <c r="I212" s="125">
        <v>3305</v>
      </c>
      <c r="J212" s="137">
        <v>3375</v>
      </c>
      <c r="K212" s="126">
        <f t="shared" si="12"/>
        <v>70</v>
      </c>
      <c r="L212" s="127">
        <v>20</v>
      </c>
      <c r="M212" s="127">
        <f t="shared" si="13"/>
        <v>1400</v>
      </c>
      <c r="N212" s="128" t="e">
        <v>#N/A</v>
      </c>
      <c r="O212" s="156">
        <v>1296</v>
      </c>
      <c r="P212" s="128">
        <f t="shared" si="14"/>
        <v>104</v>
      </c>
      <c r="Q212" s="129">
        <f t="shared" si="15"/>
        <v>7.4285714285714288</v>
      </c>
      <c r="R212" s="128"/>
      <c r="S212" s="132" t="s">
        <v>412</v>
      </c>
    </row>
    <row r="213" spans="1:19" s="132" customFormat="1" ht="13.5" customHeight="1">
      <c r="A213" s="123">
        <v>210</v>
      </c>
      <c r="B213" s="109" t="s">
        <v>121</v>
      </c>
      <c r="C213" s="109" t="s">
        <v>270</v>
      </c>
      <c r="D213" s="109" t="s">
        <v>216</v>
      </c>
      <c r="E213" s="47">
        <v>151926</v>
      </c>
      <c r="F213" s="48">
        <v>25</v>
      </c>
      <c r="G213" s="48">
        <v>151926</v>
      </c>
      <c r="H213" s="124">
        <v>6382</v>
      </c>
      <c r="I213" s="125">
        <v>7126</v>
      </c>
      <c r="J213" s="137">
        <v>7236</v>
      </c>
      <c r="K213" s="126">
        <f t="shared" si="12"/>
        <v>110</v>
      </c>
      <c r="L213" s="127">
        <v>10</v>
      </c>
      <c r="M213" s="127">
        <f t="shared" si="13"/>
        <v>1100</v>
      </c>
      <c r="N213" s="128" t="e">
        <v>#N/A</v>
      </c>
      <c r="O213" s="156">
        <v>993</v>
      </c>
      <c r="P213" s="128">
        <f t="shared" si="14"/>
        <v>107</v>
      </c>
      <c r="Q213" s="129">
        <f t="shared" si="15"/>
        <v>9.7272727272727266</v>
      </c>
      <c r="R213" s="128"/>
      <c r="S213" s="132" t="s">
        <v>412</v>
      </c>
    </row>
    <row r="214" spans="1:19" s="132" customFormat="1" ht="13.5" customHeight="1">
      <c r="A214" s="123">
        <v>211</v>
      </c>
      <c r="B214" s="109" t="s">
        <v>121</v>
      </c>
      <c r="C214" s="109" t="s">
        <v>270</v>
      </c>
      <c r="D214" s="109" t="s">
        <v>216</v>
      </c>
      <c r="E214" s="47">
        <v>151925</v>
      </c>
      <c r="F214" s="48">
        <v>25</v>
      </c>
      <c r="G214" s="48">
        <v>151925</v>
      </c>
      <c r="H214" s="124">
        <v>4995</v>
      </c>
      <c r="I214" s="125">
        <v>5355</v>
      </c>
      <c r="J214" s="137">
        <v>5450</v>
      </c>
      <c r="K214" s="126">
        <f t="shared" si="12"/>
        <v>95</v>
      </c>
      <c r="L214" s="127">
        <v>10</v>
      </c>
      <c r="M214" s="127">
        <f t="shared" si="13"/>
        <v>950</v>
      </c>
      <c r="N214" s="128" t="e">
        <v>#N/A</v>
      </c>
      <c r="O214" s="156">
        <v>880</v>
      </c>
      <c r="P214" s="128">
        <f t="shared" si="14"/>
        <v>70</v>
      </c>
      <c r="Q214" s="129">
        <f t="shared" si="15"/>
        <v>7.3684210526315779</v>
      </c>
      <c r="R214" s="128"/>
      <c r="S214" s="132" t="s">
        <v>412</v>
      </c>
    </row>
    <row r="215" spans="1:19" s="132" customFormat="1" ht="13.5" customHeight="1">
      <c r="A215" s="123">
        <v>212</v>
      </c>
      <c r="B215" s="109" t="s">
        <v>121</v>
      </c>
      <c r="C215" s="109" t="s">
        <v>270</v>
      </c>
      <c r="D215" s="109" t="s">
        <v>216</v>
      </c>
      <c r="E215" s="47">
        <v>151923</v>
      </c>
      <c r="F215" s="48">
        <v>63</v>
      </c>
      <c r="G215" s="48">
        <v>151923</v>
      </c>
      <c r="H215" s="124">
        <v>13762</v>
      </c>
      <c r="I215" s="125">
        <v>14796</v>
      </c>
      <c r="J215" s="137">
        <v>15175</v>
      </c>
      <c r="K215" s="126">
        <f t="shared" si="12"/>
        <v>379</v>
      </c>
      <c r="L215" s="127">
        <v>20</v>
      </c>
      <c r="M215" s="127">
        <f t="shared" si="13"/>
        <v>7580</v>
      </c>
      <c r="N215" s="128" t="e">
        <v>#N/A</v>
      </c>
      <c r="O215" s="156">
        <v>6953</v>
      </c>
      <c r="P215" s="128">
        <f t="shared" si="14"/>
        <v>627</v>
      </c>
      <c r="Q215" s="129">
        <f t="shared" si="15"/>
        <v>8.2717678100263861</v>
      </c>
      <c r="R215" s="128"/>
      <c r="S215" s="132" t="s">
        <v>412</v>
      </c>
    </row>
    <row r="216" spans="1:19" s="132" customFormat="1" ht="13.5" customHeight="1">
      <c r="A216" s="123">
        <v>213</v>
      </c>
      <c r="B216" s="109" t="s">
        <v>121</v>
      </c>
      <c r="C216" s="109" t="s">
        <v>270</v>
      </c>
      <c r="D216" s="109" t="s">
        <v>216</v>
      </c>
      <c r="E216" s="47">
        <v>151921</v>
      </c>
      <c r="F216" s="48">
        <v>25</v>
      </c>
      <c r="G216" s="48">
        <v>151921</v>
      </c>
      <c r="H216" s="124">
        <v>5200</v>
      </c>
      <c r="I216" s="125" t="s">
        <v>108</v>
      </c>
      <c r="J216" s="125" t="s">
        <v>108</v>
      </c>
      <c r="K216" s="126" t="e">
        <f t="shared" si="12"/>
        <v>#VALUE!</v>
      </c>
      <c r="L216" s="127">
        <v>10</v>
      </c>
      <c r="M216" s="127" t="e">
        <f t="shared" si="13"/>
        <v>#VALUE!</v>
      </c>
      <c r="N216" s="128" t="e">
        <v>#N/A</v>
      </c>
      <c r="O216" s="156" t="s">
        <v>425</v>
      </c>
      <c r="P216" s="128" t="e">
        <f t="shared" si="14"/>
        <v>#VALUE!</v>
      </c>
      <c r="Q216" s="128" t="e">
        <f t="shared" si="15"/>
        <v>#VALUE!</v>
      </c>
      <c r="R216" s="128" t="s">
        <v>84</v>
      </c>
      <c r="S216" s="132" t="s">
        <v>412</v>
      </c>
    </row>
    <row r="217" spans="1:19" s="132" customFormat="1" ht="13.5" customHeight="1">
      <c r="A217" s="123">
        <v>214</v>
      </c>
      <c r="B217" s="109" t="s">
        <v>121</v>
      </c>
      <c r="C217" s="109" t="s">
        <v>270</v>
      </c>
      <c r="D217" s="109" t="s">
        <v>216</v>
      </c>
      <c r="E217" s="47">
        <v>151920</v>
      </c>
      <c r="F217" s="48">
        <v>25</v>
      </c>
      <c r="G217" s="48">
        <v>151920</v>
      </c>
      <c r="H217" s="124">
        <v>6910</v>
      </c>
      <c r="I217" s="125">
        <v>7462</v>
      </c>
      <c r="J217" s="137" t="s">
        <v>103</v>
      </c>
      <c r="K217" s="126" t="e">
        <f t="shared" si="12"/>
        <v>#VALUE!</v>
      </c>
      <c r="L217" s="127">
        <v>10</v>
      </c>
      <c r="M217" s="127" t="e">
        <f t="shared" si="13"/>
        <v>#VALUE!</v>
      </c>
      <c r="N217" s="128" t="e">
        <v>#N/A</v>
      </c>
      <c r="O217" s="156" t="s">
        <v>103</v>
      </c>
      <c r="P217" s="128" t="e">
        <f t="shared" si="14"/>
        <v>#VALUE!</v>
      </c>
      <c r="Q217" s="129" t="e">
        <f t="shared" si="15"/>
        <v>#VALUE!</v>
      </c>
      <c r="R217" s="128"/>
      <c r="S217" s="132" t="s">
        <v>412</v>
      </c>
    </row>
    <row r="218" spans="1:19" s="132" customFormat="1" ht="13.5" customHeight="1">
      <c r="A218" s="123">
        <v>215</v>
      </c>
      <c r="B218" s="109" t="s">
        <v>121</v>
      </c>
      <c r="C218" s="109" t="s">
        <v>270</v>
      </c>
      <c r="D218" s="109" t="s">
        <v>216</v>
      </c>
      <c r="E218" s="47">
        <v>151918</v>
      </c>
      <c r="F218" s="48">
        <v>63</v>
      </c>
      <c r="G218" s="48">
        <v>151918</v>
      </c>
      <c r="H218" s="124">
        <v>12664</v>
      </c>
      <c r="I218" s="125">
        <v>13495</v>
      </c>
      <c r="J218" s="137">
        <v>13714</v>
      </c>
      <c r="K218" s="126">
        <f t="shared" si="12"/>
        <v>219</v>
      </c>
      <c r="L218" s="127">
        <v>20</v>
      </c>
      <c r="M218" s="127">
        <f t="shared" si="13"/>
        <v>4380</v>
      </c>
      <c r="N218" s="128" t="e">
        <v>#N/A</v>
      </c>
      <c r="O218" s="156">
        <v>3988</v>
      </c>
      <c r="P218" s="128">
        <f t="shared" si="14"/>
        <v>392</v>
      </c>
      <c r="Q218" s="129">
        <f t="shared" si="15"/>
        <v>8.949771689497716</v>
      </c>
      <c r="R218" s="128"/>
      <c r="S218" s="132" t="s">
        <v>412</v>
      </c>
    </row>
    <row r="219" spans="1:19" s="132" customFormat="1" ht="13.5" customHeight="1">
      <c r="A219" s="123">
        <v>216</v>
      </c>
      <c r="B219" s="109" t="s">
        <v>121</v>
      </c>
      <c r="C219" s="109" t="s">
        <v>270</v>
      </c>
      <c r="D219" s="109" t="s">
        <v>216</v>
      </c>
      <c r="E219" s="47">
        <v>151917</v>
      </c>
      <c r="F219" s="48">
        <v>25</v>
      </c>
      <c r="G219" s="48">
        <v>151917</v>
      </c>
      <c r="H219" s="124">
        <v>8988</v>
      </c>
      <c r="I219" s="125">
        <v>11401</v>
      </c>
      <c r="J219" s="137">
        <v>11401</v>
      </c>
      <c r="K219" s="126">
        <f t="shared" si="12"/>
        <v>0</v>
      </c>
      <c r="L219" s="127">
        <v>10</v>
      </c>
      <c r="M219" s="127">
        <f t="shared" si="13"/>
        <v>0</v>
      </c>
      <c r="N219" s="128" t="e">
        <v>#N/A</v>
      </c>
      <c r="O219" s="156" t="s">
        <v>425</v>
      </c>
      <c r="P219" s="128" t="e">
        <f t="shared" si="14"/>
        <v>#VALUE!</v>
      </c>
      <c r="Q219" s="129" t="e">
        <f t="shared" si="15"/>
        <v>#VALUE!</v>
      </c>
      <c r="R219" s="128" t="s">
        <v>104</v>
      </c>
      <c r="S219" s="132" t="s">
        <v>412</v>
      </c>
    </row>
    <row r="220" spans="1:19" s="132" customFormat="1" ht="13.5" customHeight="1">
      <c r="A220" s="123">
        <v>217</v>
      </c>
      <c r="B220" s="109" t="s">
        <v>121</v>
      </c>
      <c r="C220" s="109" t="s">
        <v>270</v>
      </c>
      <c r="D220" s="109" t="s">
        <v>216</v>
      </c>
      <c r="E220" s="47">
        <v>151916</v>
      </c>
      <c r="F220" s="48">
        <v>25</v>
      </c>
      <c r="G220" s="48">
        <v>151916</v>
      </c>
      <c r="H220" s="124">
        <v>7638</v>
      </c>
      <c r="I220" s="125">
        <v>9426</v>
      </c>
      <c r="J220" s="137">
        <v>9495</v>
      </c>
      <c r="K220" s="126">
        <f t="shared" si="12"/>
        <v>69</v>
      </c>
      <c r="L220" s="127">
        <v>10</v>
      </c>
      <c r="M220" s="127">
        <f t="shared" si="13"/>
        <v>690</v>
      </c>
      <c r="N220" s="128" t="e">
        <v>#N/A</v>
      </c>
      <c r="O220" s="156">
        <v>631</v>
      </c>
      <c r="P220" s="128">
        <f t="shared" si="14"/>
        <v>59</v>
      </c>
      <c r="Q220" s="129">
        <f t="shared" si="15"/>
        <v>8.5507246376811583</v>
      </c>
      <c r="R220" s="128"/>
      <c r="S220" s="132" t="s">
        <v>412</v>
      </c>
    </row>
    <row r="221" spans="1:19" s="132" customFormat="1" ht="13.5" customHeight="1">
      <c r="A221" s="123">
        <v>218</v>
      </c>
      <c r="B221" s="109" t="s">
        <v>121</v>
      </c>
      <c r="C221" s="109" t="s">
        <v>270</v>
      </c>
      <c r="D221" s="109" t="s">
        <v>216</v>
      </c>
      <c r="E221" s="47">
        <v>151915</v>
      </c>
      <c r="F221" s="48">
        <v>25</v>
      </c>
      <c r="G221" s="48">
        <v>151915</v>
      </c>
      <c r="H221" s="124">
        <v>5914</v>
      </c>
      <c r="I221" s="125">
        <v>7102</v>
      </c>
      <c r="J221" s="137">
        <v>7383</v>
      </c>
      <c r="K221" s="126">
        <f t="shared" si="12"/>
        <v>281</v>
      </c>
      <c r="L221" s="127">
        <v>10</v>
      </c>
      <c r="M221" s="127">
        <f t="shared" si="13"/>
        <v>2810</v>
      </c>
      <c r="N221" s="128" t="e">
        <v>#N/A</v>
      </c>
      <c r="O221" s="156">
        <v>2610</v>
      </c>
      <c r="P221" s="128">
        <f t="shared" si="14"/>
        <v>200</v>
      </c>
      <c r="Q221" s="129">
        <f t="shared" si="15"/>
        <v>7.1174377224199299</v>
      </c>
      <c r="R221" s="128"/>
      <c r="S221" s="132" t="s">
        <v>412</v>
      </c>
    </row>
    <row r="222" spans="1:19" s="132" customFormat="1" ht="13.5" customHeight="1">
      <c r="A222" s="123">
        <v>219</v>
      </c>
      <c r="B222" s="109" t="s">
        <v>121</v>
      </c>
      <c r="C222" s="109" t="s">
        <v>270</v>
      </c>
      <c r="D222" s="109" t="s">
        <v>216</v>
      </c>
      <c r="E222" s="47">
        <v>151914</v>
      </c>
      <c r="F222" s="48">
        <v>100</v>
      </c>
      <c r="G222" s="48">
        <v>151914</v>
      </c>
      <c r="H222" s="124">
        <v>3110</v>
      </c>
      <c r="I222" s="125">
        <v>3343</v>
      </c>
      <c r="J222" s="137">
        <v>3399</v>
      </c>
      <c r="K222" s="126">
        <f t="shared" si="12"/>
        <v>56</v>
      </c>
      <c r="L222" s="127">
        <v>30</v>
      </c>
      <c r="M222" s="127">
        <f t="shared" si="13"/>
        <v>1680</v>
      </c>
      <c r="N222" s="128" t="e">
        <v>#N/A</v>
      </c>
      <c r="O222" s="156">
        <v>1520</v>
      </c>
      <c r="P222" s="128">
        <f t="shared" si="14"/>
        <v>160</v>
      </c>
      <c r="Q222" s="129">
        <f t="shared" si="15"/>
        <v>9.5238095238095237</v>
      </c>
      <c r="R222" s="128"/>
      <c r="S222" s="132" t="s">
        <v>412</v>
      </c>
    </row>
    <row r="223" spans="1:19" s="132" customFormat="1" ht="13.5" customHeight="1">
      <c r="A223" s="123">
        <v>220</v>
      </c>
      <c r="B223" s="109" t="s">
        <v>121</v>
      </c>
      <c r="C223" s="109" t="s">
        <v>270</v>
      </c>
      <c r="D223" s="109" t="s">
        <v>216</v>
      </c>
      <c r="E223" s="47">
        <v>151913</v>
      </c>
      <c r="F223" s="48">
        <v>25</v>
      </c>
      <c r="G223" s="160">
        <v>151913</v>
      </c>
      <c r="H223" s="124">
        <v>2812</v>
      </c>
      <c r="I223" s="125">
        <v>3282</v>
      </c>
      <c r="J223" s="137">
        <v>3369</v>
      </c>
      <c r="K223" s="126">
        <f t="shared" si="12"/>
        <v>87</v>
      </c>
      <c r="L223" s="127">
        <v>10</v>
      </c>
      <c r="M223" s="127">
        <f t="shared" si="13"/>
        <v>870</v>
      </c>
      <c r="N223" s="128" t="e">
        <v>#N/A</v>
      </c>
      <c r="O223" s="156">
        <v>801</v>
      </c>
      <c r="P223" s="128">
        <f t="shared" si="14"/>
        <v>69</v>
      </c>
      <c r="Q223" s="129">
        <f t="shared" si="15"/>
        <v>7.931034482758621</v>
      </c>
      <c r="R223" s="128"/>
      <c r="S223" s="132" t="s">
        <v>412</v>
      </c>
    </row>
    <row r="224" spans="1:19" s="132" customFormat="1" ht="13.5" customHeight="1">
      <c r="A224" s="123">
        <v>221</v>
      </c>
      <c r="B224" s="109" t="s">
        <v>121</v>
      </c>
      <c r="C224" s="109" t="s">
        <v>270</v>
      </c>
      <c r="D224" s="109" t="s">
        <v>216</v>
      </c>
      <c r="E224" s="47">
        <v>151912</v>
      </c>
      <c r="F224" s="48">
        <v>100</v>
      </c>
      <c r="G224" s="48">
        <v>151912</v>
      </c>
      <c r="H224" s="124">
        <v>7245</v>
      </c>
      <c r="I224" s="125">
        <v>8496</v>
      </c>
      <c r="J224" s="137">
        <v>8961</v>
      </c>
      <c r="K224" s="126">
        <f t="shared" si="12"/>
        <v>465</v>
      </c>
      <c r="L224" s="127">
        <v>30</v>
      </c>
      <c r="M224" s="127">
        <f t="shared" si="13"/>
        <v>13950</v>
      </c>
      <c r="N224" s="128" t="e">
        <v>#N/A</v>
      </c>
      <c r="O224" s="156">
        <v>12698</v>
      </c>
      <c r="P224" s="128">
        <f t="shared" si="14"/>
        <v>1252</v>
      </c>
      <c r="Q224" s="129">
        <f t="shared" si="15"/>
        <v>8.9749103942652333</v>
      </c>
      <c r="R224" s="128"/>
      <c r="S224" s="132" t="s">
        <v>412</v>
      </c>
    </row>
    <row r="225" spans="1:19" s="132" customFormat="1" ht="13.5" customHeight="1">
      <c r="A225" s="123">
        <v>222</v>
      </c>
      <c r="B225" s="109" t="s">
        <v>121</v>
      </c>
      <c r="C225" s="109" t="s">
        <v>269</v>
      </c>
      <c r="D225" s="109" t="s">
        <v>216</v>
      </c>
      <c r="E225" s="47">
        <v>151588</v>
      </c>
      <c r="F225" s="48">
        <v>63</v>
      </c>
      <c r="G225" s="48">
        <v>151588</v>
      </c>
      <c r="H225" s="124">
        <v>6658</v>
      </c>
      <c r="I225" s="125">
        <v>7651</v>
      </c>
      <c r="J225" s="137">
        <v>7785</v>
      </c>
      <c r="K225" s="126">
        <f t="shared" si="12"/>
        <v>134</v>
      </c>
      <c r="L225" s="127">
        <v>20</v>
      </c>
      <c r="M225" s="127">
        <f t="shared" si="13"/>
        <v>2680</v>
      </c>
      <c r="N225" s="128" t="e">
        <v>#N/A</v>
      </c>
      <c r="O225" s="156">
        <v>2412</v>
      </c>
      <c r="P225" s="128">
        <f t="shared" si="14"/>
        <v>268</v>
      </c>
      <c r="Q225" s="129">
        <f t="shared" si="15"/>
        <v>10</v>
      </c>
      <c r="R225" s="128"/>
      <c r="S225" s="132" t="s">
        <v>412</v>
      </c>
    </row>
    <row r="226" spans="1:19" s="132" customFormat="1" ht="13.5" customHeight="1">
      <c r="A226" s="123">
        <v>223</v>
      </c>
      <c r="B226" s="109" t="s">
        <v>121</v>
      </c>
      <c r="C226" s="109" t="s">
        <v>269</v>
      </c>
      <c r="D226" s="109" t="s">
        <v>216</v>
      </c>
      <c r="E226" s="47">
        <v>151583</v>
      </c>
      <c r="F226" s="48">
        <v>25</v>
      </c>
      <c r="G226" s="48">
        <v>151583</v>
      </c>
      <c r="H226" s="124">
        <v>5487</v>
      </c>
      <c r="I226" s="125">
        <v>6500</v>
      </c>
      <c r="J226" s="137">
        <v>6763</v>
      </c>
      <c r="K226" s="126">
        <f t="shared" si="12"/>
        <v>263</v>
      </c>
      <c r="L226" s="127">
        <v>10</v>
      </c>
      <c r="M226" s="127">
        <f t="shared" si="13"/>
        <v>2630</v>
      </c>
      <c r="N226" s="128" t="e">
        <v>#N/A</v>
      </c>
      <c r="O226" s="156">
        <v>2450</v>
      </c>
      <c r="P226" s="128">
        <f t="shared" si="14"/>
        <v>180</v>
      </c>
      <c r="Q226" s="129">
        <f t="shared" si="15"/>
        <v>6.8441064638783269</v>
      </c>
      <c r="R226" s="128">
        <v>77</v>
      </c>
      <c r="S226" s="132" t="s">
        <v>412</v>
      </c>
    </row>
    <row r="227" spans="1:19" s="132" customFormat="1" ht="13.5" customHeight="1">
      <c r="A227" s="123">
        <v>224</v>
      </c>
      <c r="B227" s="109" t="s">
        <v>121</v>
      </c>
      <c r="C227" s="109" t="s">
        <v>269</v>
      </c>
      <c r="D227" s="109" t="s">
        <v>216</v>
      </c>
      <c r="E227" s="47">
        <v>151582</v>
      </c>
      <c r="F227" s="48">
        <v>25</v>
      </c>
      <c r="G227" s="48">
        <v>151582</v>
      </c>
      <c r="H227" s="124">
        <v>5310</v>
      </c>
      <c r="I227" s="125">
        <v>6041</v>
      </c>
      <c r="J227" s="137">
        <v>6245</v>
      </c>
      <c r="K227" s="126">
        <f t="shared" si="12"/>
        <v>204</v>
      </c>
      <c r="L227" s="127">
        <v>10</v>
      </c>
      <c r="M227" s="127">
        <f t="shared" si="13"/>
        <v>2040</v>
      </c>
      <c r="N227" s="128" t="e">
        <v>#N/A</v>
      </c>
      <c r="O227" s="156">
        <v>1950</v>
      </c>
      <c r="P227" s="128">
        <f t="shared" si="14"/>
        <v>90</v>
      </c>
      <c r="Q227" s="129">
        <f t="shared" si="15"/>
        <v>4.4117647058823533</v>
      </c>
      <c r="R227" s="128">
        <v>26</v>
      </c>
      <c r="S227" s="132" t="s">
        <v>412</v>
      </c>
    </row>
    <row r="228" spans="1:19" s="132" customFormat="1" ht="13.5" customHeight="1">
      <c r="A228" s="123">
        <v>225</v>
      </c>
      <c r="B228" s="109" t="s">
        <v>121</v>
      </c>
      <c r="C228" s="109" t="s">
        <v>269</v>
      </c>
      <c r="D228" s="109" t="s">
        <v>216</v>
      </c>
      <c r="E228" s="47">
        <v>151580</v>
      </c>
      <c r="F228" s="48">
        <v>25</v>
      </c>
      <c r="G228" s="48">
        <v>151580</v>
      </c>
      <c r="H228" s="124" t="s">
        <v>35</v>
      </c>
      <c r="I228" s="125" t="s">
        <v>108</v>
      </c>
      <c r="J228" s="125" t="s">
        <v>108</v>
      </c>
      <c r="K228" s="126" t="e">
        <f t="shared" si="12"/>
        <v>#VALUE!</v>
      </c>
      <c r="L228" s="127">
        <v>10</v>
      </c>
      <c r="M228" s="127" t="e">
        <f t="shared" si="13"/>
        <v>#VALUE!</v>
      </c>
      <c r="N228" s="128" t="e">
        <v>#N/A</v>
      </c>
      <c r="O228" s="156">
        <v>2130</v>
      </c>
      <c r="P228" s="128" t="e">
        <f t="shared" si="14"/>
        <v>#VALUE!</v>
      </c>
      <c r="Q228" s="128" t="e">
        <f t="shared" si="15"/>
        <v>#VALUE!</v>
      </c>
      <c r="R228" s="128" t="s">
        <v>35</v>
      </c>
      <c r="S228" s="132" t="s">
        <v>412</v>
      </c>
    </row>
    <row r="229" spans="1:19" s="132" customFormat="1" ht="13.5" customHeight="1">
      <c r="A229" s="123">
        <v>226</v>
      </c>
      <c r="B229" s="109" t="s">
        <v>121</v>
      </c>
      <c r="C229" s="109" t="s">
        <v>269</v>
      </c>
      <c r="D229" s="109" t="s">
        <v>216</v>
      </c>
      <c r="E229" s="47">
        <v>151574</v>
      </c>
      <c r="F229" s="48">
        <v>25</v>
      </c>
      <c r="G229" s="48">
        <v>151574</v>
      </c>
      <c r="H229" s="124">
        <v>6395</v>
      </c>
      <c r="I229" s="125">
        <v>7247</v>
      </c>
      <c r="J229" s="137">
        <v>7431</v>
      </c>
      <c r="K229" s="126">
        <f t="shared" si="12"/>
        <v>184</v>
      </c>
      <c r="L229" s="127">
        <v>10</v>
      </c>
      <c r="M229" s="127">
        <f t="shared" si="13"/>
        <v>1840</v>
      </c>
      <c r="N229" s="128" t="e">
        <v>#N/A</v>
      </c>
      <c r="O229" s="156">
        <v>1710</v>
      </c>
      <c r="P229" s="128">
        <f t="shared" si="14"/>
        <v>130</v>
      </c>
      <c r="Q229" s="129">
        <f t="shared" si="15"/>
        <v>7.0652173913043477</v>
      </c>
      <c r="R229" s="128">
        <v>52</v>
      </c>
      <c r="S229" s="132" t="s">
        <v>412</v>
      </c>
    </row>
    <row r="230" spans="1:19" s="132" customFormat="1" ht="13.5" customHeight="1">
      <c r="A230" s="123">
        <v>227</v>
      </c>
      <c r="B230" s="109" t="s">
        <v>121</v>
      </c>
      <c r="C230" s="109" t="s">
        <v>269</v>
      </c>
      <c r="D230" s="109" t="s">
        <v>216</v>
      </c>
      <c r="E230" s="47">
        <v>151573</v>
      </c>
      <c r="F230" s="48">
        <v>25</v>
      </c>
      <c r="G230" s="48">
        <v>151573</v>
      </c>
      <c r="H230" s="124">
        <v>14686</v>
      </c>
      <c r="I230" s="125">
        <v>17763</v>
      </c>
      <c r="J230" s="137">
        <v>18834</v>
      </c>
      <c r="K230" s="126">
        <f t="shared" si="12"/>
        <v>1071</v>
      </c>
      <c r="L230" s="127">
        <v>10</v>
      </c>
      <c r="M230" s="127">
        <f t="shared" si="13"/>
        <v>10710</v>
      </c>
      <c r="N230" s="128" t="e">
        <v>#N/A</v>
      </c>
      <c r="O230" s="156">
        <v>10010</v>
      </c>
      <c r="P230" s="128">
        <f t="shared" si="14"/>
        <v>700</v>
      </c>
      <c r="Q230" s="129">
        <f t="shared" si="15"/>
        <v>6.5359477124183014</v>
      </c>
      <c r="R230" s="128">
        <v>125</v>
      </c>
      <c r="S230" s="132" t="s">
        <v>412</v>
      </c>
    </row>
    <row r="231" spans="1:19" s="132" customFormat="1" ht="13.5" customHeight="1">
      <c r="A231" s="123">
        <v>228</v>
      </c>
      <c r="B231" s="109" t="s">
        <v>121</v>
      </c>
      <c r="C231" s="109" t="s">
        <v>269</v>
      </c>
      <c r="D231" s="109" t="s">
        <v>216</v>
      </c>
      <c r="E231" s="47">
        <v>151572</v>
      </c>
      <c r="F231" s="48">
        <v>25</v>
      </c>
      <c r="G231" s="48">
        <v>151572</v>
      </c>
      <c r="H231" s="124">
        <v>725</v>
      </c>
      <c r="I231" s="125">
        <v>702</v>
      </c>
      <c r="J231" s="137">
        <v>815</v>
      </c>
      <c r="K231" s="126">
        <f t="shared" si="12"/>
        <v>113</v>
      </c>
      <c r="L231" s="127">
        <v>10</v>
      </c>
      <c r="M231" s="127">
        <f t="shared" si="13"/>
        <v>1130</v>
      </c>
      <c r="N231" s="128" t="e">
        <v>#N/A</v>
      </c>
      <c r="O231" s="156">
        <v>1019</v>
      </c>
      <c r="P231" s="128">
        <f t="shared" si="14"/>
        <v>111</v>
      </c>
      <c r="Q231" s="128">
        <f t="shared" si="15"/>
        <v>9.8230088495575227</v>
      </c>
      <c r="R231" s="128" t="s">
        <v>301</v>
      </c>
      <c r="S231" s="132" t="s">
        <v>412</v>
      </c>
    </row>
    <row r="232" spans="1:19" s="132" customFormat="1" ht="13.5" customHeight="1">
      <c r="A232" s="123">
        <v>229</v>
      </c>
      <c r="B232" s="109" t="s">
        <v>121</v>
      </c>
      <c r="C232" s="109" t="s">
        <v>269</v>
      </c>
      <c r="D232" s="109" t="s">
        <v>216</v>
      </c>
      <c r="E232" s="47">
        <v>151570</v>
      </c>
      <c r="F232" s="48">
        <v>25</v>
      </c>
      <c r="G232" s="48">
        <v>151570</v>
      </c>
      <c r="H232" s="124">
        <v>6892</v>
      </c>
      <c r="I232" s="125">
        <v>7689</v>
      </c>
      <c r="J232" s="137">
        <v>7954</v>
      </c>
      <c r="K232" s="126">
        <f t="shared" si="12"/>
        <v>265</v>
      </c>
      <c r="L232" s="127">
        <v>10</v>
      </c>
      <c r="M232" s="127">
        <f t="shared" si="13"/>
        <v>2650</v>
      </c>
      <c r="N232" s="128" t="e">
        <v>#N/A</v>
      </c>
      <c r="O232" s="156">
        <v>2395</v>
      </c>
      <c r="P232" s="128">
        <f t="shared" si="14"/>
        <v>255</v>
      </c>
      <c r="Q232" s="129">
        <f t="shared" si="15"/>
        <v>9.6226415094339632</v>
      </c>
      <c r="R232" s="128"/>
      <c r="S232" s="132" t="s">
        <v>412</v>
      </c>
    </row>
    <row r="233" spans="1:19" s="132" customFormat="1" ht="13.5" customHeight="1">
      <c r="A233" s="123">
        <v>230</v>
      </c>
      <c r="B233" s="109" t="s">
        <v>121</v>
      </c>
      <c r="C233" s="109" t="s">
        <v>269</v>
      </c>
      <c r="D233" s="109" t="s">
        <v>216</v>
      </c>
      <c r="E233" s="47">
        <v>151569</v>
      </c>
      <c r="F233" s="48">
        <v>63</v>
      </c>
      <c r="G233" s="48">
        <v>151569</v>
      </c>
      <c r="H233" s="124" t="s">
        <v>277</v>
      </c>
      <c r="I233" s="125">
        <v>2698</v>
      </c>
      <c r="J233" s="137">
        <v>2785</v>
      </c>
      <c r="K233" s="126">
        <f t="shared" si="12"/>
        <v>87</v>
      </c>
      <c r="L233" s="127">
        <v>20</v>
      </c>
      <c r="M233" s="127">
        <f t="shared" si="13"/>
        <v>1740</v>
      </c>
      <c r="N233" s="128" t="e">
        <v>#N/A</v>
      </c>
      <c r="O233" s="156">
        <v>1623</v>
      </c>
      <c r="P233" s="128">
        <f t="shared" si="14"/>
        <v>117</v>
      </c>
      <c r="Q233" s="129">
        <f t="shared" si="15"/>
        <v>6.7241379310344822</v>
      </c>
      <c r="R233" s="128"/>
      <c r="S233" s="132" t="s">
        <v>412</v>
      </c>
    </row>
    <row r="234" spans="1:19" s="132" customFormat="1" ht="13.5" customHeight="1">
      <c r="A234" s="123">
        <v>231</v>
      </c>
      <c r="B234" s="109" t="s">
        <v>121</v>
      </c>
      <c r="C234" s="109" t="s">
        <v>269</v>
      </c>
      <c r="D234" s="109" t="s">
        <v>216</v>
      </c>
      <c r="E234" s="47">
        <v>151567</v>
      </c>
      <c r="F234" s="48">
        <v>63</v>
      </c>
      <c r="G234" s="48">
        <v>151567</v>
      </c>
      <c r="H234" s="124">
        <v>6092</v>
      </c>
      <c r="I234" s="125">
        <v>6425</v>
      </c>
      <c r="J234" s="137">
        <v>6521</v>
      </c>
      <c r="K234" s="126">
        <f t="shared" si="12"/>
        <v>96</v>
      </c>
      <c r="L234" s="127">
        <v>20</v>
      </c>
      <c r="M234" s="127">
        <f t="shared" si="13"/>
        <v>1920</v>
      </c>
      <c r="N234" s="128" t="e">
        <v>#N/A</v>
      </c>
      <c r="O234" s="156">
        <v>1759</v>
      </c>
      <c r="P234" s="128">
        <f t="shared" si="14"/>
        <v>161</v>
      </c>
      <c r="Q234" s="129">
        <f t="shared" si="15"/>
        <v>8.3854166666666661</v>
      </c>
      <c r="R234" s="128"/>
      <c r="S234" s="132" t="s">
        <v>412</v>
      </c>
    </row>
    <row r="235" spans="1:19" s="132" customFormat="1" ht="13.5" customHeight="1">
      <c r="A235" s="123">
        <v>232</v>
      </c>
      <c r="B235" s="109" t="s">
        <v>121</v>
      </c>
      <c r="C235" s="109" t="s">
        <v>269</v>
      </c>
      <c r="D235" s="109" t="s">
        <v>216</v>
      </c>
      <c r="E235" s="47">
        <v>151565</v>
      </c>
      <c r="F235" s="48">
        <v>63</v>
      </c>
      <c r="G235" s="48">
        <v>151565</v>
      </c>
      <c r="H235" s="124">
        <v>4629</v>
      </c>
      <c r="I235" s="125">
        <v>5506</v>
      </c>
      <c r="J235" s="137">
        <v>5699</v>
      </c>
      <c r="K235" s="126">
        <f t="shared" si="12"/>
        <v>193</v>
      </c>
      <c r="L235" s="127">
        <v>20</v>
      </c>
      <c r="M235" s="127">
        <f t="shared" si="13"/>
        <v>3860</v>
      </c>
      <c r="N235" s="128" t="e">
        <v>#N/A</v>
      </c>
      <c r="O235" s="156">
        <v>3652</v>
      </c>
      <c r="P235" s="128">
        <f t="shared" si="14"/>
        <v>208</v>
      </c>
      <c r="Q235" s="129">
        <f t="shared" si="15"/>
        <v>5.3886010362694305</v>
      </c>
      <c r="R235" s="128">
        <v>110</v>
      </c>
      <c r="S235" s="132" t="s">
        <v>412</v>
      </c>
    </row>
    <row r="236" spans="1:19" s="119" customFormat="1" ht="11.45" customHeight="1">
      <c r="A236" s="123">
        <v>233</v>
      </c>
      <c r="B236" s="109" t="s">
        <v>121</v>
      </c>
      <c r="C236" s="109" t="s">
        <v>269</v>
      </c>
      <c r="D236" s="109" t="s">
        <v>216</v>
      </c>
      <c r="E236" s="47">
        <v>151564</v>
      </c>
      <c r="F236" s="48">
        <v>63</v>
      </c>
      <c r="G236" s="48">
        <v>151564</v>
      </c>
      <c r="H236" s="124">
        <v>4590</v>
      </c>
      <c r="I236" s="125">
        <v>5050</v>
      </c>
      <c r="J236" s="137">
        <v>5120</v>
      </c>
      <c r="K236" s="126">
        <f t="shared" si="12"/>
        <v>70</v>
      </c>
      <c r="L236" s="127">
        <v>20</v>
      </c>
      <c r="M236" s="127">
        <f t="shared" si="13"/>
        <v>1400</v>
      </c>
      <c r="N236" s="128" t="e">
        <v>#N/A</v>
      </c>
      <c r="O236" s="156">
        <v>1269</v>
      </c>
      <c r="P236" s="128">
        <f t="shared" si="14"/>
        <v>131</v>
      </c>
      <c r="Q236" s="129">
        <f t="shared" si="15"/>
        <v>9.3571428571428577</v>
      </c>
      <c r="R236" s="128"/>
      <c r="S236" s="132" t="s">
        <v>412</v>
      </c>
    </row>
    <row r="237" spans="1:19" s="119" customFormat="1" ht="11.45" customHeight="1">
      <c r="A237" s="123">
        <v>234</v>
      </c>
      <c r="B237" s="109" t="s">
        <v>121</v>
      </c>
      <c r="C237" s="109" t="s">
        <v>269</v>
      </c>
      <c r="D237" s="109" t="s">
        <v>216</v>
      </c>
      <c r="E237" s="47">
        <v>151563</v>
      </c>
      <c r="F237" s="48">
        <v>25</v>
      </c>
      <c r="G237" s="48">
        <v>151563</v>
      </c>
      <c r="H237" s="124">
        <v>4850</v>
      </c>
      <c r="I237" s="125">
        <v>5229</v>
      </c>
      <c r="J237" s="137">
        <v>5362</v>
      </c>
      <c r="K237" s="126">
        <f t="shared" si="12"/>
        <v>133</v>
      </c>
      <c r="L237" s="127">
        <v>10</v>
      </c>
      <c r="M237" s="127">
        <f t="shared" si="13"/>
        <v>1330</v>
      </c>
      <c r="N237" s="128" t="e">
        <v>#N/A</v>
      </c>
      <c r="O237" s="156">
        <v>1203</v>
      </c>
      <c r="P237" s="128">
        <f t="shared" si="14"/>
        <v>127</v>
      </c>
      <c r="Q237" s="129">
        <f t="shared" si="15"/>
        <v>9.5488721804511272</v>
      </c>
      <c r="R237" s="128"/>
      <c r="S237" s="132" t="s">
        <v>412</v>
      </c>
    </row>
    <row r="238" spans="1:19" s="119" customFormat="1" ht="11.45" customHeight="1">
      <c r="A238" s="123">
        <v>235</v>
      </c>
      <c r="B238" s="109" t="s">
        <v>121</v>
      </c>
      <c r="C238" s="109" t="s">
        <v>269</v>
      </c>
      <c r="D238" s="109" t="s">
        <v>216</v>
      </c>
      <c r="E238" s="47">
        <v>151562</v>
      </c>
      <c r="F238" s="48">
        <v>63</v>
      </c>
      <c r="G238" s="48">
        <v>151562</v>
      </c>
      <c r="H238" s="124">
        <v>3573</v>
      </c>
      <c r="I238" s="125">
        <v>4444</v>
      </c>
      <c r="J238" s="137">
        <v>4512</v>
      </c>
      <c r="K238" s="126">
        <f t="shared" si="12"/>
        <v>68</v>
      </c>
      <c r="L238" s="127">
        <v>20</v>
      </c>
      <c r="M238" s="127">
        <f t="shared" si="13"/>
        <v>1360</v>
      </c>
      <c r="N238" s="128" t="e">
        <v>#N/A</v>
      </c>
      <c r="O238" s="156">
        <v>1260</v>
      </c>
      <c r="P238" s="128">
        <f t="shared" si="14"/>
        <v>100</v>
      </c>
      <c r="Q238" s="129">
        <f t="shared" si="15"/>
        <v>7.3529411764705888</v>
      </c>
      <c r="R238" s="128"/>
      <c r="S238" s="132" t="s">
        <v>412</v>
      </c>
    </row>
    <row r="239" spans="1:19" s="119" customFormat="1" ht="11.45" customHeight="1">
      <c r="A239" s="123">
        <v>236</v>
      </c>
      <c r="B239" s="109" t="s">
        <v>121</v>
      </c>
      <c r="C239" s="109" t="s">
        <v>269</v>
      </c>
      <c r="D239" s="109" t="s">
        <v>216</v>
      </c>
      <c r="E239" s="47">
        <v>151556</v>
      </c>
      <c r="F239" s="48">
        <v>25</v>
      </c>
      <c r="G239" s="48">
        <v>151556</v>
      </c>
      <c r="H239" s="124">
        <v>5102</v>
      </c>
      <c r="I239" s="125">
        <v>5639</v>
      </c>
      <c r="J239" s="137">
        <v>5701</v>
      </c>
      <c r="K239" s="126">
        <f t="shared" si="12"/>
        <v>62</v>
      </c>
      <c r="L239" s="127">
        <v>10</v>
      </c>
      <c r="M239" s="127">
        <f t="shared" si="13"/>
        <v>620</v>
      </c>
      <c r="N239" s="128" t="e">
        <v>#N/A</v>
      </c>
      <c r="O239" s="156">
        <v>580</v>
      </c>
      <c r="P239" s="128">
        <f t="shared" si="14"/>
        <v>40</v>
      </c>
      <c r="Q239" s="129">
        <f t="shared" si="15"/>
        <v>6.4516129032258061</v>
      </c>
      <c r="R239" s="128">
        <v>141</v>
      </c>
      <c r="S239" s="132" t="s">
        <v>412</v>
      </c>
    </row>
    <row r="240" spans="1:19" s="119" customFormat="1" ht="11.45" customHeight="1">
      <c r="A240" s="123">
        <v>237</v>
      </c>
      <c r="B240" s="109" t="s">
        <v>121</v>
      </c>
      <c r="C240" s="109" t="s">
        <v>269</v>
      </c>
      <c r="D240" s="109" t="s">
        <v>216</v>
      </c>
      <c r="E240" s="47">
        <v>151555</v>
      </c>
      <c r="F240" s="48">
        <v>63</v>
      </c>
      <c r="G240" s="48">
        <v>151555</v>
      </c>
      <c r="H240" s="124">
        <v>4780</v>
      </c>
      <c r="I240" s="125">
        <v>5705</v>
      </c>
      <c r="J240" s="137">
        <v>5961</v>
      </c>
      <c r="K240" s="126">
        <f t="shared" si="12"/>
        <v>256</v>
      </c>
      <c r="L240" s="127">
        <v>20</v>
      </c>
      <c r="M240" s="127">
        <f t="shared" si="13"/>
        <v>5120</v>
      </c>
      <c r="N240" s="128" t="e">
        <v>#N/A</v>
      </c>
      <c r="O240" s="156">
        <v>4956</v>
      </c>
      <c r="P240" s="128">
        <f t="shared" si="14"/>
        <v>164</v>
      </c>
      <c r="Q240" s="129">
        <f t="shared" si="15"/>
        <v>3.2031249999999996</v>
      </c>
      <c r="R240" s="128">
        <v>95</v>
      </c>
      <c r="S240" s="132" t="s">
        <v>412</v>
      </c>
    </row>
    <row r="241" spans="1:19" s="119" customFormat="1" ht="11.45" customHeight="1">
      <c r="A241" s="123">
        <v>238</v>
      </c>
      <c r="B241" s="109" t="s">
        <v>121</v>
      </c>
      <c r="C241" s="109" t="s">
        <v>269</v>
      </c>
      <c r="D241" s="109" t="s">
        <v>216</v>
      </c>
      <c r="E241" s="47">
        <v>151553</v>
      </c>
      <c r="F241" s="48">
        <v>25</v>
      </c>
      <c r="G241" s="48">
        <v>151553</v>
      </c>
      <c r="H241" s="124">
        <v>6493</v>
      </c>
      <c r="I241" s="125">
        <v>7191</v>
      </c>
      <c r="J241" s="137">
        <v>7417</v>
      </c>
      <c r="K241" s="126">
        <f t="shared" si="12"/>
        <v>226</v>
      </c>
      <c r="L241" s="127">
        <v>10</v>
      </c>
      <c r="M241" s="127">
        <f t="shared" si="13"/>
        <v>2260</v>
      </c>
      <c r="N241" s="128" t="e">
        <v>#N/A</v>
      </c>
      <c r="O241" s="156">
        <v>2100</v>
      </c>
      <c r="P241" s="128">
        <f t="shared" si="14"/>
        <v>160</v>
      </c>
      <c r="Q241" s="129">
        <f t="shared" si="15"/>
        <v>7.0796460176991154</v>
      </c>
      <c r="R241" s="158">
        <v>66</v>
      </c>
      <c r="S241" s="132" t="s">
        <v>412</v>
      </c>
    </row>
    <row r="242" spans="1:19" s="119" customFormat="1" ht="11.45" customHeight="1">
      <c r="A242" s="123">
        <v>239</v>
      </c>
      <c r="B242" s="109" t="s">
        <v>121</v>
      </c>
      <c r="C242" s="109" t="s">
        <v>269</v>
      </c>
      <c r="D242" s="109" t="s">
        <v>216</v>
      </c>
      <c r="E242" s="47">
        <v>151552</v>
      </c>
      <c r="F242" s="48">
        <v>25</v>
      </c>
      <c r="G242" s="48">
        <v>151552</v>
      </c>
      <c r="H242" s="124">
        <v>4596</v>
      </c>
      <c r="I242" s="125">
        <v>5148</v>
      </c>
      <c r="J242" s="137">
        <v>5166</v>
      </c>
      <c r="K242" s="126">
        <f t="shared" si="12"/>
        <v>18</v>
      </c>
      <c r="L242" s="127">
        <v>10</v>
      </c>
      <c r="M242" s="127">
        <f t="shared" si="13"/>
        <v>180</v>
      </c>
      <c r="N242" s="128" t="e">
        <v>#N/A</v>
      </c>
      <c r="O242" s="156">
        <v>165</v>
      </c>
      <c r="P242" s="128">
        <f t="shared" si="14"/>
        <v>15</v>
      </c>
      <c r="Q242" s="129">
        <f t="shared" si="15"/>
        <v>8.3333333333333321</v>
      </c>
      <c r="R242" s="158">
        <v>52</v>
      </c>
      <c r="S242" s="132" t="s">
        <v>412</v>
      </c>
    </row>
    <row r="243" spans="1:19" s="119" customFormat="1" ht="11.45" customHeight="1">
      <c r="A243" s="123">
        <v>240</v>
      </c>
      <c r="B243" s="109" t="s">
        <v>121</v>
      </c>
      <c r="C243" s="109" t="s">
        <v>269</v>
      </c>
      <c r="D243" s="109" t="s">
        <v>216</v>
      </c>
      <c r="E243" s="47">
        <v>151539</v>
      </c>
      <c r="F243" s="48">
        <v>100</v>
      </c>
      <c r="G243" s="48">
        <v>151539</v>
      </c>
      <c r="H243" s="124" t="s">
        <v>42</v>
      </c>
      <c r="I243" s="125" t="s">
        <v>108</v>
      </c>
      <c r="J243" s="125" t="s">
        <v>108</v>
      </c>
      <c r="K243" s="126" t="e">
        <f t="shared" si="12"/>
        <v>#VALUE!</v>
      </c>
      <c r="L243" s="127">
        <v>30</v>
      </c>
      <c r="M243" s="127" t="e">
        <f t="shared" si="13"/>
        <v>#VALUE!</v>
      </c>
      <c r="N243" s="128" t="e">
        <v>#N/A</v>
      </c>
      <c r="O243" s="156">
        <v>3251</v>
      </c>
      <c r="P243" s="128" t="e">
        <f t="shared" si="14"/>
        <v>#VALUE!</v>
      </c>
      <c r="Q243" s="128" t="e">
        <f t="shared" si="15"/>
        <v>#VALUE!</v>
      </c>
      <c r="R243" s="128">
        <v>125</v>
      </c>
      <c r="S243" s="132" t="s">
        <v>412</v>
      </c>
    </row>
    <row r="244" spans="1:19" s="119" customFormat="1" ht="11.45" customHeight="1">
      <c r="A244" s="123">
        <v>241</v>
      </c>
      <c r="B244" s="109" t="s">
        <v>121</v>
      </c>
      <c r="C244" s="109" t="s">
        <v>269</v>
      </c>
      <c r="D244" s="109" t="s">
        <v>216</v>
      </c>
      <c r="E244" s="47">
        <v>151537</v>
      </c>
      <c r="F244" s="48">
        <v>100</v>
      </c>
      <c r="G244" s="48">
        <v>151537</v>
      </c>
      <c r="H244" s="124">
        <v>3990</v>
      </c>
      <c r="I244" s="125">
        <v>4515</v>
      </c>
      <c r="J244" s="137">
        <v>4595</v>
      </c>
      <c r="K244" s="126">
        <f t="shared" si="12"/>
        <v>80</v>
      </c>
      <c r="L244" s="127">
        <v>30</v>
      </c>
      <c r="M244" s="127">
        <f t="shared" si="13"/>
        <v>2400</v>
      </c>
      <c r="N244" s="128" t="e">
        <v>#N/A</v>
      </c>
      <c r="O244" s="156">
        <v>2201</v>
      </c>
      <c r="P244" s="128">
        <f t="shared" si="14"/>
        <v>199</v>
      </c>
      <c r="Q244" s="129">
        <f t="shared" si="15"/>
        <v>8.2916666666666661</v>
      </c>
      <c r="R244" s="128"/>
      <c r="S244" s="132" t="s">
        <v>412</v>
      </c>
    </row>
    <row r="245" spans="1:19" s="119" customFormat="1" ht="11.45" customHeight="1">
      <c r="A245" s="123">
        <v>242</v>
      </c>
      <c r="B245" s="109" t="s">
        <v>121</v>
      </c>
      <c r="C245" s="109" t="s">
        <v>269</v>
      </c>
      <c r="D245" s="109" t="s">
        <v>216</v>
      </c>
      <c r="E245" s="47">
        <v>151543</v>
      </c>
      <c r="F245" s="48">
        <v>25</v>
      </c>
      <c r="G245" s="48">
        <v>151543</v>
      </c>
      <c r="H245" s="124">
        <v>7002</v>
      </c>
      <c r="I245" s="125">
        <v>2815</v>
      </c>
      <c r="J245" s="137" t="s">
        <v>42</v>
      </c>
      <c r="K245" s="126" t="e">
        <f t="shared" si="12"/>
        <v>#VALUE!</v>
      </c>
      <c r="L245" s="127">
        <v>10</v>
      </c>
      <c r="M245" s="127" t="e">
        <f t="shared" si="13"/>
        <v>#VALUE!</v>
      </c>
      <c r="N245" s="128" t="e">
        <v>#N/A</v>
      </c>
      <c r="O245" s="156" t="s">
        <v>42</v>
      </c>
      <c r="P245" s="128" t="e">
        <f t="shared" si="14"/>
        <v>#VALUE!</v>
      </c>
      <c r="Q245" s="129" t="e">
        <f t="shared" si="15"/>
        <v>#VALUE!</v>
      </c>
      <c r="R245" s="128"/>
      <c r="S245" s="132" t="s">
        <v>412</v>
      </c>
    </row>
    <row r="246" spans="1:19" s="119" customFormat="1" ht="11.45" customHeight="1">
      <c r="A246" s="123">
        <v>243</v>
      </c>
      <c r="B246" s="109" t="s">
        <v>121</v>
      </c>
      <c r="C246" s="109" t="s">
        <v>269</v>
      </c>
      <c r="D246" s="109" t="s">
        <v>216</v>
      </c>
      <c r="E246" s="47">
        <v>151584</v>
      </c>
      <c r="F246" s="48">
        <v>25</v>
      </c>
      <c r="G246" s="48">
        <v>151584</v>
      </c>
      <c r="H246" s="124">
        <v>5102</v>
      </c>
      <c r="I246" s="125">
        <v>2215</v>
      </c>
      <c r="J246" s="137">
        <v>2231</v>
      </c>
      <c r="K246" s="126">
        <f t="shared" si="12"/>
        <v>16</v>
      </c>
      <c r="L246" s="127">
        <v>10</v>
      </c>
      <c r="M246" s="127">
        <f t="shared" si="13"/>
        <v>160</v>
      </c>
      <c r="N246" s="128" t="e">
        <v>#N/A</v>
      </c>
      <c r="O246" s="156">
        <v>152</v>
      </c>
      <c r="P246" s="128">
        <f t="shared" si="14"/>
        <v>8</v>
      </c>
      <c r="Q246" s="129">
        <f t="shared" si="15"/>
        <v>5</v>
      </c>
      <c r="R246" s="128">
        <v>110</v>
      </c>
      <c r="S246" s="132" t="s">
        <v>412</v>
      </c>
    </row>
    <row r="247" spans="1:19" s="119" customFormat="1" ht="11.45" customHeight="1">
      <c r="A247" s="123">
        <v>244</v>
      </c>
      <c r="B247" s="109" t="s">
        <v>121</v>
      </c>
      <c r="C247" s="109" t="s">
        <v>269</v>
      </c>
      <c r="D247" s="109" t="s">
        <v>216</v>
      </c>
      <c r="E247" s="47">
        <v>151536</v>
      </c>
      <c r="F247" s="48">
        <v>25</v>
      </c>
      <c r="G247" s="48">
        <v>151536</v>
      </c>
      <c r="H247" s="124">
        <v>2592</v>
      </c>
      <c r="I247" s="125">
        <v>7695</v>
      </c>
      <c r="J247" s="137" t="s">
        <v>103</v>
      </c>
      <c r="K247" s="126" t="e">
        <f t="shared" si="12"/>
        <v>#VALUE!</v>
      </c>
      <c r="L247" s="127">
        <v>10</v>
      </c>
      <c r="M247" s="127" t="e">
        <f t="shared" si="13"/>
        <v>#VALUE!</v>
      </c>
      <c r="N247" s="128" t="e">
        <v>#N/A</v>
      </c>
      <c r="O247" s="156" t="s">
        <v>103</v>
      </c>
      <c r="P247" s="128" t="e">
        <f t="shared" si="14"/>
        <v>#VALUE!</v>
      </c>
      <c r="Q247" s="129" t="e">
        <f t="shared" si="15"/>
        <v>#VALUE!</v>
      </c>
      <c r="R247" s="128"/>
      <c r="S247" s="132" t="s">
        <v>412</v>
      </c>
    </row>
    <row r="248" spans="1:19" s="119" customFormat="1" ht="11.45" customHeight="1">
      <c r="A248" s="123">
        <v>245</v>
      </c>
      <c r="B248" s="109" t="s">
        <v>121</v>
      </c>
      <c r="C248" s="109" t="s">
        <v>269</v>
      </c>
      <c r="D248" s="109" t="s">
        <v>216</v>
      </c>
      <c r="E248" s="47">
        <v>151533</v>
      </c>
      <c r="F248" s="48">
        <v>63</v>
      </c>
      <c r="G248" s="48">
        <v>151533</v>
      </c>
      <c r="H248" s="124">
        <v>11957</v>
      </c>
      <c r="I248" s="125">
        <v>5415</v>
      </c>
      <c r="J248" s="137">
        <v>5465</v>
      </c>
      <c r="K248" s="126">
        <f t="shared" si="12"/>
        <v>50</v>
      </c>
      <c r="L248" s="127">
        <v>20</v>
      </c>
      <c r="M248" s="127">
        <f t="shared" si="13"/>
        <v>1000</v>
      </c>
      <c r="N248" s="128" t="e">
        <v>#N/A</v>
      </c>
      <c r="O248" s="156">
        <v>951</v>
      </c>
      <c r="P248" s="128">
        <f t="shared" si="14"/>
        <v>49</v>
      </c>
      <c r="Q248" s="129">
        <f t="shared" si="15"/>
        <v>4.9000000000000004</v>
      </c>
      <c r="R248" s="128"/>
      <c r="S248" s="132" t="s">
        <v>412</v>
      </c>
    </row>
    <row r="249" spans="1:19" s="119" customFormat="1" ht="11.45" customHeight="1">
      <c r="A249" s="123">
        <v>246</v>
      </c>
      <c r="B249" s="109" t="s">
        <v>121</v>
      </c>
      <c r="C249" s="109" t="s">
        <v>269</v>
      </c>
      <c r="D249" s="109" t="s">
        <v>216</v>
      </c>
      <c r="E249" s="47">
        <v>151531</v>
      </c>
      <c r="F249" s="48">
        <v>63</v>
      </c>
      <c r="G249" s="48">
        <v>151531</v>
      </c>
      <c r="H249" s="124">
        <v>2496</v>
      </c>
      <c r="I249" s="125">
        <v>2781</v>
      </c>
      <c r="J249" s="137">
        <v>3967</v>
      </c>
      <c r="K249" s="126">
        <f t="shared" si="12"/>
        <v>1186</v>
      </c>
      <c r="L249" s="127">
        <v>20</v>
      </c>
      <c r="M249" s="127">
        <f t="shared" si="13"/>
        <v>23720</v>
      </c>
      <c r="N249" s="128" t="e">
        <v>#N/A</v>
      </c>
      <c r="O249" s="156">
        <v>21567</v>
      </c>
      <c r="P249" s="128">
        <f t="shared" si="14"/>
        <v>2153</v>
      </c>
      <c r="Q249" s="128">
        <f t="shared" si="15"/>
        <v>9.0767284991568307</v>
      </c>
      <c r="R249" s="128" t="s">
        <v>42</v>
      </c>
      <c r="S249" s="132" t="s">
        <v>412</v>
      </c>
    </row>
    <row r="250" spans="1:19" s="119" customFormat="1" ht="11.45" customHeight="1">
      <c r="A250" s="123">
        <v>247</v>
      </c>
      <c r="B250" s="109" t="s">
        <v>121</v>
      </c>
      <c r="C250" s="109" t="s">
        <v>269</v>
      </c>
      <c r="D250" s="109" t="s">
        <v>216</v>
      </c>
      <c r="E250" s="47">
        <v>151530</v>
      </c>
      <c r="F250" s="48">
        <v>63</v>
      </c>
      <c r="G250" s="48">
        <v>151530</v>
      </c>
      <c r="H250" s="124">
        <v>3921</v>
      </c>
      <c r="I250" s="125">
        <v>14901</v>
      </c>
      <c r="J250" s="137">
        <v>15710</v>
      </c>
      <c r="K250" s="126">
        <f t="shared" si="12"/>
        <v>809</v>
      </c>
      <c r="L250" s="127">
        <v>20</v>
      </c>
      <c r="M250" s="127">
        <f t="shared" si="13"/>
        <v>16180</v>
      </c>
      <c r="N250" s="128" t="e">
        <v>#N/A</v>
      </c>
      <c r="O250" s="156">
        <v>15120</v>
      </c>
      <c r="P250" s="128">
        <f t="shared" si="14"/>
        <v>1060</v>
      </c>
      <c r="Q250" s="129">
        <f t="shared" si="15"/>
        <v>6.5512978986402972</v>
      </c>
      <c r="R250" s="128"/>
      <c r="S250" s="132" t="s">
        <v>412</v>
      </c>
    </row>
    <row r="251" spans="1:19" s="119" customFormat="1" ht="11.45" customHeight="1">
      <c r="A251" s="123">
        <v>248</v>
      </c>
      <c r="B251" s="109" t="s">
        <v>121</v>
      </c>
      <c r="C251" s="109" t="s">
        <v>269</v>
      </c>
      <c r="D251" s="109" t="s">
        <v>216</v>
      </c>
      <c r="E251" s="47">
        <v>151527</v>
      </c>
      <c r="F251" s="48">
        <v>100</v>
      </c>
      <c r="G251" s="48">
        <v>151527</v>
      </c>
      <c r="H251" s="124">
        <v>5236</v>
      </c>
      <c r="I251" s="125">
        <v>2825</v>
      </c>
      <c r="J251" s="137">
        <v>2987</v>
      </c>
      <c r="K251" s="126">
        <f t="shared" si="12"/>
        <v>162</v>
      </c>
      <c r="L251" s="127">
        <v>30</v>
      </c>
      <c r="M251" s="127">
        <f t="shared" si="13"/>
        <v>4860</v>
      </c>
      <c r="N251" s="128" t="e">
        <v>#N/A</v>
      </c>
      <c r="O251" s="156">
        <v>4390</v>
      </c>
      <c r="P251" s="128">
        <f t="shared" si="14"/>
        <v>470</v>
      </c>
      <c r="Q251" s="129">
        <f t="shared" si="15"/>
        <v>9.6707818930041149</v>
      </c>
      <c r="R251" s="128"/>
      <c r="S251" s="132" t="s">
        <v>412</v>
      </c>
    </row>
    <row r="252" spans="1:19" s="119" customFormat="1" ht="11.45" customHeight="1">
      <c r="A252" s="123">
        <v>249</v>
      </c>
      <c r="B252" s="109" t="s">
        <v>121</v>
      </c>
      <c r="C252" s="109" t="s">
        <v>269</v>
      </c>
      <c r="D252" s="109" t="s">
        <v>216</v>
      </c>
      <c r="E252" s="47">
        <v>151526</v>
      </c>
      <c r="F252" s="48">
        <v>100</v>
      </c>
      <c r="G252" s="48">
        <v>151526</v>
      </c>
      <c r="H252" s="124">
        <v>10425</v>
      </c>
      <c r="I252" s="125">
        <v>4685</v>
      </c>
      <c r="J252" s="137">
        <v>4721</v>
      </c>
      <c r="K252" s="126">
        <f t="shared" si="12"/>
        <v>36</v>
      </c>
      <c r="L252" s="127">
        <v>30</v>
      </c>
      <c r="M252" s="127">
        <f t="shared" si="13"/>
        <v>1080</v>
      </c>
      <c r="N252" s="128" t="e">
        <v>#N/A</v>
      </c>
      <c r="O252" s="156">
        <v>1001</v>
      </c>
      <c r="P252" s="128">
        <f t="shared" si="14"/>
        <v>79</v>
      </c>
      <c r="Q252" s="129">
        <f t="shared" si="15"/>
        <v>7.314814814814814</v>
      </c>
      <c r="R252" s="128"/>
      <c r="S252" s="132" t="s">
        <v>412</v>
      </c>
    </row>
    <row r="253" spans="1:19" s="119" customFormat="1" ht="11.45" customHeight="1">
      <c r="A253" s="123">
        <v>250</v>
      </c>
      <c r="B253" s="109" t="s">
        <v>121</v>
      </c>
      <c r="C253" s="109" t="s">
        <v>269</v>
      </c>
      <c r="D253" s="109" t="s">
        <v>216</v>
      </c>
      <c r="E253" s="47">
        <v>151525</v>
      </c>
      <c r="F253" s="48">
        <v>63</v>
      </c>
      <c r="G253" s="48">
        <v>151525</v>
      </c>
      <c r="H253" s="124">
        <v>5802</v>
      </c>
      <c r="I253" s="125">
        <v>5916</v>
      </c>
      <c r="J253" s="137">
        <v>6021</v>
      </c>
      <c r="K253" s="126">
        <f t="shared" si="12"/>
        <v>105</v>
      </c>
      <c r="L253" s="127">
        <v>20</v>
      </c>
      <c r="M253" s="127">
        <f t="shared" si="13"/>
        <v>2100</v>
      </c>
      <c r="N253" s="128" t="e">
        <v>#N/A</v>
      </c>
      <c r="O253" s="156">
        <v>1987</v>
      </c>
      <c r="P253" s="128">
        <f t="shared" si="14"/>
        <v>113</v>
      </c>
      <c r="Q253" s="129">
        <f t="shared" si="15"/>
        <v>5.3809523809523805</v>
      </c>
      <c r="R253" s="128">
        <v>102</v>
      </c>
      <c r="S253" s="132" t="s">
        <v>412</v>
      </c>
    </row>
    <row r="254" spans="1:19" s="119" customFormat="1" ht="11.45" customHeight="1">
      <c r="A254" s="123">
        <v>251</v>
      </c>
      <c r="B254" s="109" t="s">
        <v>121</v>
      </c>
      <c r="C254" s="109" t="s">
        <v>269</v>
      </c>
      <c r="D254" s="109" t="s">
        <v>216</v>
      </c>
      <c r="E254" s="47">
        <v>151524</v>
      </c>
      <c r="F254" s="48">
        <v>25</v>
      </c>
      <c r="G254" s="48">
        <v>151524</v>
      </c>
      <c r="H254" s="124">
        <v>8594</v>
      </c>
      <c r="I254" s="125">
        <v>16135</v>
      </c>
      <c r="J254" s="137">
        <v>16236</v>
      </c>
      <c r="K254" s="126">
        <f t="shared" si="12"/>
        <v>101</v>
      </c>
      <c r="L254" s="127">
        <v>10</v>
      </c>
      <c r="M254" s="127">
        <f t="shared" si="13"/>
        <v>1010</v>
      </c>
      <c r="N254" s="128" t="e">
        <v>#N/A</v>
      </c>
      <c r="O254" s="156"/>
      <c r="P254" s="128">
        <f t="shared" si="14"/>
        <v>1010</v>
      </c>
      <c r="Q254" s="129">
        <f t="shared" si="15"/>
        <v>100</v>
      </c>
      <c r="R254" s="128">
        <v>97</v>
      </c>
      <c r="S254" s="132" t="s">
        <v>412</v>
      </c>
    </row>
    <row r="255" spans="1:19" s="119" customFormat="1" ht="11.45" customHeight="1">
      <c r="A255" s="123">
        <v>252</v>
      </c>
      <c r="B255" s="109" t="s">
        <v>121</v>
      </c>
      <c r="C255" s="109" t="s">
        <v>269</v>
      </c>
      <c r="D255" s="109" t="s">
        <v>216</v>
      </c>
      <c r="E255" s="47">
        <v>151521</v>
      </c>
      <c r="F255" s="48">
        <v>25</v>
      </c>
      <c r="G255" s="48">
        <v>151521</v>
      </c>
      <c r="H255" s="124">
        <v>8841</v>
      </c>
      <c r="I255" s="125">
        <v>6350</v>
      </c>
      <c r="J255" s="137">
        <v>6499</v>
      </c>
      <c r="K255" s="126">
        <f t="shared" si="12"/>
        <v>149</v>
      </c>
      <c r="L255" s="127">
        <v>10</v>
      </c>
      <c r="M255" s="127">
        <f t="shared" si="13"/>
        <v>1490</v>
      </c>
      <c r="N255" s="128" t="e">
        <v>#N/A</v>
      </c>
      <c r="O255" s="156">
        <v>1342</v>
      </c>
      <c r="P255" s="128">
        <f t="shared" si="14"/>
        <v>148</v>
      </c>
      <c r="Q255" s="128">
        <f t="shared" si="15"/>
        <v>9.9328859060402692</v>
      </c>
      <c r="R255" s="128" t="s">
        <v>103</v>
      </c>
      <c r="S255" s="132" t="s">
        <v>412</v>
      </c>
    </row>
    <row r="256" spans="1:19" s="119" customFormat="1" ht="11.45" customHeight="1">
      <c r="A256" s="123">
        <v>253</v>
      </c>
      <c r="B256" s="109" t="s">
        <v>121</v>
      </c>
      <c r="C256" s="109" t="s">
        <v>269</v>
      </c>
      <c r="D256" s="109" t="s">
        <v>216</v>
      </c>
      <c r="E256" s="47">
        <v>151516</v>
      </c>
      <c r="F256" s="48">
        <v>25</v>
      </c>
      <c r="G256" s="48">
        <v>151516</v>
      </c>
      <c r="H256" s="124">
        <v>2385</v>
      </c>
      <c r="I256" s="125">
        <v>10942</v>
      </c>
      <c r="J256" s="137">
        <v>11241</v>
      </c>
      <c r="K256" s="126">
        <f t="shared" si="12"/>
        <v>299</v>
      </c>
      <c r="L256" s="127">
        <v>10</v>
      </c>
      <c r="M256" s="127">
        <f t="shared" si="13"/>
        <v>2990</v>
      </c>
      <c r="N256" s="128" t="e">
        <v>#N/A</v>
      </c>
      <c r="O256" s="156">
        <v>2750</v>
      </c>
      <c r="P256" s="128">
        <f t="shared" si="14"/>
        <v>240</v>
      </c>
      <c r="Q256" s="129">
        <f t="shared" si="15"/>
        <v>8.0267558528428093</v>
      </c>
      <c r="R256" s="128"/>
      <c r="S256" s="132" t="s">
        <v>412</v>
      </c>
    </row>
    <row r="257" spans="1:19" s="119" customFormat="1" ht="11.45" customHeight="1">
      <c r="A257" s="123">
        <v>254</v>
      </c>
      <c r="B257" s="109" t="s">
        <v>121</v>
      </c>
      <c r="C257" s="109" t="s">
        <v>269</v>
      </c>
      <c r="D257" s="109" t="s">
        <v>216</v>
      </c>
      <c r="E257" s="47">
        <v>151515</v>
      </c>
      <c r="F257" s="48">
        <v>25</v>
      </c>
      <c r="G257" s="48">
        <v>151515</v>
      </c>
      <c r="H257" s="124">
        <v>18984</v>
      </c>
      <c r="I257" s="125">
        <v>10206</v>
      </c>
      <c r="J257" s="137">
        <v>10382</v>
      </c>
      <c r="K257" s="126">
        <f t="shared" si="12"/>
        <v>176</v>
      </c>
      <c r="L257" s="127">
        <v>10</v>
      </c>
      <c r="M257" s="127">
        <f t="shared" si="13"/>
        <v>1760</v>
      </c>
      <c r="N257" s="128" t="e">
        <v>#N/A</v>
      </c>
      <c r="O257" s="156">
        <v>1623</v>
      </c>
      <c r="P257" s="128">
        <f t="shared" si="14"/>
        <v>137</v>
      </c>
      <c r="Q257" s="129">
        <f t="shared" si="15"/>
        <v>7.7840909090909083</v>
      </c>
      <c r="R257" s="128"/>
      <c r="S257" s="132" t="s">
        <v>412</v>
      </c>
    </row>
    <row r="258" spans="1:19" s="119" customFormat="1" ht="11.45" customHeight="1">
      <c r="A258" s="123">
        <v>255</v>
      </c>
      <c r="B258" s="109" t="s">
        <v>121</v>
      </c>
      <c r="C258" s="109" t="s">
        <v>270</v>
      </c>
      <c r="D258" s="109" t="s">
        <v>216</v>
      </c>
      <c r="E258" s="47">
        <v>151963</v>
      </c>
      <c r="F258" s="48">
        <v>25</v>
      </c>
      <c r="G258" s="48">
        <v>151963</v>
      </c>
      <c r="H258" s="124">
        <v>6732</v>
      </c>
      <c r="I258" s="125">
        <v>2955</v>
      </c>
      <c r="J258" s="137">
        <v>3191</v>
      </c>
      <c r="K258" s="126">
        <f t="shared" si="12"/>
        <v>236</v>
      </c>
      <c r="L258" s="127">
        <v>10</v>
      </c>
      <c r="M258" s="127">
        <f t="shared" si="13"/>
        <v>2360</v>
      </c>
      <c r="N258" s="128" t="e">
        <v>#N/A</v>
      </c>
      <c r="O258" s="156">
        <v>2133</v>
      </c>
      <c r="P258" s="128">
        <f t="shared" si="14"/>
        <v>227</v>
      </c>
      <c r="Q258" s="129">
        <f t="shared" si="15"/>
        <v>9.618644067796609</v>
      </c>
      <c r="R258" s="128"/>
      <c r="S258" s="132" t="s">
        <v>412</v>
      </c>
    </row>
    <row r="259" spans="1:19" s="119" customFormat="1" ht="11.45" customHeight="1">
      <c r="A259" s="123">
        <v>256</v>
      </c>
      <c r="B259" s="109" t="s">
        <v>121</v>
      </c>
      <c r="C259" s="109" t="s">
        <v>269</v>
      </c>
      <c r="D259" s="109" t="s">
        <v>216</v>
      </c>
      <c r="E259" s="47">
        <v>151571</v>
      </c>
      <c r="F259" s="48">
        <v>25</v>
      </c>
      <c r="G259" s="48">
        <v>151571</v>
      </c>
      <c r="H259" s="124" t="s">
        <v>41</v>
      </c>
      <c r="I259" s="125">
        <v>21370</v>
      </c>
      <c r="J259" s="137">
        <v>21563</v>
      </c>
      <c r="K259" s="126">
        <f t="shared" si="12"/>
        <v>193</v>
      </c>
      <c r="L259" s="127">
        <v>10</v>
      </c>
      <c r="M259" s="127">
        <f t="shared" si="13"/>
        <v>1930</v>
      </c>
      <c r="N259" s="128" t="e">
        <v>#N/A</v>
      </c>
      <c r="O259" s="156">
        <v>1759</v>
      </c>
      <c r="P259" s="128">
        <f t="shared" si="14"/>
        <v>171</v>
      </c>
      <c r="Q259" s="129">
        <f t="shared" si="15"/>
        <v>8.8601036269430047</v>
      </c>
      <c r="R259" s="128"/>
      <c r="S259" s="132" t="s">
        <v>412</v>
      </c>
    </row>
    <row r="260" spans="1:19" s="119" customFormat="1" ht="11.45" customHeight="1">
      <c r="A260" s="123">
        <v>257</v>
      </c>
      <c r="B260" s="109" t="s">
        <v>121</v>
      </c>
      <c r="C260" s="109" t="s">
        <v>269</v>
      </c>
      <c r="D260" s="109" t="s">
        <v>216</v>
      </c>
      <c r="E260" s="47">
        <v>151568</v>
      </c>
      <c r="F260" s="48">
        <v>63</v>
      </c>
      <c r="G260" s="48">
        <v>151568</v>
      </c>
      <c r="H260" s="124">
        <v>12457</v>
      </c>
      <c r="I260" s="125">
        <v>7971</v>
      </c>
      <c r="J260" s="137">
        <v>8012</v>
      </c>
      <c r="K260" s="126">
        <f t="shared" si="12"/>
        <v>41</v>
      </c>
      <c r="L260" s="127">
        <v>20</v>
      </c>
      <c r="M260" s="127">
        <f t="shared" ref="M260:M297" si="16">L260*K260</f>
        <v>820</v>
      </c>
      <c r="N260" s="128" t="e">
        <v>#N/A</v>
      </c>
      <c r="O260" s="156">
        <v>755</v>
      </c>
      <c r="P260" s="128">
        <f t="shared" ref="P260:P297" si="17">M260-O260</f>
        <v>65</v>
      </c>
      <c r="Q260" s="129">
        <f t="shared" ref="Q260:Q294" si="18">((M260-O260)/M260)*100</f>
        <v>7.9268292682926829</v>
      </c>
      <c r="R260" s="128"/>
      <c r="S260" s="132" t="s">
        <v>412</v>
      </c>
    </row>
    <row r="261" spans="1:19" s="119" customFormat="1" ht="11.45" customHeight="1">
      <c r="A261" s="123">
        <v>258</v>
      </c>
      <c r="B261" s="109" t="s">
        <v>121</v>
      </c>
      <c r="C261" s="109" t="s">
        <v>269</v>
      </c>
      <c r="D261" s="109" t="s">
        <v>216</v>
      </c>
      <c r="E261" s="47">
        <v>151514</v>
      </c>
      <c r="F261" s="48">
        <v>63</v>
      </c>
      <c r="G261" s="48">
        <v>151514</v>
      </c>
      <c r="H261" s="124">
        <v>9867</v>
      </c>
      <c r="I261" s="125" t="s">
        <v>429</v>
      </c>
      <c r="J261" s="125" t="s">
        <v>429</v>
      </c>
      <c r="K261" s="126" t="e">
        <f t="shared" ref="K261:K297" si="19">J261-I261</f>
        <v>#VALUE!</v>
      </c>
      <c r="L261" s="127"/>
      <c r="M261" s="127" t="e">
        <f t="shared" si="16"/>
        <v>#VALUE!</v>
      </c>
      <c r="N261" s="128" t="e">
        <v>#N/A</v>
      </c>
      <c r="O261" s="156">
        <v>1658</v>
      </c>
      <c r="P261" s="128" t="e">
        <f t="shared" si="17"/>
        <v>#VALUE!</v>
      </c>
      <c r="Q261" s="128" t="e">
        <f t="shared" si="18"/>
        <v>#VALUE!</v>
      </c>
      <c r="R261" s="128" t="s">
        <v>84</v>
      </c>
      <c r="S261" s="132" t="s">
        <v>412</v>
      </c>
    </row>
    <row r="262" spans="1:19" s="119" customFormat="1" ht="11.45" customHeight="1">
      <c r="A262" s="123">
        <v>259</v>
      </c>
      <c r="B262" s="109" t="s">
        <v>121</v>
      </c>
      <c r="C262" s="109" t="s">
        <v>215</v>
      </c>
      <c r="D262" s="109" t="s">
        <v>216</v>
      </c>
      <c r="E262" s="47" t="s">
        <v>291</v>
      </c>
      <c r="F262" s="48">
        <v>25</v>
      </c>
      <c r="G262" s="48" t="s">
        <v>291</v>
      </c>
      <c r="H262" s="124">
        <v>5521</v>
      </c>
      <c r="I262" s="125">
        <v>14582</v>
      </c>
      <c r="J262" s="137">
        <v>14959</v>
      </c>
      <c r="K262" s="126">
        <f t="shared" si="19"/>
        <v>377</v>
      </c>
      <c r="L262" s="127">
        <v>10</v>
      </c>
      <c r="M262" s="127">
        <f t="shared" si="16"/>
        <v>3770</v>
      </c>
      <c r="N262" s="128" t="e">
        <v>#N/A</v>
      </c>
      <c r="O262" s="156">
        <v>3450</v>
      </c>
      <c r="P262" s="128">
        <f t="shared" si="17"/>
        <v>320</v>
      </c>
      <c r="Q262" s="129">
        <f t="shared" si="18"/>
        <v>8.4880636604774526</v>
      </c>
      <c r="R262" s="128"/>
      <c r="S262" s="132" t="s">
        <v>412</v>
      </c>
    </row>
    <row r="263" spans="1:19" s="119" customFormat="1" ht="11.45" customHeight="1">
      <c r="A263" s="123">
        <v>260</v>
      </c>
      <c r="B263" s="109" t="s">
        <v>121</v>
      </c>
      <c r="C263" s="109" t="s">
        <v>215</v>
      </c>
      <c r="D263" s="109" t="s">
        <v>216</v>
      </c>
      <c r="E263" s="47" t="s">
        <v>292</v>
      </c>
      <c r="F263" s="48">
        <v>63</v>
      </c>
      <c r="G263" s="48" t="s">
        <v>292</v>
      </c>
      <c r="H263" s="124" t="s">
        <v>295</v>
      </c>
      <c r="I263" s="125">
        <v>11101</v>
      </c>
      <c r="J263" s="137">
        <v>11153</v>
      </c>
      <c r="K263" s="126">
        <f t="shared" si="19"/>
        <v>52</v>
      </c>
      <c r="L263" s="127">
        <v>20</v>
      </c>
      <c r="M263" s="127">
        <f t="shared" si="16"/>
        <v>1040</v>
      </c>
      <c r="N263" s="128" t="e">
        <v>#N/A</v>
      </c>
      <c r="O263" s="156">
        <v>960</v>
      </c>
      <c r="P263" s="128">
        <f t="shared" si="17"/>
        <v>80</v>
      </c>
      <c r="Q263" s="129">
        <f t="shared" si="18"/>
        <v>7.6923076923076925</v>
      </c>
      <c r="R263" s="128"/>
      <c r="S263" s="132" t="s">
        <v>412</v>
      </c>
    </row>
    <row r="264" spans="1:19" s="119" customFormat="1" ht="11.45" customHeight="1">
      <c r="A264" s="123">
        <v>261</v>
      </c>
      <c r="B264" s="109" t="s">
        <v>121</v>
      </c>
      <c r="C264" s="109" t="s">
        <v>215</v>
      </c>
      <c r="D264" s="109" t="s">
        <v>216</v>
      </c>
      <c r="E264" s="47" t="s">
        <v>293</v>
      </c>
      <c r="F264" s="48">
        <v>25</v>
      </c>
      <c r="G264" s="48" t="s">
        <v>293</v>
      </c>
      <c r="H264" s="124">
        <v>8657</v>
      </c>
      <c r="I264" s="125">
        <v>6986</v>
      </c>
      <c r="J264" s="137">
        <v>7200</v>
      </c>
      <c r="K264" s="126">
        <f t="shared" si="19"/>
        <v>214</v>
      </c>
      <c r="L264" s="127">
        <v>10</v>
      </c>
      <c r="M264" s="127">
        <f t="shared" si="16"/>
        <v>2140</v>
      </c>
      <c r="N264" s="128" t="e">
        <v>#N/A</v>
      </c>
      <c r="O264" s="156">
        <v>1960</v>
      </c>
      <c r="P264" s="128">
        <f t="shared" si="17"/>
        <v>180</v>
      </c>
      <c r="Q264" s="129">
        <f t="shared" si="18"/>
        <v>8.4112149532710276</v>
      </c>
      <c r="R264" s="128"/>
      <c r="S264" s="132" t="s">
        <v>412</v>
      </c>
    </row>
    <row r="265" spans="1:19" s="119" customFormat="1" ht="11.45" customHeight="1">
      <c r="A265" s="123">
        <v>262</v>
      </c>
      <c r="B265" s="109" t="s">
        <v>121</v>
      </c>
      <c r="C265" s="109" t="s">
        <v>215</v>
      </c>
      <c r="D265" s="109" t="s">
        <v>216</v>
      </c>
      <c r="E265" s="47" t="s">
        <v>294</v>
      </c>
      <c r="F265" s="48">
        <v>25</v>
      </c>
      <c r="G265" s="48" t="s">
        <v>294</v>
      </c>
      <c r="H265" s="124">
        <v>1226</v>
      </c>
      <c r="I265" s="125" t="s">
        <v>429</v>
      </c>
      <c r="J265" s="125" t="s">
        <v>429</v>
      </c>
      <c r="K265" s="126" t="e">
        <f t="shared" si="19"/>
        <v>#VALUE!</v>
      </c>
      <c r="L265" s="127">
        <v>10</v>
      </c>
      <c r="M265" s="127" t="e">
        <f t="shared" si="16"/>
        <v>#VALUE!</v>
      </c>
      <c r="N265" s="128" t="e">
        <v>#N/A</v>
      </c>
      <c r="O265" s="156">
        <v>12177</v>
      </c>
      <c r="P265" s="128" t="e">
        <f t="shared" si="17"/>
        <v>#VALUE!</v>
      </c>
      <c r="Q265" s="128" t="e">
        <f t="shared" si="18"/>
        <v>#VALUE!</v>
      </c>
      <c r="R265" s="128" t="s">
        <v>295</v>
      </c>
      <c r="S265" s="132" t="s">
        <v>412</v>
      </c>
    </row>
    <row r="266" spans="1:19" s="119" customFormat="1" ht="11.45" customHeight="1">
      <c r="A266" s="123">
        <v>263</v>
      </c>
      <c r="B266" s="109" t="s">
        <v>121</v>
      </c>
      <c r="C266" s="109" t="s">
        <v>215</v>
      </c>
      <c r="D266" s="109" t="s">
        <v>216</v>
      </c>
      <c r="E266" s="47" t="s">
        <v>296</v>
      </c>
      <c r="F266" s="48">
        <v>63</v>
      </c>
      <c r="G266" s="48" t="s">
        <v>296</v>
      </c>
      <c r="H266" s="124">
        <v>7908</v>
      </c>
      <c r="I266" s="125">
        <v>10103</v>
      </c>
      <c r="J266" s="137">
        <v>10371</v>
      </c>
      <c r="K266" s="126">
        <f t="shared" si="19"/>
        <v>268</v>
      </c>
      <c r="L266" s="127">
        <v>20</v>
      </c>
      <c r="M266" s="127">
        <f t="shared" si="16"/>
        <v>5360</v>
      </c>
      <c r="N266" s="128" t="e">
        <v>#N/A</v>
      </c>
      <c r="O266" s="156">
        <v>5033</v>
      </c>
      <c r="P266" s="128">
        <f t="shared" si="17"/>
        <v>327</v>
      </c>
      <c r="Q266" s="129">
        <f t="shared" si="18"/>
        <v>6.1007462686567164</v>
      </c>
      <c r="R266" s="128"/>
      <c r="S266" s="132" t="s">
        <v>412</v>
      </c>
    </row>
    <row r="267" spans="1:19" s="119" customFormat="1" ht="11.45" customHeight="1">
      <c r="A267" s="123">
        <v>264</v>
      </c>
      <c r="B267" s="109" t="s">
        <v>121</v>
      </c>
      <c r="C267" s="109" t="s">
        <v>269</v>
      </c>
      <c r="D267" s="109" t="s">
        <v>216</v>
      </c>
      <c r="E267" s="47">
        <v>154451</v>
      </c>
      <c r="F267" s="48">
        <v>25</v>
      </c>
      <c r="G267" s="48">
        <v>154451</v>
      </c>
      <c r="H267" s="124">
        <v>2662</v>
      </c>
      <c r="I267" s="125">
        <v>1296</v>
      </c>
      <c r="J267" s="137">
        <v>1325</v>
      </c>
      <c r="K267" s="126">
        <f t="shared" si="19"/>
        <v>29</v>
      </c>
      <c r="L267" s="127">
        <v>10</v>
      </c>
      <c r="M267" s="127">
        <f t="shared" si="16"/>
        <v>290</v>
      </c>
      <c r="N267" s="128" t="e">
        <v>#N/A</v>
      </c>
      <c r="O267" s="156">
        <v>265</v>
      </c>
      <c r="P267" s="128">
        <f t="shared" si="17"/>
        <v>25</v>
      </c>
      <c r="Q267" s="128">
        <f t="shared" si="18"/>
        <v>8.6206896551724146</v>
      </c>
      <c r="R267" s="128" t="s">
        <v>84</v>
      </c>
      <c r="S267" s="132" t="s">
        <v>412</v>
      </c>
    </row>
    <row r="268" spans="1:19" s="119" customFormat="1" ht="11.45" customHeight="1">
      <c r="A268" s="123">
        <v>265</v>
      </c>
      <c r="B268" s="109" t="s">
        <v>121</v>
      </c>
      <c r="C268" s="109" t="s">
        <v>269</v>
      </c>
      <c r="D268" s="109" t="s">
        <v>216</v>
      </c>
      <c r="E268" s="47">
        <v>151523</v>
      </c>
      <c r="F268" s="48">
        <v>63</v>
      </c>
      <c r="G268" s="48">
        <v>151523</v>
      </c>
      <c r="H268" s="124">
        <v>7239</v>
      </c>
      <c r="I268" s="125">
        <v>9322</v>
      </c>
      <c r="J268" s="125">
        <v>9532</v>
      </c>
      <c r="K268" s="126">
        <f t="shared" si="19"/>
        <v>210</v>
      </c>
      <c r="L268" s="127">
        <v>20</v>
      </c>
      <c r="M268" s="127">
        <f t="shared" si="16"/>
        <v>4200</v>
      </c>
      <c r="N268" s="128" t="e">
        <v>#N/A</v>
      </c>
      <c r="O268" s="156">
        <v>3965</v>
      </c>
      <c r="P268" s="128">
        <f t="shared" si="17"/>
        <v>235</v>
      </c>
      <c r="Q268" s="129">
        <f t="shared" si="18"/>
        <v>5.5952380952380958</v>
      </c>
      <c r="R268" s="128">
        <v>85</v>
      </c>
      <c r="S268" s="132" t="s">
        <v>412</v>
      </c>
    </row>
    <row r="269" spans="1:19" s="119" customFormat="1" ht="11.45" customHeight="1">
      <c r="A269" s="123">
        <v>266</v>
      </c>
      <c r="B269" s="109" t="s">
        <v>121</v>
      </c>
      <c r="C269" s="109" t="s">
        <v>269</v>
      </c>
      <c r="D269" s="109" t="s">
        <v>216</v>
      </c>
      <c r="E269" s="47">
        <v>154456</v>
      </c>
      <c r="F269" s="48">
        <v>63</v>
      </c>
      <c r="G269" s="48">
        <v>154456</v>
      </c>
      <c r="H269" s="124">
        <v>10333</v>
      </c>
      <c r="I269" s="125">
        <v>3184</v>
      </c>
      <c r="J269" s="137">
        <v>3262</v>
      </c>
      <c r="K269" s="126">
        <f t="shared" si="19"/>
        <v>78</v>
      </c>
      <c r="L269" s="127">
        <v>20</v>
      </c>
      <c r="M269" s="127">
        <f t="shared" si="16"/>
        <v>1560</v>
      </c>
      <c r="N269" s="128" t="e">
        <v>#N/A</v>
      </c>
      <c r="O269" s="156">
        <v>1435</v>
      </c>
      <c r="P269" s="128">
        <f t="shared" si="17"/>
        <v>125</v>
      </c>
      <c r="Q269" s="128">
        <f t="shared" si="18"/>
        <v>8.0128205128205128</v>
      </c>
      <c r="R269" s="128" t="s">
        <v>297</v>
      </c>
      <c r="S269" s="132" t="s">
        <v>412</v>
      </c>
    </row>
    <row r="270" spans="1:19" s="119" customFormat="1" ht="11.45" customHeight="1">
      <c r="A270" s="123">
        <v>267</v>
      </c>
      <c r="B270" s="109" t="s">
        <v>121</v>
      </c>
      <c r="C270" s="109" t="s">
        <v>269</v>
      </c>
      <c r="D270" s="109" t="s">
        <v>216</v>
      </c>
      <c r="E270" s="47">
        <v>151593</v>
      </c>
      <c r="F270" s="48">
        <v>63</v>
      </c>
      <c r="G270" s="48">
        <v>151593</v>
      </c>
      <c r="H270" s="124">
        <v>1179</v>
      </c>
      <c r="I270" s="125">
        <v>8168</v>
      </c>
      <c r="J270" s="137">
        <v>8213</v>
      </c>
      <c r="K270" s="126">
        <f t="shared" si="19"/>
        <v>45</v>
      </c>
      <c r="L270" s="127">
        <v>20</v>
      </c>
      <c r="M270" s="127">
        <f t="shared" si="16"/>
        <v>900</v>
      </c>
      <c r="N270" s="128" t="e">
        <v>#N/A</v>
      </c>
      <c r="O270" s="156">
        <v>850</v>
      </c>
      <c r="P270" s="128">
        <f t="shared" si="17"/>
        <v>50</v>
      </c>
      <c r="Q270" s="129">
        <f t="shared" si="18"/>
        <v>5.5555555555555554</v>
      </c>
      <c r="R270" s="128"/>
      <c r="S270" s="132" t="s">
        <v>412</v>
      </c>
    </row>
    <row r="271" spans="1:19" s="119" customFormat="1" ht="11.45" customHeight="1">
      <c r="A271" s="123">
        <v>268</v>
      </c>
      <c r="B271" s="109" t="s">
        <v>121</v>
      </c>
      <c r="C271" s="109" t="s">
        <v>269</v>
      </c>
      <c r="D271" s="109" t="s">
        <v>216</v>
      </c>
      <c r="E271" s="47">
        <v>151591</v>
      </c>
      <c r="F271" s="48">
        <v>100</v>
      </c>
      <c r="G271" s="48">
        <v>151591</v>
      </c>
      <c r="H271" s="124">
        <v>14177</v>
      </c>
      <c r="I271" s="125">
        <v>11031</v>
      </c>
      <c r="J271" s="137">
        <v>11123</v>
      </c>
      <c r="K271" s="126">
        <f t="shared" si="19"/>
        <v>92</v>
      </c>
      <c r="L271" s="127">
        <v>30</v>
      </c>
      <c r="M271" s="127">
        <f t="shared" si="16"/>
        <v>2760</v>
      </c>
      <c r="N271" s="128" t="e">
        <v>#N/A</v>
      </c>
      <c r="O271" s="156">
        <v>2463</v>
      </c>
      <c r="P271" s="128">
        <f t="shared" si="17"/>
        <v>297</v>
      </c>
      <c r="Q271" s="129">
        <f t="shared" si="18"/>
        <v>10.760869565217392</v>
      </c>
      <c r="R271" s="128"/>
      <c r="S271" s="132" t="s">
        <v>412</v>
      </c>
    </row>
    <row r="272" spans="1:19" s="119" customFormat="1" ht="11.45" customHeight="1">
      <c r="A272" s="123">
        <v>269</v>
      </c>
      <c r="B272" s="109" t="s">
        <v>121</v>
      </c>
      <c r="C272" s="109" t="s">
        <v>269</v>
      </c>
      <c r="D272" s="109" t="s">
        <v>216</v>
      </c>
      <c r="E272" s="47">
        <v>151592</v>
      </c>
      <c r="F272" s="48">
        <v>63</v>
      </c>
      <c r="G272" s="48">
        <v>151592</v>
      </c>
      <c r="H272" s="124">
        <v>2408</v>
      </c>
      <c r="I272" s="125">
        <v>1864</v>
      </c>
      <c r="J272" s="137">
        <v>1896</v>
      </c>
      <c r="K272" s="126">
        <f t="shared" si="19"/>
        <v>32</v>
      </c>
      <c r="L272" s="127">
        <v>20</v>
      </c>
      <c r="M272" s="127">
        <f t="shared" si="16"/>
        <v>640</v>
      </c>
      <c r="N272" s="128" t="e">
        <v>#N/A</v>
      </c>
      <c r="O272" s="156">
        <v>610</v>
      </c>
      <c r="P272" s="128">
        <f t="shared" si="17"/>
        <v>30</v>
      </c>
      <c r="Q272" s="129">
        <f t="shared" si="18"/>
        <v>4.6875</v>
      </c>
      <c r="R272" s="128"/>
      <c r="S272" s="132" t="s">
        <v>412</v>
      </c>
    </row>
    <row r="273" spans="1:19" s="119" customFormat="1" ht="11.45" customHeight="1">
      <c r="A273" s="123">
        <v>270</v>
      </c>
      <c r="B273" s="109" t="s">
        <v>121</v>
      </c>
      <c r="C273" s="109" t="s">
        <v>269</v>
      </c>
      <c r="D273" s="109" t="s">
        <v>216</v>
      </c>
      <c r="E273" s="47">
        <v>151589</v>
      </c>
      <c r="F273" s="48">
        <v>100</v>
      </c>
      <c r="G273" s="48">
        <v>151589</v>
      </c>
      <c r="H273" s="124">
        <v>1868</v>
      </c>
      <c r="I273" s="125" t="s">
        <v>417</v>
      </c>
      <c r="J273" s="137" t="s">
        <v>417</v>
      </c>
      <c r="K273" s="126" t="e">
        <f t="shared" si="19"/>
        <v>#VALUE!</v>
      </c>
      <c r="L273" s="127">
        <v>30</v>
      </c>
      <c r="M273" s="127" t="e">
        <f t="shared" si="16"/>
        <v>#VALUE!</v>
      </c>
      <c r="N273" s="128" t="e">
        <v>#N/A</v>
      </c>
      <c r="O273" s="137" t="s">
        <v>417</v>
      </c>
      <c r="P273" s="128" t="e">
        <f t="shared" si="17"/>
        <v>#VALUE!</v>
      </c>
      <c r="Q273" s="128" t="e">
        <f t="shared" si="18"/>
        <v>#VALUE!</v>
      </c>
      <c r="R273" s="137" t="s">
        <v>417</v>
      </c>
      <c r="S273" s="132" t="s">
        <v>412</v>
      </c>
    </row>
    <row r="274" spans="1:19" s="119" customFormat="1" ht="11.45" customHeight="1">
      <c r="A274" s="123">
        <v>271</v>
      </c>
      <c r="B274" s="109" t="s">
        <v>121</v>
      </c>
      <c r="C274" s="109" t="s">
        <v>269</v>
      </c>
      <c r="D274" s="109" t="s">
        <v>216</v>
      </c>
      <c r="E274" s="47">
        <v>151547</v>
      </c>
      <c r="F274" s="48">
        <v>63</v>
      </c>
      <c r="G274" s="48">
        <v>151547</v>
      </c>
      <c r="H274" s="124" t="s">
        <v>298</v>
      </c>
      <c r="I274" s="125">
        <v>3358</v>
      </c>
      <c r="J274" s="137">
        <v>3456</v>
      </c>
      <c r="K274" s="126">
        <f t="shared" si="19"/>
        <v>98</v>
      </c>
      <c r="L274" s="127">
        <v>20</v>
      </c>
      <c r="M274" s="127">
        <f t="shared" si="16"/>
        <v>1960</v>
      </c>
      <c r="N274" s="128" t="e">
        <v>#N/A</v>
      </c>
      <c r="O274" s="156">
        <v>1799</v>
      </c>
      <c r="P274" s="128">
        <f t="shared" si="17"/>
        <v>161</v>
      </c>
      <c r="Q274" s="129">
        <f t="shared" si="18"/>
        <v>8.2142857142857135</v>
      </c>
      <c r="R274" s="128"/>
      <c r="S274" s="132" t="s">
        <v>412</v>
      </c>
    </row>
    <row r="275" spans="1:19" s="119" customFormat="1" ht="11.45" customHeight="1">
      <c r="A275" s="123">
        <v>272</v>
      </c>
      <c r="B275" s="109" t="s">
        <v>121</v>
      </c>
      <c r="C275" s="109" t="s">
        <v>269</v>
      </c>
      <c r="D275" s="109" t="s">
        <v>216</v>
      </c>
      <c r="E275" s="47">
        <v>151590</v>
      </c>
      <c r="F275" s="48">
        <v>63</v>
      </c>
      <c r="G275" s="48">
        <v>151590</v>
      </c>
      <c r="H275" s="124">
        <v>2178</v>
      </c>
      <c r="I275" s="125">
        <v>2785</v>
      </c>
      <c r="J275" s="137">
        <v>2856</v>
      </c>
      <c r="K275" s="126">
        <f t="shared" si="19"/>
        <v>71</v>
      </c>
      <c r="L275" s="127">
        <v>20</v>
      </c>
      <c r="M275" s="127">
        <f t="shared" si="16"/>
        <v>1420</v>
      </c>
      <c r="N275" s="128" t="e">
        <v>#N/A</v>
      </c>
      <c r="O275" s="156">
        <v>1283</v>
      </c>
      <c r="P275" s="128">
        <f t="shared" si="17"/>
        <v>137</v>
      </c>
      <c r="Q275" s="129">
        <f t="shared" si="18"/>
        <v>9.647887323943662</v>
      </c>
      <c r="R275" s="128"/>
      <c r="S275" s="132" t="s">
        <v>412</v>
      </c>
    </row>
    <row r="276" spans="1:19" s="119" customFormat="1" ht="11.45" customHeight="1">
      <c r="A276" s="123">
        <v>273</v>
      </c>
      <c r="B276" s="109" t="s">
        <v>121</v>
      </c>
      <c r="C276" s="109" t="s">
        <v>269</v>
      </c>
      <c r="D276" s="109" t="s">
        <v>216</v>
      </c>
      <c r="E276" s="47">
        <v>151540</v>
      </c>
      <c r="F276" s="48">
        <v>25</v>
      </c>
      <c r="G276" s="48">
        <v>151540</v>
      </c>
      <c r="H276" s="124" t="s">
        <v>297</v>
      </c>
      <c r="I276" s="125" t="e">
        <v>#VALUE!</v>
      </c>
      <c r="J276" s="137" t="e">
        <v>#VALUE!</v>
      </c>
      <c r="K276" s="126" t="e">
        <f t="shared" si="19"/>
        <v>#VALUE!</v>
      </c>
      <c r="L276" s="127">
        <v>20</v>
      </c>
      <c r="M276" s="127" t="e">
        <f t="shared" si="16"/>
        <v>#VALUE!</v>
      </c>
      <c r="N276" s="128" t="e">
        <v>#N/A</v>
      </c>
      <c r="O276" s="156">
        <v>1685</v>
      </c>
      <c r="P276" s="128" t="e">
        <f t="shared" si="17"/>
        <v>#VALUE!</v>
      </c>
      <c r="Q276" s="128" t="e">
        <f t="shared" si="18"/>
        <v>#VALUE!</v>
      </c>
      <c r="R276" s="128" t="s">
        <v>84</v>
      </c>
      <c r="S276" s="132" t="s">
        <v>412</v>
      </c>
    </row>
    <row r="277" spans="1:19" s="119" customFormat="1" ht="11.45" customHeight="1">
      <c r="A277" s="123">
        <v>274</v>
      </c>
      <c r="B277" s="109" t="s">
        <v>121</v>
      </c>
      <c r="C277" s="109" t="s">
        <v>270</v>
      </c>
      <c r="D277" s="109" t="s">
        <v>216</v>
      </c>
      <c r="E277" s="47">
        <v>151939</v>
      </c>
      <c r="F277" s="48">
        <v>25</v>
      </c>
      <c r="G277" s="48">
        <v>151939</v>
      </c>
      <c r="H277" s="124">
        <v>6134</v>
      </c>
      <c r="I277" s="125">
        <v>3152</v>
      </c>
      <c r="J277" s="137">
        <v>3196</v>
      </c>
      <c r="K277" s="126">
        <f t="shared" si="19"/>
        <v>44</v>
      </c>
      <c r="L277" s="127">
        <v>10</v>
      </c>
      <c r="M277" s="127">
        <f t="shared" si="16"/>
        <v>440</v>
      </c>
      <c r="N277" s="128" t="e">
        <v>#N/A</v>
      </c>
      <c r="O277" s="156">
        <v>410</v>
      </c>
      <c r="P277" s="128">
        <f t="shared" si="17"/>
        <v>30</v>
      </c>
      <c r="Q277" s="129">
        <f t="shared" si="18"/>
        <v>6.8181818181818175</v>
      </c>
      <c r="R277" s="128"/>
      <c r="S277" s="132" t="s">
        <v>412</v>
      </c>
    </row>
    <row r="278" spans="1:19" s="119" customFormat="1" ht="11.45" customHeight="1">
      <c r="A278" s="123">
        <v>275</v>
      </c>
      <c r="B278" s="109" t="s">
        <v>121</v>
      </c>
      <c r="C278" s="109" t="s">
        <v>270</v>
      </c>
      <c r="D278" s="109" t="s">
        <v>216</v>
      </c>
      <c r="E278" s="47">
        <v>151951</v>
      </c>
      <c r="F278" s="48">
        <v>25</v>
      </c>
      <c r="G278" s="160">
        <v>151951</v>
      </c>
      <c r="H278" s="124">
        <v>12606</v>
      </c>
      <c r="I278" s="125" t="s">
        <v>425</v>
      </c>
      <c r="J278" s="137" t="s">
        <v>425</v>
      </c>
      <c r="K278" s="126" t="e">
        <f t="shared" si="19"/>
        <v>#VALUE!</v>
      </c>
      <c r="L278" s="127">
        <v>10</v>
      </c>
      <c r="M278" s="127" t="e">
        <f t="shared" si="16"/>
        <v>#VALUE!</v>
      </c>
      <c r="N278" s="128" t="e">
        <v>#N/A</v>
      </c>
      <c r="O278" s="156" t="s">
        <v>425</v>
      </c>
      <c r="P278" s="128" t="e">
        <f t="shared" si="17"/>
        <v>#VALUE!</v>
      </c>
      <c r="Q278" s="128" t="e">
        <f t="shared" si="18"/>
        <v>#VALUE!</v>
      </c>
      <c r="R278" s="128" t="s">
        <v>297</v>
      </c>
      <c r="S278" s="132" t="s">
        <v>412</v>
      </c>
    </row>
    <row r="279" spans="1:19" s="119" customFormat="1" ht="11.45" customHeight="1">
      <c r="A279" s="123">
        <v>276</v>
      </c>
      <c r="B279" s="109" t="s">
        <v>121</v>
      </c>
      <c r="C279" s="109" t="s">
        <v>270</v>
      </c>
      <c r="D279" s="109" t="s">
        <v>216</v>
      </c>
      <c r="E279" s="47">
        <v>151967</v>
      </c>
      <c r="F279" s="48">
        <v>25</v>
      </c>
      <c r="G279" s="160">
        <v>151967</v>
      </c>
      <c r="H279" s="124">
        <v>508</v>
      </c>
      <c r="I279" s="125">
        <v>7432</v>
      </c>
      <c r="J279" s="137">
        <v>7526</v>
      </c>
      <c r="K279" s="126">
        <f t="shared" si="19"/>
        <v>94</v>
      </c>
      <c r="L279" s="127">
        <v>10</v>
      </c>
      <c r="M279" s="127">
        <f t="shared" si="16"/>
        <v>940</v>
      </c>
      <c r="N279" s="128" t="e">
        <v>#N/A</v>
      </c>
      <c r="O279" s="156">
        <v>890</v>
      </c>
      <c r="P279" s="128">
        <f t="shared" si="17"/>
        <v>50</v>
      </c>
      <c r="Q279" s="129">
        <f t="shared" si="18"/>
        <v>5.3191489361702127</v>
      </c>
      <c r="R279" s="128"/>
      <c r="S279" s="132" t="s">
        <v>412</v>
      </c>
    </row>
    <row r="280" spans="1:19" s="119" customFormat="1" ht="12" customHeight="1">
      <c r="A280" s="123">
        <v>277</v>
      </c>
      <c r="B280" s="109" t="s">
        <v>121</v>
      </c>
      <c r="C280" s="109" t="s">
        <v>270</v>
      </c>
      <c r="D280" s="109" t="s">
        <v>216</v>
      </c>
      <c r="E280" s="47">
        <v>151909</v>
      </c>
      <c r="F280" s="48">
        <v>25</v>
      </c>
      <c r="G280" s="160">
        <v>151909</v>
      </c>
      <c r="H280" s="124">
        <v>1950</v>
      </c>
      <c r="I280" s="125">
        <v>14692</v>
      </c>
      <c r="J280" s="137">
        <v>15413</v>
      </c>
      <c r="K280" s="126">
        <f t="shared" si="19"/>
        <v>721</v>
      </c>
      <c r="L280" s="127">
        <v>10</v>
      </c>
      <c r="M280" s="127">
        <f t="shared" si="16"/>
        <v>7210</v>
      </c>
      <c r="N280" s="128" t="e">
        <v>#N/A</v>
      </c>
      <c r="O280" s="156">
        <v>6725</v>
      </c>
      <c r="P280" s="128">
        <f t="shared" si="17"/>
        <v>485</v>
      </c>
      <c r="Q280" s="129">
        <f t="shared" si="18"/>
        <v>6.7267683772538138</v>
      </c>
      <c r="R280" s="128"/>
      <c r="S280" s="132" t="s">
        <v>412</v>
      </c>
    </row>
    <row r="281" spans="1:19" s="119" customFormat="1" ht="12" customHeight="1">
      <c r="A281" s="123">
        <v>278</v>
      </c>
      <c r="B281" s="109" t="s">
        <v>121</v>
      </c>
      <c r="C281" s="109" t="s">
        <v>270</v>
      </c>
      <c r="D281" s="109" t="s">
        <v>216</v>
      </c>
      <c r="E281" s="47">
        <v>151911</v>
      </c>
      <c r="F281" s="48">
        <v>25</v>
      </c>
      <c r="G281" s="48">
        <v>151911</v>
      </c>
      <c r="H281" s="124">
        <v>15291</v>
      </c>
      <c r="I281" s="125">
        <v>1212</v>
      </c>
      <c r="J281" s="137">
        <v>1245</v>
      </c>
      <c r="K281" s="126">
        <f t="shared" si="19"/>
        <v>33</v>
      </c>
      <c r="L281" s="127">
        <v>10</v>
      </c>
      <c r="M281" s="127">
        <f t="shared" si="16"/>
        <v>330</v>
      </c>
      <c r="N281" s="128" t="e">
        <v>#N/A</v>
      </c>
      <c r="O281" s="156">
        <v>310</v>
      </c>
      <c r="P281" s="128">
        <f t="shared" si="17"/>
        <v>20</v>
      </c>
      <c r="Q281" s="129">
        <f t="shared" si="18"/>
        <v>6.0606060606060606</v>
      </c>
      <c r="R281" s="128"/>
      <c r="S281" s="132" t="s">
        <v>412</v>
      </c>
    </row>
    <row r="282" spans="1:19" s="119" customFormat="1" ht="12" customHeight="1">
      <c r="A282" s="123">
        <v>279</v>
      </c>
      <c r="B282" s="109" t="s">
        <v>121</v>
      </c>
      <c r="C282" s="109" t="s">
        <v>270</v>
      </c>
      <c r="D282" s="109" t="s">
        <v>216</v>
      </c>
      <c r="E282" s="47">
        <v>151908</v>
      </c>
      <c r="F282" s="48">
        <v>25</v>
      </c>
      <c r="G282" s="160">
        <v>151908</v>
      </c>
      <c r="H282" s="124" t="s">
        <v>84</v>
      </c>
      <c r="I282" s="125">
        <v>2565</v>
      </c>
      <c r="J282" s="137">
        <v>2658</v>
      </c>
      <c r="K282" s="126">
        <f t="shared" si="19"/>
        <v>93</v>
      </c>
      <c r="L282" s="127">
        <v>10</v>
      </c>
      <c r="M282" s="127">
        <f t="shared" si="16"/>
        <v>930</v>
      </c>
      <c r="N282" s="128" t="e">
        <v>#N/A</v>
      </c>
      <c r="O282" s="156">
        <v>876</v>
      </c>
      <c r="P282" s="128">
        <f t="shared" si="17"/>
        <v>54</v>
      </c>
      <c r="Q282" s="129">
        <f t="shared" si="18"/>
        <v>5.806451612903226</v>
      </c>
      <c r="R282" s="128"/>
      <c r="S282" s="132" t="s">
        <v>412</v>
      </c>
    </row>
    <row r="283" spans="1:19" s="119" customFormat="1" ht="12" customHeight="1">
      <c r="A283" s="123">
        <v>280</v>
      </c>
      <c r="B283" s="109" t="s">
        <v>121</v>
      </c>
      <c r="C283" s="109" t="s">
        <v>270</v>
      </c>
      <c r="D283" s="109" t="s">
        <v>216</v>
      </c>
      <c r="E283" s="47">
        <v>151901</v>
      </c>
      <c r="F283" s="48">
        <v>25</v>
      </c>
      <c r="G283" s="160">
        <v>151901</v>
      </c>
      <c r="H283" s="124">
        <v>250</v>
      </c>
      <c r="I283" s="125">
        <v>17434</v>
      </c>
      <c r="J283" s="137">
        <v>17526</v>
      </c>
      <c r="K283" s="126">
        <f t="shared" si="19"/>
        <v>92</v>
      </c>
      <c r="L283" s="127">
        <v>10</v>
      </c>
      <c r="M283" s="127">
        <f t="shared" si="16"/>
        <v>920</v>
      </c>
      <c r="N283" s="128" t="e">
        <v>#N/A</v>
      </c>
      <c r="O283" s="156">
        <v>856</v>
      </c>
      <c r="P283" s="128">
        <f t="shared" si="17"/>
        <v>64</v>
      </c>
      <c r="Q283" s="129">
        <f t="shared" si="18"/>
        <v>6.9565217391304346</v>
      </c>
      <c r="R283" s="128"/>
      <c r="S283" s="132" t="s">
        <v>412</v>
      </c>
    </row>
    <row r="284" spans="1:19" s="119" customFormat="1" ht="12" customHeight="1">
      <c r="A284" s="123">
        <v>281</v>
      </c>
      <c r="B284" s="109" t="s">
        <v>121</v>
      </c>
      <c r="C284" s="109" t="s">
        <v>270</v>
      </c>
      <c r="D284" s="109" t="s">
        <v>216</v>
      </c>
      <c r="E284" s="47">
        <v>151902</v>
      </c>
      <c r="F284" s="48">
        <v>100</v>
      </c>
      <c r="G284" s="48">
        <v>151902</v>
      </c>
      <c r="H284" s="124">
        <v>96</v>
      </c>
      <c r="I284" s="137" t="s">
        <v>38</v>
      </c>
      <c r="J284" s="137" t="s">
        <v>38</v>
      </c>
      <c r="K284" s="126" t="e">
        <f t="shared" si="19"/>
        <v>#VALUE!</v>
      </c>
      <c r="L284" s="127">
        <v>10</v>
      </c>
      <c r="M284" s="127" t="e">
        <f t="shared" si="16"/>
        <v>#VALUE!</v>
      </c>
      <c r="N284" s="128" t="e">
        <v>#N/A</v>
      </c>
      <c r="O284" s="137" t="s">
        <v>38</v>
      </c>
      <c r="P284" s="128" t="e">
        <f t="shared" si="17"/>
        <v>#VALUE!</v>
      </c>
      <c r="Q284" s="128" t="e">
        <f t="shared" si="18"/>
        <v>#VALUE!</v>
      </c>
      <c r="R284" s="128" t="s">
        <v>426</v>
      </c>
      <c r="S284" s="132" t="s">
        <v>412</v>
      </c>
    </row>
    <row r="285" spans="1:19" s="119" customFormat="1" ht="12" customHeight="1">
      <c r="A285" s="123">
        <v>282</v>
      </c>
      <c r="B285" s="109" t="s">
        <v>121</v>
      </c>
      <c r="C285" s="109" t="s">
        <v>270</v>
      </c>
      <c r="D285" s="109" t="s">
        <v>216</v>
      </c>
      <c r="E285" s="47">
        <v>151903</v>
      </c>
      <c r="F285" s="48">
        <v>100</v>
      </c>
      <c r="G285" s="48">
        <v>151903</v>
      </c>
      <c r="H285" s="124">
        <v>1</v>
      </c>
      <c r="I285" s="137" t="s">
        <v>38</v>
      </c>
      <c r="J285" s="137" t="s">
        <v>38</v>
      </c>
      <c r="K285" s="126" t="e">
        <f t="shared" si="19"/>
        <v>#VALUE!</v>
      </c>
      <c r="L285" s="127">
        <v>20</v>
      </c>
      <c r="M285" s="127" t="e">
        <f t="shared" si="16"/>
        <v>#VALUE!</v>
      </c>
      <c r="N285" s="128" t="e">
        <v>#N/A</v>
      </c>
      <c r="O285" s="137" t="s">
        <v>38</v>
      </c>
      <c r="P285" s="128" t="e">
        <f t="shared" si="17"/>
        <v>#VALUE!</v>
      </c>
      <c r="Q285" s="128" t="e">
        <f t="shared" si="18"/>
        <v>#VALUE!</v>
      </c>
      <c r="R285" s="128" t="s">
        <v>426</v>
      </c>
      <c r="S285" s="132" t="s">
        <v>412</v>
      </c>
    </row>
    <row r="286" spans="1:19" s="119" customFormat="1" ht="12" customHeight="1">
      <c r="A286" s="123">
        <v>283</v>
      </c>
      <c r="B286" s="109" t="s">
        <v>121</v>
      </c>
      <c r="C286" s="109" t="s">
        <v>270</v>
      </c>
      <c r="D286" s="109" t="s">
        <v>216</v>
      </c>
      <c r="E286" s="47">
        <v>151904</v>
      </c>
      <c r="F286" s="48">
        <v>100</v>
      </c>
      <c r="G286" s="48">
        <v>151904</v>
      </c>
      <c r="H286" s="124">
        <v>7357</v>
      </c>
      <c r="I286" s="137" t="s">
        <v>38</v>
      </c>
      <c r="J286" s="137" t="s">
        <v>38</v>
      </c>
      <c r="K286" s="126" t="e">
        <f t="shared" si="19"/>
        <v>#VALUE!</v>
      </c>
      <c r="L286" s="127">
        <v>20</v>
      </c>
      <c r="M286" s="127" t="e">
        <f t="shared" si="16"/>
        <v>#VALUE!</v>
      </c>
      <c r="N286" s="128" t="e">
        <v>#N/A</v>
      </c>
      <c r="O286" s="137" t="s">
        <v>38</v>
      </c>
      <c r="P286" s="128" t="e">
        <f t="shared" si="17"/>
        <v>#VALUE!</v>
      </c>
      <c r="Q286" s="128" t="e">
        <f t="shared" si="18"/>
        <v>#VALUE!</v>
      </c>
      <c r="R286" s="128" t="s">
        <v>426</v>
      </c>
      <c r="S286" s="132" t="s">
        <v>412</v>
      </c>
    </row>
    <row r="287" spans="1:19" s="119" customFormat="1" ht="12" customHeight="1">
      <c r="A287" s="123">
        <v>284</v>
      </c>
      <c r="B287" s="109" t="s">
        <v>121</v>
      </c>
      <c r="C287" s="109" t="s">
        <v>270</v>
      </c>
      <c r="D287" s="109" t="s">
        <v>216</v>
      </c>
      <c r="E287" s="47">
        <v>151907</v>
      </c>
      <c r="F287" s="48">
        <v>100</v>
      </c>
      <c r="G287" s="48">
        <v>151907</v>
      </c>
      <c r="H287" s="124">
        <v>1371</v>
      </c>
      <c r="I287" s="137" t="s">
        <v>38</v>
      </c>
      <c r="J287" s="137" t="s">
        <v>38</v>
      </c>
      <c r="K287" s="126" t="e">
        <f t="shared" si="19"/>
        <v>#VALUE!</v>
      </c>
      <c r="L287" s="127">
        <v>20</v>
      </c>
      <c r="M287" s="127" t="e">
        <f t="shared" si="16"/>
        <v>#VALUE!</v>
      </c>
      <c r="N287" s="128" t="e">
        <v>#N/A</v>
      </c>
      <c r="O287" s="137" t="s">
        <v>38</v>
      </c>
      <c r="P287" s="128" t="e">
        <f t="shared" si="17"/>
        <v>#VALUE!</v>
      </c>
      <c r="Q287" s="128" t="e">
        <f t="shared" si="18"/>
        <v>#VALUE!</v>
      </c>
      <c r="R287" s="128" t="s">
        <v>426</v>
      </c>
      <c r="S287" s="132" t="s">
        <v>412</v>
      </c>
    </row>
    <row r="288" spans="1:19" s="119" customFormat="1" ht="12" customHeight="1">
      <c r="A288" s="123">
        <v>285</v>
      </c>
      <c r="B288" s="109" t="s">
        <v>121</v>
      </c>
      <c r="C288" s="109" t="s">
        <v>270</v>
      </c>
      <c r="D288" s="109" t="s">
        <v>216</v>
      </c>
      <c r="E288" s="47">
        <v>151957</v>
      </c>
      <c r="F288" s="48">
        <v>25</v>
      </c>
      <c r="G288" s="160">
        <v>151957</v>
      </c>
      <c r="H288" s="124"/>
      <c r="I288" s="125">
        <v>10544</v>
      </c>
      <c r="J288" s="137">
        <v>10958</v>
      </c>
      <c r="K288" s="126">
        <f t="shared" si="19"/>
        <v>414</v>
      </c>
      <c r="L288" s="127">
        <v>10</v>
      </c>
      <c r="M288" s="127">
        <f t="shared" si="16"/>
        <v>4140</v>
      </c>
      <c r="N288" s="128" t="e">
        <v>#N/A</v>
      </c>
      <c r="O288" s="156">
        <v>3756</v>
      </c>
      <c r="P288" s="128">
        <f t="shared" si="17"/>
        <v>384</v>
      </c>
      <c r="Q288" s="129">
        <f t="shared" si="18"/>
        <v>9.27536231884058</v>
      </c>
      <c r="R288" s="128"/>
      <c r="S288" s="132" t="s">
        <v>412</v>
      </c>
    </row>
    <row r="289" spans="1:19" s="119" customFormat="1" ht="12" customHeight="1">
      <c r="A289" s="123">
        <v>286</v>
      </c>
      <c r="B289" s="109" t="s">
        <v>121</v>
      </c>
      <c r="C289" s="109" t="s">
        <v>270</v>
      </c>
      <c r="D289" s="109" t="s">
        <v>216</v>
      </c>
      <c r="E289" s="47">
        <v>151910</v>
      </c>
      <c r="F289" s="48">
        <v>25</v>
      </c>
      <c r="G289" s="48">
        <v>151910</v>
      </c>
      <c r="H289" s="124"/>
      <c r="I289" s="125">
        <v>7362</v>
      </c>
      <c r="J289" s="137">
        <v>7412</v>
      </c>
      <c r="K289" s="126">
        <f t="shared" si="19"/>
        <v>50</v>
      </c>
      <c r="L289" s="127">
        <v>10</v>
      </c>
      <c r="M289" s="127">
        <f t="shared" si="16"/>
        <v>500</v>
      </c>
      <c r="N289" s="128" t="e">
        <v>#N/A</v>
      </c>
      <c r="O289" s="156">
        <v>465</v>
      </c>
      <c r="P289" s="128">
        <f t="shared" si="17"/>
        <v>35</v>
      </c>
      <c r="Q289" s="129">
        <f t="shared" si="18"/>
        <v>7.0000000000000009</v>
      </c>
      <c r="R289" s="128"/>
      <c r="S289" s="132" t="s">
        <v>412</v>
      </c>
    </row>
    <row r="290" spans="1:19" s="119" customFormat="1" ht="12" customHeight="1">
      <c r="A290" s="123">
        <v>287</v>
      </c>
      <c r="B290" s="109" t="s">
        <v>121</v>
      </c>
      <c r="C290" s="109" t="s">
        <v>270</v>
      </c>
      <c r="D290" s="109" t="s">
        <v>216</v>
      </c>
      <c r="E290" s="47">
        <v>151960</v>
      </c>
      <c r="F290" s="48">
        <v>100</v>
      </c>
      <c r="G290" s="160">
        <v>151960</v>
      </c>
      <c r="H290" s="124"/>
      <c r="I290" s="125">
        <v>852</v>
      </c>
      <c r="J290" s="137">
        <v>926</v>
      </c>
      <c r="K290" s="126">
        <f t="shared" si="19"/>
        <v>74</v>
      </c>
      <c r="L290" s="127">
        <v>20</v>
      </c>
      <c r="M290" s="127">
        <f t="shared" si="16"/>
        <v>1480</v>
      </c>
      <c r="N290" s="128" t="e">
        <v>#N/A</v>
      </c>
      <c r="O290" s="156">
        <v>1356</v>
      </c>
      <c r="P290" s="128">
        <f t="shared" si="17"/>
        <v>124</v>
      </c>
      <c r="Q290" s="129">
        <f t="shared" si="18"/>
        <v>8.378378378378379</v>
      </c>
      <c r="R290" s="128"/>
      <c r="S290" s="132" t="s">
        <v>412</v>
      </c>
    </row>
    <row r="291" spans="1:19" s="119" customFormat="1" ht="12" customHeight="1">
      <c r="A291" s="123">
        <v>288</v>
      </c>
      <c r="B291" s="109" t="s">
        <v>121</v>
      </c>
      <c r="C291" s="109" t="s">
        <v>270</v>
      </c>
      <c r="D291" s="109" t="s">
        <v>216</v>
      </c>
      <c r="E291" s="47">
        <v>151954</v>
      </c>
      <c r="F291" s="48">
        <v>100</v>
      </c>
      <c r="G291" s="160">
        <v>151954</v>
      </c>
      <c r="H291" s="124"/>
      <c r="I291" s="125">
        <v>1029</v>
      </c>
      <c r="J291" s="137">
        <v>1568</v>
      </c>
      <c r="K291" s="126">
        <f t="shared" si="19"/>
        <v>539</v>
      </c>
      <c r="L291" s="127">
        <v>20</v>
      </c>
      <c r="M291" s="127">
        <f t="shared" si="16"/>
        <v>10780</v>
      </c>
      <c r="N291" s="128" t="e">
        <v>#N/A</v>
      </c>
      <c r="O291" s="156">
        <v>10015</v>
      </c>
      <c r="P291" s="128">
        <f t="shared" si="17"/>
        <v>765</v>
      </c>
      <c r="Q291" s="129">
        <f t="shared" si="18"/>
        <v>7.0964749536178111</v>
      </c>
      <c r="R291" s="128"/>
      <c r="S291" s="132" t="s">
        <v>412</v>
      </c>
    </row>
    <row r="292" spans="1:19" s="119" customFormat="1" ht="12" customHeight="1">
      <c r="A292" s="123">
        <v>289</v>
      </c>
      <c r="B292" s="109" t="s">
        <v>121</v>
      </c>
      <c r="C292" s="109" t="s">
        <v>270</v>
      </c>
      <c r="D292" s="109" t="s">
        <v>216</v>
      </c>
      <c r="E292" s="47">
        <v>151953</v>
      </c>
      <c r="F292" s="48">
        <v>63</v>
      </c>
      <c r="G292" s="160">
        <v>151953</v>
      </c>
      <c r="H292" s="124"/>
      <c r="I292" s="125">
        <v>11446</v>
      </c>
      <c r="J292" s="137">
        <v>11689</v>
      </c>
      <c r="K292" s="126">
        <f t="shared" si="19"/>
        <v>243</v>
      </c>
      <c r="L292" s="127">
        <v>20</v>
      </c>
      <c r="M292" s="127">
        <f t="shared" si="16"/>
        <v>4860</v>
      </c>
      <c r="N292" s="128" t="e">
        <v>#N/A</v>
      </c>
      <c r="O292" s="156">
        <v>4468</v>
      </c>
      <c r="P292" s="128">
        <f t="shared" si="17"/>
        <v>392</v>
      </c>
      <c r="Q292" s="129">
        <f t="shared" si="18"/>
        <v>8.0658436213991767</v>
      </c>
      <c r="R292" s="128"/>
      <c r="S292" s="132" t="s">
        <v>412</v>
      </c>
    </row>
    <row r="293" spans="1:19" s="119" customFormat="1" ht="12" customHeight="1">
      <c r="A293" s="123">
        <v>290</v>
      </c>
      <c r="B293" s="109" t="s">
        <v>121</v>
      </c>
      <c r="C293" s="109" t="s">
        <v>270</v>
      </c>
      <c r="D293" s="109" t="s">
        <v>216</v>
      </c>
      <c r="E293" s="47">
        <v>151936</v>
      </c>
      <c r="F293" s="48">
        <v>63</v>
      </c>
      <c r="G293" s="160">
        <v>151936</v>
      </c>
      <c r="H293" s="124"/>
      <c r="I293" s="125">
        <v>3735</v>
      </c>
      <c r="J293" s="137">
        <v>3865</v>
      </c>
      <c r="K293" s="126">
        <f t="shared" si="19"/>
        <v>130</v>
      </c>
      <c r="L293" s="127">
        <v>20</v>
      </c>
      <c r="M293" s="127">
        <f t="shared" si="16"/>
        <v>2600</v>
      </c>
      <c r="N293" s="128" t="e">
        <v>#N/A</v>
      </c>
      <c r="O293" s="156">
        <v>2510</v>
      </c>
      <c r="P293" s="128">
        <f t="shared" si="17"/>
        <v>90</v>
      </c>
      <c r="Q293" s="129">
        <f t="shared" si="18"/>
        <v>3.4615384615384617</v>
      </c>
      <c r="R293" s="128"/>
      <c r="S293" s="132" t="s">
        <v>412</v>
      </c>
    </row>
    <row r="294" spans="1:19" s="119" customFormat="1" ht="12" customHeight="1">
      <c r="A294" s="123">
        <v>291</v>
      </c>
      <c r="B294" s="109" t="s">
        <v>121</v>
      </c>
      <c r="C294" s="109" t="s">
        <v>270</v>
      </c>
      <c r="D294" s="109" t="s">
        <v>216</v>
      </c>
      <c r="E294" s="47">
        <v>151979</v>
      </c>
      <c r="F294" s="48">
        <v>25</v>
      </c>
      <c r="G294" s="160">
        <v>151979</v>
      </c>
      <c r="H294" s="124"/>
      <c r="I294" s="125">
        <v>2199</v>
      </c>
      <c r="J294" s="137">
        <v>2458</v>
      </c>
      <c r="K294" s="126">
        <f t="shared" si="19"/>
        <v>259</v>
      </c>
      <c r="L294" s="127">
        <v>10</v>
      </c>
      <c r="M294" s="127">
        <f t="shared" si="16"/>
        <v>2590</v>
      </c>
      <c r="N294" s="128" t="e">
        <v>#N/A</v>
      </c>
      <c r="O294" s="156">
        <v>2352</v>
      </c>
      <c r="P294" s="128">
        <f t="shared" si="17"/>
        <v>238</v>
      </c>
      <c r="Q294" s="129">
        <f t="shared" si="18"/>
        <v>9.1891891891891895</v>
      </c>
      <c r="R294" s="128"/>
      <c r="S294" s="132" t="s">
        <v>412</v>
      </c>
    </row>
    <row r="295" spans="1:19" s="119" customFormat="1" ht="12" customHeight="1">
      <c r="A295" s="123">
        <v>292</v>
      </c>
      <c r="B295" s="109" t="s">
        <v>121</v>
      </c>
      <c r="C295" s="109" t="str">
        <f>C188</f>
        <v>mavathur</v>
      </c>
      <c r="D295" s="109" t="str">
        <f t="shared" ref="D295:R297" si="20">D188</f>
        <v>R</v>
      </c>
      <c r="E295" s="47">
        <v>153130</v>
      </c>
      <c r="F295" s="48">
        <v>63</v>
      </c>
      <c r="G295" s="48">
        <v>153130</v>
      </c>
      <c r="H295" s="124">
        <f t="shared" si="20"/>
        <v>6102</v>
      </c>
      <c r="I295" s="125" t="s">
        <v>35</v>
      </c>
      <c r="J295" s="137" t="s">
        <v>35</v>
      </c>
      <c r="K295" s="126" t="e">
        <f t="shared" si="19"/>
        <v>#VALUE!</v>
      </c>
      <c r="L295" s="127">
        <v>20</v>
      </c>
      <c r="M295" s="127" t="e">
        <f t="shared" si="16"/>
        <v>#VALUE!</v>
      </c>
      <c r="N295" s="128" t="e">
        <f t="shared" si="20"/>
        <v>#N/A</v>
      </c>
      <c r="O295" s="156">
        <v>1236</v>
      </c>
      <c r="P295" s="128" t="e">
        <f t="shared" si="17"/>
        <v>#VALUE!</v>
      </c>
      <c r="Q295" s="129" t="e">
        <f t="shared" ref="Q295" si="21">((M295-O295)/M295)*100</f>
        <v>#VALUE!</v>
      </c>
      <c r="R295" s="128">
        <f t="shared" si="20"/>
        <v>0</v>
      </c>
      <c r="S295" s="132"/>
    </row>
    <row r="296" spans="1:19" s="119" customFormat="1" ht="12" customHeight="1">
      <c r="A296" s="123">
        <v>293</v>
      </c>
      <c r="B296" s="109" t="s">
        <v>121</v>
      </c>
      <c r="C296" s="109" t="s">
        <v>419</v>
      </c>
      <c r="D296" s="109" t="str">
        <f t="shared" si="20"/>
        <v>R</v>
      </c>
      <c r="E296" s="47">
        <v>153131</v>
      </c>
      <c r="F296" s="48">
        <v>25</v>
      </c>
      <c r="G296" s="48">
        <v>153131</v>
      </c>
      <c r="H296" s="124"/>
      <c r="I296" s="125">
        <v>1963</v>
      </c>
      <c r="J296" s="137">
        <v>2073</v>
      </c>
      <c r="K296" s="126">
        <f t="shared" si="19"/>
        <v>110</v>
      </c>
      <c r="L296" s="127">
        <v>10</v>
      </c>
      <c r="M296" s="127">
        <f t="shared" si="16"/>
        <v>1100</v>
      </c>
      <c r="N296" s="128" t="e">
        <f t="shared" si="20"/>
        <v>#N/A</v>
      </c>
      <c r="O296" s="156">
        <v>992</v>
      </c>
      <c r="P296" s="128">
        <f t="shared" si="17"/>
        <v>108</v>
      </c>
      <c r="Q296" s="129">
        <f t="shared" ref="Q296:Q297" si="22">((M296-O296)/M296)*100</f>
        <v>9.8181818181818183</v>
      </c>
      <c r="R296" s="128"/>
      <c r="S296" s="132"/>
    </row>
    <row r="297" spans="1:19" s="119" customFormat="1" ht="12" customHeight="1">
      <c r="A297" s="123">
        <v>294</v>
      </c>
      <c r="B297" s="109" t="s">
        <v>121</v>
      </c>
      <c r="C297" s="109" t="s">
        <v>419</v>
      </c>
      <c r="D297" s="109" t="s">
        <v>216</v>
      </c>
      <c r="E297" s="47">
        <v>153126</v>
      </c>
      <c r="F297" s="48">
        <v>63</v>
      </c>
      <c r="G297" s="48">
        <v>153126</v>
      </c>
      <c r="H297" s="124">
        <v>1963</v>
      </c>
      <c r="I297" s="125">
        <v>3952</v>
      </c>
      <c r="J297" s="137">
        <v>4082</v>
      </c>
      <c r="K297" s="126">
        <f t="shared" si="19"/>
        <v>130</v>
      </c>
      <c r="L297" s="127">
        <v>20</v>
      </c>
      <c r="M297" s="127">
        <f t="shared" si="16"/>
        <v>2600</v>
      </c>
      <c r="N297" s="128" t="e">
        <f t="shared" si="20"/>
        <v>#N/A</v>
      </c>
      <c r="O297" s="156">
        <v>2452</v>
      </c>
      <c r="P297" s="128">
        <f t="shared" si="17"/>
        <v>148</v>
      </c>
      <c r="Q297" s="129">
        <f t="shared" si="22"/>
        <v>5.6923076923076925</v>
      </c>
      <c r="R297" s="128"/>
      <c r="S297" s="132"/>
    </row>
    <row r="298" spans="1:19" s="119" customFormat="1" ht="12" customHeight="1">
      <c r="A298" s="123">
        <v>295</v>
      </c>
      <c r="B298" s="109" t="s">
        <v>121</v>
      </c>
      <c r="C298" s="109" t="s">
        <v>419</v>
      </c>
      <c r="D298" s="109" t="s">
        <v>216</v>
      </c>
      <c r="E298" s="47">
        <v>153128</v>
      </c>
      <c r="F298" s="48">
        <v>25</v>
      </c>
      <c r="G298" s="48">
        <v>153128</v>
      </c>
      <c r="H298" s="124"/>
      <c r="I298" s="125">
        <v>2012</v>
      </c>
      <c r="J298" s="137">
        <v>2218</v>
      </c>
      <c r="K298" s="126">
        <f t="shared" ref="K298:K299" si="23">J298-I298</f>
        <v>206</v>
      </c>
      <c r="L298" s="127">
        <v>10</v>
      </c>
      <c r="M298" s="127">
        <f t="shared" ref="M298:M299" si="24">L298*K298</f>
        <v>2060</v>
      </c>
      <c r="N298" s="128" t="e">
        <f t="shared" ref="N298" si="25">N191</f>
        <v>#N/A</v>
      </c>
      <c r="O298" s="156">
        <v>1856</v>
      </c>
      <c r="P298" s="128">
        <f t="shared" ref="P298:P299" si="26">M298-O298</f>
        <v>204</v>
      </c>
      <c r="Q298" s="129">
        <f t="shared" ref="Q298:Q299" si="27">((M298-O298)/M298)*100</f>
        <v>9.9029126213592242</v>
      </c>
      <c r="R298" s="128"/>
      <c r="S298" s="132"/>
    </row>
    <row r="299" spans="1:19" s="119" customFormat="1" ht="12" customHeight="1">
      <c r="A299" s="123">
        <v>296</v>
      </c>
      <c r="B299" s="109" t="s">
        <v>121</v>
      </c>
      <c r="C299" s="109" t="s">
        <v>420</v>
      </c>
      <c r="D299" s="109" t="s">
        <v>216</v>
      </c>
      <c r="E299" s="47">
        <v>154424</v>
      </c>
      <c r="F299" s="48">
        <v>25</v>
      </c>
      <c r="G299" s="47">
        <f>E299</f>
        <v>154424</v>
      </c>
      <c r="H299" s="124"/>
      <c r="I299" s="125">
        <v>66152</v>
      </c>
      <c r="J299" s="125">
        <v>66790</v>
      </c>
      <c r="K299" s="126">
        <f t="shared" si="23"/>
        <v>638</v>
      </c>
      <c r="L299" s="127">
        <v>1</v>
      </c>
      <c r="M299" s="127">
        <f t="shared" si="24"/>
        <v>638</v>
      </c>
      <c r="N299" s="128" t="e">
        <f t="shared" ref="N299:N309" si="28">N192</f>
        <v>#N/A</v>
      </c>
      <c r="O299" s="159">
        <v>610</v>
      </c>
      <c r="P299" s="128">
        <f t="shared" si="26"/>
        <v>28</v>
      </c>
      <c r="Q299" s="129">
        <f t="shared" si="27"/>
        <v>4.3887147335423196</v>
      </c>
      <c r="R299" s="128"/>
      <c r="S299" s="132"/>
    </row>
    <row r="300" spans="1:19" ht="13.5" customHeight="1">
      <c r="A300" s="123">
        <v>297</v>
      </c>
      <c r="B300" s="109" t="s">
        <v>121</v>
      </c>
      <c r="C300" s="109" t="s">
        <v>420</v>
      </c>
      <c r="D300" s="109" t="s">
        <v>216</v>
      </c>
      <c r="E300" s="47">
        <v>154425</v>
      </c>
      <c r="F300" s="48">
        <v>25</v>
      </c>
      <c r="G300" s="47">
        <f>E300</f>
        <v>154425</v>
      </c>
      <c r="H300" s="124"/>
      <c r="I300" s="125">
        <v>268656</v>
      </c>
      <c r="J300" s="125">
        <v>269766</v>
      </c>
      <c r="K300" s="126">
        <f t="shared" ref="K300:K309" si="29">J300-I300</f>
        <v>1110</v>
      </c>
      <c r="L300" s="127">
        <v>1</v>
      </c>
      <c r="M300" s="127">
        <f t="shared" ref="M300:M309" si="30">L300*K300</f>
        <v>1110</v>
      </c>
      <c r="N300" s="128" t="e">
        <f t="shared" si="28"/>
        <v>#N/A</v>
      </c>
      <c r="O300" s="159">
        <v>999</v>
      </c>
      <c r="P300" s="128">
        <f t="shared" ref="P300:P309" si="31">M300-O300</f>
        <v>111</v>
      </c>
      <c r="Q300" s="129">
        <f t="shared" ref="Q300:Q309" si="32">((M300-O300)/M300)*100</f>
        <v>10</v>
      </c>
      <c r="R300" s="128"/>
    </row>
    <row r="301" spans="1:19" ht="13.5" customHeight="1">
      <c r="A301" s="123">
        <v>298</v>
      </c>
      <c r="B301" s="109" t="s">
        <v>121</v>
      </c>
      <c r="C301" s="109" t="s">
        <v>420</v>
      </c>
      <c r="D301" s="109" t="s">
        <v>216</v>
      </c>
      <c r="E301" s="47">
        <v>154427</v>
      </c>
      <c r="F301" s="48">
        <v>25</v>
      </c>
      <c r="G301" s="47">
        <f t="shared" ref="G301:G309" si="33">E301</f>
        <v>154427</v>
      </c>
      <c r="H301" s="124"/>
      <c r="I301" s="125">
        <v>45026</v>
      </c>
      <c r="J301" s="125">
        <v>46390</v>
      </c>
      <c r="K301" s="126">
        <f t="shared" si="29"/>
        <v>1364</v>
      </c>
      <c r="L301" s="127">
        <v>1</v>
      </c>
      <c r="M301" s="127">
        <f t="shared" si="30"/>
        <v>1364</v>
      </c>
      <c r="N301" s="128" t="e">
        <f t="shared" si="28"/>
        <v>#N/A</v>
      </c>
      <c r="O301" s="159">
        <v>1252</v>
      </c>
      <c r="P301" s="128">
        <f t="shared" si="31"/>
        <v>112</v>
      </c>
      <c r="Q301" s="129">
        <f t="shared" si="32"/>
        <v>8.2111436950146626</v>
      </c>
      <c r="R301" s="128"/>
    </row>
    <row r="302" spans="1:19" ht="13.5" customHeight="1">
      <c r="A302" s="123">
        <v>299</v>
      </c>
      <c r="B302" s="109" t="s">
        <v>121</v>
      </c>
      <c r="C302" s="109" t="s">
        <v>420</v>
      </c>
      <c r="D302" s="109" t="s">
        <v>216</v>
      </c>
      <c r="E302" s="47">
        <v>154429</v>
      </c>
      <c r="F302" s="48">
        <v>25</v>
      </c>
      <c r="G302" s="47">
        <f t="shared" si="33"/>
        <v>154429</v>
      </c>
      <c r="H302" s="124"/>
      <c r="I302" s="125" t="s">
        <v>42</v>
      </c>
      <c r="J302" s="125" t="s">
        <v>42</v>
      </c>
      <c r="K302" s="126" t="e">
        <f t="shared" si="29"/>
        <v>#VALUE!</v>
      </c>
      <c r="L302" s="127">
        <v>1</v>
      </c>
      <c r="M302" s="127" t="e">
        <f t="shared" si="30"/>
        <v>#VALUE!</v>
      </c>
      <c r="N302" s="128" t="e">
        <f t="shared" si="28"/>
        <v>#N/A</v>
      </c>
      <c r="O302" s="125" t="s">
        <v>42</v>
      </c>
      <c r="P302" s="128" t="e">
        <f t="shared" si="31"/>
        <v>#VALUE!</v>
      </c>
      <c r="Q302" s="129" t="e">
        <f t="shared" si="32"/>
        <v>#VALUE!</v>
      </c>
      <c r="R302" s="128"/>
    </row>
    <row r="303" spans="1:19" ht="13.5" customHeight="1">
      <c r="A303" s="123">
        <v>300</v>
      </c>
      <c r="B303" s="109" t="s">
        <v>121</v>
      </c>
      <c r="C303" s="109" t="s">
        <v>420</v>
      </c>
      <c r="D303" s="109" t="s">
        <v>216</v>
      </c>
      <c r="E303" s="47">
        <v>154430</v>
      </c>
      <c r="F303" s="48">
        <v>25</v>
      </c>
      <c r="G303" s="47">
        <f t="shared" si="33"/>
        <v>154430</v>
      </c>
      <c r="H303" s="124"/>
      <c r="I303" s="125">
        <v>676912</v>
      </c>
      <c r="J303" s="125">
        <v>681321</v>
      </c>
      <c r="K303" s="126">
        <f t="shared" si="29"/>
        <v>4409</v>
      </c>
      <c r="L303" s="127">
        <v>1</v>
      </c>
      <c r="M303" s="127">
        <f t="shared" si="30"/>
        <v>4409</v>
      </c>
      <c r="N303" s="128" t="e">
        <f t="shared" si="28"/>
        <v>#N/A</v>
      </c>
      <c r="O303" s="159">
        <v>4120</v>
      </c>
      <c r="P303" s="128">
        <f t="shared" si="31"/>
        <v>289</v>
      </c>
      <c r="Q303" s="129">
        <f t="shared" si="32"/>
        <v>6.5547743252438204</v>
      </c>
      <c r="R303" s="128"/>
    </row>
    <row r="304" spans="1:19" ht="13.5" customHeight="1">
      <c r="A304" s="123">
        <v>301</v>
      </c>
      <c r="B304" s="109" t="s">
        <v>121</v>
      </c>
      <c r="C304" s="109" t="s">
        <v>421</v>
      </c>
      <c r="D304" s="109" t="s">
        <v>216</v>
      </c>
      <c r="E304" s="47">
        <v>154446</v>
      </c>
      <c r="F304" s="48">
        <v>25</v>
      </c>
      <c r="G304" s="47">
        <f t="shared" si="33"/>
        <v>154446</v>
      </c>
      <c r="H304" s="124"/>
      <c r="I304" s="125">
        <v>23125</v>
      </c>
      <c r="J304" s="125">
        <v>23404</v>
      </c>
      <c r="K304" s="126">
        <f t="shared" si="29"/>
        <v>279</v>
      </c>
      <c r="L304" s="127">
        <v>10</v>
      </c>
      <c r="M304" s="127">
        <f t="shared" si="30"/>
        <v>2790</v>
      </c>
      <c r="N304" s="128" t="e">
        <f t="shared" si="28"/>
        <v>#N/A</v>
      </c>
      <c r="O304" s="159">
        <v>2563</v>
      </c>
      <c r="P304" s="128">
        <f t="shared" si="31"/>
        <v>227</v>
      </c>
      <c r="Q304" s="129">
        <f t="shared" si="32"/>
        <v>8.1362007168458774</v>
      </c>
      <c r="R304" s="128"/>
    </row>
    <row r="305" spans="1:18" ht="13.5" customHeight="1">
      <c r="A305" s="123">
        <v>302</v>
      </c>
      <c r="B305" s="109" t="s">
        <v>121</v>
      </c>
      <c r="C305" s="109" t="s">
        <v>421</v>
      </c>
      <c r="D305" s="109" t="s">
        <v>216</v>
      </c>
      <c r="E305" s="47" t="s">
        <v>388</v>
      </c>
      <c r="F305" s="48">
        <v>25</v>
      </c>
      <c r="G305" s="47" t="str">
        <f t="shared" si="33"/>
        <v>1515BF</v>
      </c>
      <c r="H305" s="124"/>
      <c r="I305" s="125" t="s">
        <v>42</v>
      </c>
      <c r="J305" s="125" t="s">
        <v>42</v>
      </c>
      <c r="K305" s="126" t="e">
        <f t="shared" si="29"/>
        <v>#VALUE!</v>
      </c>
      <c r="L305" s="127">
        <v>10</v>
      </c>
      <c r="M305" s="127" t="e">
        <f t="shared" si="30"/>
        <v>#VALUE!</v>
      </c>
      <c r="N305" s="128" t="e">
        <f t="shared" si="28"/>
        <v>#N/A</v>
      </c>
      <c r="O305" s="125" t="s">
        <v>42</v>
      </c>
      <c r="P305" s="128" t="e">
        <f t="shared" si="31"/>
        <v>#VALUE!</v>
      </c>
      <c r="Q305" s="129" t="e">
        <f t="shared" si="32"/>
        <v>#VALUE!</v>
      </c>
      <c r="R305" s="128"/>
    </row>
    <row r="306" spans="1:18" ht="13.5" customHeight="1">
      <c r="A306" s="123">
        <v>303</v>
      </c>
      <c r="B306" s="109" t="s">
        <v>121</v>
      </c>
      <c r="C306" s="109" t="s">
        <v>421</v>
      </c>
      <c r="D306" s="109" t="s">
        <v>216</v>
      </c>
      <c r="E306" s="47" t="s">
        <v>422</v>
      </c>
      <c r="F306" s="48">
        <v>25</v>
      </c>
      <c r="G306" s="47" t="str">
        <f t="shared" si="33"/>
        <v>1515BT</v>
      </c>
      <c r="H306" s="124"/>
      <c r="I306" s="125">
        <v>4623</v>
      </c>
      <c r="J306" s="125">
        <v>4939</v>
      </c>
      <c r="K306" s="126">
        <f t="shared" si="29"/>
        <v>316</v>
      </c>
      <c r="L306" s="127">
        <v>10</v>
      </c>
      <c r="M306" s="127">
        <f t="shared" si="30"/>
        <v>3160</v>
      </c>
      <c r="N306" s="128" t="e">
        <f t="shared" si="28"/>
        <v>#N/A</v>
      </c>
      <c r="O306" s="159">
        <v>2926</v>
      </c>
      <c r="P306" s="128">
        <f t="shared" si="31"/>
        <v>234</v>
      </c>
      <c r="Q306" s="129">
        <f t="shared" si="32"/>
        <v>7.4050632911392409</v>
      </c>
      <c r="R306" s="128"/>
    </row>
    <row r="307" spans="1:18" ht="13.5" customHeight="1">
      <c r="A307" s="123">
        <v>304</v>
      </c>
      <c r="B307" s="109" t="s">
        <v>121</v>
      </c>
      <c r="C307" s="109" t="s">
        <v>421</v>
      </c>
      <c r="D307" s="109" t="s">
        <v>216</v>
      </c>
      <c r="E307" s="47" t="s">
        <v>423</v>
      </c>
      <c r="F307" s="48">
        <v>25</v>
      </c>
      <c r="G307" s="47" t="str">
        <f t="shared" si="33"/>
        <v>1515BY</v>
      </c>
      <c r="H307" s="124"/>
      <c r="I307" s="125">
        <v>885</v>
      </c>
      <c r="J307" s="125">
        <v>945</v>
      </c>
      <c r="K307" s="126">
        <f t="shared" si="29"/>
        <v>60</v>
      </c>
      <c r="L307" s="127">
        <v>10</v>
      </c>
      <c r="M307" s="127">
        <f t="shared" si="30"/>
        <v>600</v>
      </c>
      <c r="N307" s="128" t="e">
        <f t="shared" si="28"/>
        <v>#N/A</v>
      </c>
      <c r="O307" s="159">
        <v>560</v>
      </c>
      <c r="P307" s="128">
        <f t="shared" si="31"/>
        <v>40</v>
      </c>
      <c r="Q307" s="129">
        <f t="shared" si="32"/>
        <v>6.666666666666667</v>
      </c>
      <c r="R307" s="128"/>
    </row>
    <row r="308" spans="1:18" ht="13.5" customHeight="1">
      <c r="A308" s="123">
        <v>305</v>
      </c>
      <c r="B308" s="109" t="s">
        <v>121</v>
      </c>
      <c r="C308" s="109" t="s">
        <v>421</v>
      </c>
      <c r="D308" s="109" t="s">
        <v>216</v>
      </c>
      <c r="E308" s="47" t="s">
        <v>424</v>
      </c>
      <c r="F308" s="48">
        <v>25</v>
      </c>
      <c r="G308" s="47" t="str">
        <f t="shared" si="33"/>
        <v>1515AE</v>
      </c>
      <c r="H308" s="124"/>
      <c r="I308" s="125">
        <v>4623</v>
      </c>
      <c r="J308" s="125">
        <v>4874</v>
      </c>
      <c r="K308" s="126">
        <f t="shared" si="29"/>
        <v>251</v>
      </c>
      <c r="L308" s="127">
        <v>10</v>
      </c>
      <c r="M308" s="127">
        <f t="shared" si="30"/>
        <v>2510</v>
      </c>
      <c r="N308" s="128" t="e">
        <f t="shared" si="28"/>
        <v>#N/A</v>
      </c>
      <c r="O308" s="159">
        <v>2286</v>
      </c>
      <c r="P308" s="128">
        <f t="shared" si="31"/>
        <v>224</v>
      </c>
      <c r="Q308" s="129">
        <f t="shared" si="32"/>
        <v>8.9243027888446225</v>
      </c>
      <c r="R308" s="128"/>
    </row>
    <row r="309" spans="1:18" ht="13.5" customHeight="1">
      <c r="A309" s="123">
        <v>306</v>
      </c>
      <c r="B309" s="109" t="s">
        <v>121</v>
      </c>
      <c r="C309" s="109" t="s">
        <v>421</v>
      </c>
      <c r="D309" s="109" t="s">
        <v>216</v>
      </c>
      <c r="E309" s="47" t="s">
        <v>266</v>
      </c>
      <c r="F309" s="48">
        <v>25</v>
      </c>
      <c r="G309" s="47" t="str">
        <f t="shared" si="33"/>
        <v>1515AL</v>
      </c>
      <c r="H309" s="124"/>
      <c r="I309" s="125">
        <v>1236</v>
      </c>
      <c r="J309" s="125">
        <v>1352</v>
      </c>
      <c r="K309" s="126">
        <f t="shared" si="29"/>
        <v>116</v>
      </c>
      <c r="L309" s="127">
        <v>10</v>
      </c>
      <c r="M309" s="127">
        <f t="shared" si="30"/>
        <v>1160</v>
      </c>
      <c r="N309" s="128" t="e">
        <f t="shared" si="28"/>
        <v>#N/A</v>
      </c>
      <c r="O309" s="159">
        <v>1063</v>
      </c>
      <c r="P309" s="128">
        <f t="shared" si="31"/>
        <v>97</v>
      </c>
      <c r="Q309" s="129">
        <f t="shared" si="32"/>
        <v>8.362068965517242</v>
      </c>
      <c r="R309" s="128"/>
    </row>
  </sheetData>
  <mergeCells count="1">
    <mergeCell ref="A2:R2"/>
  </mergeCells>
  <conditionalFormatting sqref="Q1:Q3 Q310:Q1048576">
    <cfRule type="cellIs" dxfId="21" priority="220" operator="between">
      <formula>10</formula>
      <formula>15</formula>
    </cfRule>
    <cfRule type="cellIs" dxfId="20" priority="221" operator="between">
      <formula>10</formula>
      <formula>15</formula>
    </cfRule>
    <cfRule type="cellIs" dxfId="19" priority="222" operator="lessThan">
      <formula>5</formula>
    </cfRule>
    <cfRule type="cellIs" dxfId="18" priority="223" operator="greaterThan">
      <formula>20</formula>
    </cfRule>
    <cfRule type="cellIs" dxfId="17" priority="225" operator="lessThan">
      <formula>0</formula>
    </cfRule>
    <cfRule type="cellIs" dxfId="16" priority="226" operator="between">
      <formula>5</formula>
      <formula>10</formula>
    </cfRule>
  </conditionalFormatting>
  <conditionalFormatting sqref="K1:K3 K310:K1048576">
    <cfRule type="cellIs" dxfId="15" priority="202" operator="lessThan">
      <formula>0</formula>
    </cfRule>
  </conditionalFormatting>
  <conditionalFormatting sqref="Q1:Q3 Q310:Q1048576">
    <cfRule type="cellIs" dxfId="14" priority="197" operator="lessThan">
      <formula>5</formula>
    </cfRule>
    <cfRule type="cellIs" dxfId="13" priority="198" operator="lessThan">
      <formula>5</formula>
    </cfRule>
    <cfRule type="cellIs" dxfId="12" priority="199" operator="lessThan">
      <formula>0</formula>
    </cfRule>
    <cfRule type="cellIs" dxfId="11" priority="201" operator="lessThan">
      <formula>0</formula>
    </cfRule>
  </conditionalFormatting>
  <printOptions horizontalCentered="1"/>
  <pageMargins left="0" right="0" top="0.25" bottom="0.25" header="0.25" footer="0.25"/>
  <pageSetup paperSize="9" scale="58" orientation="landscape" r:id="rId1"/>
  <headerFooter alignWithMargins="0">
    <oddFooter>&amp;R&amp;Z&amp;F</oddFooter>
  </headerFooter>
  <rowBreaks count="1" manualBreakCount="1">
    <brk id="206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S309"/>
  <sheetViews>
    <sheetView tabSelected="1" view="pageBreakPreview" topLeftCell="C267" zoomScale="91" zoomScaleNormal="100" zoomScaleSheetLayoutView="91" workbookViewId="0">
      <selection activeCell="Q4" sqref="Q4:Q309"/>
    </sheetView>
  </sheetViews>
  <sheetFormatPr defaultColWidth="9.140625" defaultRowHeight="13.5" customHeight="1"/>
  <cols>
    <col min="1" max="1" width="4.7109375" style="116" customWidth="1"/>
    <col min="2" max="2" width="9.85546875" style="111" customWidth="1"/>
    <col min="3" max="3" width="20.42578125" style="111" customWidth="1"/>
    <col min="4" max="4" width="5.28515625" style="111" customWidth="1"/>
    <col min="5" max="5" width="26.140625" style="136" customWidth="1"/>
    <col min="6" max="6" width="6.140625" style="114" customWidth="1"/>
    <col min="7" max="7" width="9.85546875" style="114" customWidth="1"/>
    <col min="8" max="8" width="4.7109375" style="114" hidden="1" customWidth="1"/>
    <col min="9" max="9" width="15.140625" style="114" customWidth="1"/>
    <col min="10" max="10" width="21.42578125" style="114" customWidth="1"/>
    <col min="11" max="11" width="11.42578125" style="114" customWidth="1"/>
    <col min="12" max="12" width="6.85546875" style="114" customWidth="1"/>
    <col min="13" max="13" width="11.42578125" style="114" customWidth="1"/>
    <col min="14" max="14" width="8.28515625" style="114" customWidth="1"/>
    <col min="15" max="15" width="19.7109375" style="154" bestFit="1" customWidth="1"/>
    <col min="16" max="16" width="12.42578125" style="114" customWidth="1"/>
    <col min="17" max="17" width="11.28515625" style="114" customWidth="1"/>
    <col min="18" max="18" width="15.5703125" style="130" customWidth="1"/>
    <col min="19" max="19" width="9.42578125" style="116" hidden="1" customWidth="1"/>
    <col min="20" max="16384" width="9.140625" style="116"/>
  </cols>
  <sheetData>
    <row r="1" spans="1:19" ht="13.5" customHeight="1">
      <c r="A1" s="110" t="s">
        <v>43</v>
      </c>
      <c r="C1" s="110"/>
      <c r="D1" s="110"/>
      <c r="E1" s="112"/>
      <c r="F1" s="113"/>
      <c r="G1" s="113"/>
      <c r="H1" s="113"/>
      <c r="M1" s="113"/>
      <c r="N1" s="113"/>
      <c r="O1" s="151"/>
      <c r="P1" s="113"/>
      <c r="Q1" s="113"/>
      <c r="R1" s="115"/>
    </row>
    <row r="2" spans="1:19" ht="18.600000000000001" customHeight="1">
      <c r="A2" s="184" t="s">
        <v>418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5"/>
      <c r="P2" s="184"/>
      <c r="Q2" s="184"/>
      <c r="R2" s="186"/>
    </row>
    <row r="3" spans="1:19" s="119" customFormat="1" ht="52.5" customHeight="1">
      <c r="A3" s="117" t="s">
        <v>44</v>
      </c>
      <c r="B3" s="118" t="s">
        <v>31</v>
      </c>
      <c r="C3" s="118" t="s">
        <v>45</v>
      </c>
      <c r="E3" s="120" t="s">
        <v>46</v>
      </c>
      <c r="F3" s="121" t="s">
        <v>32</v>
      </c>
      <c r="G3" s="121" t="s">
        <v>305</v>
      </c>
      <c r="H3" s="121"/>
      <c r="I3" s="121" t="s">
        <v>110</v>
      </c>
      <c r="J3" s="121" t="s">
        <v>47</v>
      </c>
      <c r="K3" s="121" t="s">
        <v>39</v>
      </c>
      <c r="L3" s="121" t="s">
        <v>33</v>
      </c>
      <c r="M3" s="121" t="s">
        <v>34</v>
      </c>
      <c r="N3" s="121" t="s">
        <v>48</v>
      </c>
      <c r="O3" s="152" t="s">
        <v>49</v>
      </c>
      <c r="P3" s="121" t="s">
        <v>50</v>
      </c>
      <c r="Q3" s="122" t="s">
        <v>51</v>
      </c>
      <c r="R3" s="115" t="s">
        <v>0</v>
      </c>
      <c r="S3" s="155" t="s">
        <v>413</v>
      </c>
    </row>
    <row r="4" spans="1:19" s="119" customFormat="1" ht="11.45" customHeight="1">
      <c r="A4" s="123">
        <v>1</v>
      </c>
      <c r="B4" s="109" t="s">
        <v>121</v>
      </c>
      <c r="C4" s="109" t="s">
        <v>53</v>
      </c>
      <c r="D4" s="109" t="s">
        <v>23</v>
      </c>
      <c r="E4" s="47" t="s">
        <v>122</v>
      </c>
      <c r="F4" s="48">
        <v>100</v>
      </c>
      <c r="G4" s="48">
        <v>151150</v>
      </c>
      <c r="H4" s="124">
        <v>34698</v>
      </c>
      <c r="I4" s="125">
        <v>38762</v>
      </c>
      <c r="J4" s="137">
        <v>38846</v>
      </c>
      <c r="K4" s="126">
        <f>J4-I4</f>
        <v>84</v>
      </c>
      <c r="L4" s="127">
        <v>30</v>
      </c>
      <c r="M4" s="127">
        <f>L4*K4</f>
        <v>2520</v>
      </c>
      <c r="N4" s="128">
        <v>275</v>
      </c>
      <c r="O4" s="153">
        <v>2269</v>
      </c>
      <c r="P4" s="128">
        <f>M4-O4</f>
        <v>251</v>
      </c>
      <c r="Q4" s="129">
        <f>((M4-O4)/M4)*100</f>
        <v>9.9603174603174605</v>
      </c>
      <c r="R4" s="128"/>
      <c r="S4" s="119" t="s">
        <v>414</v>
      </c>
    </row>
    <row r="5" spans="1:19" s="119" customFormat="1" ht="11.45" hidden="1" customHeight="1">
      <c r="A5" s="123">
        <v>2</v>
      </c>
      <c r="B5" s="109" t="s">
        <v>121</v>
      </c>
      <c r="C5" s="109" t="s">
        <v>53</v>
      </c>
      <c r="D5" s="109" t="s">
        <v>23</v>
      </c>
      <c r="E5" s="47" t="s">
        <v>123</v>
      </c>
      <c r="F5" s="48">
        <v>100</v>
      </c>
      <c r="G5" s="48">
        <v>151118</v>
      </c>
      <c r="H5" s="124" t="s">
        <v>74</v>
      </c>
      <c r="I5" s="125" t="s">
        <v>74</v>
      </c>
      <c r="J5" s="125" t="s">
        <v>74</v>
      </c>
      <c r="K5" s="126" t="e">
        <f t="shared" ref="K5:K68" si="0">J5-I5</f>
        <v>#VALUE!</v>
      </c>
      <c r="L5" s="127">
        <v>30</v>
      </c>
      <c r="M5" s="127" t="e">
        <f t="shared" ref="M5:M68" si="1">L5*K5</f>
        <v>#VALUE!</v>
      </c>
      <c r="N5" s="128">
        <v>738</v>
      </c>
      <c r="O5" s="153" t="str">
        <f>J5</f>
        <v>No Display</v>
      </c>
      <c r="P5" s="128" t="e">
        <f t="shared" ref="P5:P68" si="2">M5-O5</f>
        <v>#VALUE!</v>
      </c>
      <c r="Q5" s="128" t="e">
        <f t="shared" ref="Q5:Q68" si="3">((M5-O5)/M5)*100</f>
        <v>#VALUE!</v>
      </c>
      <c r="R5" s="128" t="s">
        <v>74</v>
      </c>
      <c r="S5" s="119" t="s">
        <v>414</v>
      </c>
    </row>
    <row r="6" spans="1:19" s="119" customFormat="1" ht="11.45" hidden="1" customHeight="1">
      <c r="A6" s="123">
        <v>3</v>
      </c>
      <c r="B6" s="109" t="s">
        <v>121</v>
      </c>
      <c r="C6" s="109" t="s">
        <v>58</v>
      </c>
      <c r="D6" s="109" t="s">
        <v>23</v>
      </c>
      <c r="E6" s="47" t="s">
        <v>63</v>
      </c>
      <c r="F6" s="48">
        <v>100</v>
      </c>
      <c r="G6" s="48">
        <v>151634</v>
      </c>
      <c r="H6" s="124">
        <v>125025</v>
      </c>
      <c r="I6" s="125" t="s">
        <v>427</v>
      </c>
      <c r="J6" s="125" t="s">
        <v>427</v>
      </c>
      <c r="K6" s="126" t="e">
        <f t="shared" si="0"/>
        <v>#VALUE!</v>
      </c>
      <c r="L6" s="127">
        <v>30</v>
      </c>
      <c r="M6" s="127" t="e">
        <f t="shared" si="1"/>
        <v>#VALUE!</v>
      </c>
      <c r="N6" s="128">
        <v>832</v>
      </c>
      <c r="O6" s="125" t="s">
        <v>427</v>
      </c>
      <c r="P6" s="128" t="e">
        <f t="shared" si="2"/>
        <v>#VALUE!</v>
      </c>
      <c r="Q6" s="128" t="e">
        <f t="shared" si="3"/>
        <v>#VALUE!</v>
      </c>
      <c r="R6" s="128" t="s">
        <v>74</v>
      </c>
      <c r="S6" s="119" t="s">
        <v>414</v>
      </c>
    </row>
    <row r="7" spans="1:19" s="119" customFormat="1" ht="11.45" customHeight="1">
      <c r="A7" s="123">
        <v>4</v>
      </c>
      <c r="B7" s="109" t="s">
        <v>121</v>
      </c>
      <c r="C7" s="109" t="s">
        <v>53</v>
      </c>
      <c r="D7" s="109" t="s">
        <v>23</v>
      </c>
      <c r="E7" s="47" t="s">
        <v>124</v>
      </c>
      <c r="F7" s="48">
        <v>100</v>
      </c>
      <c r="G7" s="48">
        <v>151121</v>
      </c>
      <c r="H7" s="124">
        <v>439304.1</v>
      </c>
      <c r="I7" s="125">
        <v>477582</v>
      </c>
      <c r="J7" s="137">
        <v>482623</v>
      </c>
      <c r="K7" s="126">
        <f t="shared" si="0"/>
        <v>5041</v>
      </c>
      <c r="L7" s="127">
        <v>1</v>
      </c>
      <c r="M7" s="127">
        <f t="shared" si="1"/>
        <v>5041</v>
      </c>
      <c r="N7" s="128">
        <v>137</v>
      </c>
      <c r="O7" s="153">
        <v>4852</v>
      </c>
      <c r="P7" s="128">
        <f t="shared" si="2"/>
        <v>189</v>
      </c>
      <c r="Q7" s="129">
        <f t="shared" si="3"/>
        <v>3.7492560999801623</v>
      </c>
      <c r="R7" s="128"/>
      <c r="S7" s="119" t="s">
        <v>414</v>
      </c>
    </row>
    <row r="8" spans="1:19" s="119" customFormat="1" ht="11.45" hidden="1" customHeight="1">
      <c r="A8" s="123">
        <v>5</v>
      </c>
      <c r="B8" s="109" t="s">
        <v>121</v>
      </c>
      <c r="C8" s="109" t="s">
        <v>58</v>
      </c>
      <c r="D8" s="109" t="s">
        <v>23</v>
      </c>
      <c r="E8" s="47" t="s">
        <v>125</v>
      </c>
      <c r="F8" s="48">
        <v>100</v>
      </c>
      <c r="G8" s="48">
        <v>151610</v>
      </c>
      <c r="H8" s="124" t="s">
        <v>271</v>
      </c>
      <c r="I8" s="125" t="s">
        <v>74</v>
      </c>
      <c r="J8" s="125" t="s">
        <v>74</v>
      </c>
      <c r="K8" s="126" t="e">
        <f t="shared" si="0"/>
        <v>#VALUE!</v>
      </c>
      <c r="L8" s="127">
        <v>30</v>
      </c>
      <c r="M8" s="127" t="e">
        <f t="shared" si="1"/>
        <v>#VALUE!</v>
      </c>
      <c r="N8" s="128">
        <v>346</v>
      </c>
      <c r="O8" s="125" t="str">
        <f>J8</f>
        <v>No Display</v>
      </c>
      <c r="P8" s="128" t="e">
        <f t="shared" si="2"/>
        <v>#VALUE!</v>
      </c>
      <c r="Q8" s="128" t="e">
        <f t="shared" si="3"/>
        <v>#VALUE!</v>
      </c>
      <c r="R8" s="128" t="s">
        <v>74</v>
      </c>
      <c r="S8" s="119" t="s">
        <v>414</v>
      </c>
    </row>
    <row r="9" spans="1:19" s="119" customFormat="1" ht="11.45" hidden="1" customHeight="1">
      <c r="A9" s="123">
        <v>6</v>
      </c>
      <c r="B9" s="109" t="s">
        <v>121</v>
      </c>
      <c r="C9" s="109" t="s">
        <v>71</v>
      </c>
      <c r="D9" s="109" t="s">
        <v>23</v>
      </c>
      <c r="E9" s="47" t="s">
        <v>72</v>
      </c>
      <c r="F9" s="48">
        <v>250</v>
      </c>
      <c r="G9" s="48">
        <v>151403</v>
      </c>
      <c r="H9" s="124">
        <v>31750.6</v>
      </c>
      <c r="I9" s="125">
        <v>316955.86999999994</v>
      </c>
      <c r="J9" s="137" t="s">
        <v>42</v>
      </c>
      <c r="K9" s="126" t="e">
        <f t="shared" si="0"/>
        <v>#VALUE!</v>
      </c>
      <c r="L9" s="127">
        <v>80</v>
      </c>
      <c r="M9" s="127" t="e">
        <f t="shared" si="1"/>
        <v>#VALUE!</v>
      </c>
      <c r="N9" s="128">
        <v>25</v>
      </c>
      <c r="O9" s="153">
        <v>25632</v>
      </c>
      <c r="P9" s="128" t="e">
        <f t="shared" si="2"/>
        <v>#VALUE!</v>
      </c>
      <c r="Q9" s="129" t="e">
        <f t="shared" si="3"/>
        <v>#VALUE!</v>
      </c>
      <c r="R9" s="128"/>
      <c r="S9" s="119" t="s">
        <v>414</v>
      </c>
    </row>
    <row r="10" spans="1:19" s="119" customFormat="1" ht="11.45" customHeight="1">
      <c r="A10" s="123">
        <v>7</v>
      </c>
      <c r="B10" s="109" t="s">
        <v>121</v>
      </c>
      <c r="C10" s="109" t="s">
        <v>58</v>
      </c>
      <c r="D10" s="109" t="s">
        <v>23</v>
      </c>
      <c r="E10" s="47" t="s">
        <v>65</v>
      </c>
      <c r="F10" s="48">
        <v>100</v>
      </c>
      <c r="G10" s="48">
        <v>151602</v>
      </c>
      <c r="H10" s="124">
        <v>48177.2</v>
      </c>
      <c r="I10" s="125">
        <v>53269.799999999996</v>
      </c>
      <c r="J10" s="137">
        <v>53365</v>
      </c>
      <c r="K10" s="126">
        <f t="shared" si="0"/>
        <v>95.200000000004366</v>
      </c>
      <c r="L10" s="127">
        <v>30</v>
      </c>
      <c r="M10" s="127">
        <f t="shared" si="1"/>
        <v>2856.000000000131</v>
      </c>
      <c r="N10" s="128">
        <v>75</v>
      </c>
      <c r="O10" s="153">
        <v>2635</v>
      </c>
      <c r="P10" s="128">
        <f t="shared" si="2"/>
        <v>221.00000000013097</v>
      </c>
      <c r="Q10" s="129">
        <f t="shared" si="3"/>
        <v>7.7380952380994685</v>
      </c>
      <c r="R10" s="128"/>
      <c r="S10" s="119" t="s">
        <v>414</v>
      </c>
    </row>
    <row r="11" spans="1:19" s="119" customFormat="1" ht="11.45" customHeight="1">
      <c r="A11" s="123">
        <v>8</v>
      </c>
      <c r="B11" s="109" t="s">
        <v>121</v>
      </c>
      <c r="C11" s="109" t="s">
        <v>71</v>
      </c>
      <c r="D11" s="109" t="s">
        <v>23</v>
      </c>
      <c r="E11" s="47" t="s">
        <v>126</v>
      </c>
      <c r="F11" s="48">
        <v>63</v>
      </c>
      <c r="G11" s="48">
        <v>151411</v>
      </c>
      <c r="H11" s="124">
        <v>2684</v>
      </c>
      <c r="I11" s="125">
        <v>2983</v>
      </c>
      <c r="J11" s="137">
        <v>3021</v>
      </c>
      <c r="K11" s="126">
        <f t="shared" si="0"/>
        <v>38</v>
      </c>
      <c r="L11" s="127">
        <v>30</v>
      </c>
      <c r="M11" s="127">
        <f t="shared" si="1"/>
        <v>1140</v>
      </c>
      <c r="N11" s="128">
        <v>662</v>
      </c>
      <c r="O11" s="153">
        <v>1051</v>
      </c>
      <c r="P11" s="128">
        <f t="shared" si="2"/>
        <v>89</v>
      </c>
      <c r="Q11" s="129">
        <f t="shared" si="3"/>
        <v>7.8070175438596499</v>
      </c>
      <c r="R11" s="128"/>
      <c r="S11" s="119" t="s">
        <v>414</v>
      </c>
    </row>
    <row r="12" spans="1:19" s="119" customFormat="1" ht="11.45" customHeight="1">
      <c r="A12" s="123">
        <v>9</v>
      </c>
      <c r="B12" s="109" t="s">
        <v>121</v>
      </c>
      <c r="C12" s="109" t="s">
        <v>71</v>
      </c>
      <c r="D12" s="109" t="s">
        <v>23</v>
      </c>
      <c r="E12" s="47" t="s">
        <v>127</v>
      </c>
      <c r="F12" s="48">
        <v>250</v>
      </c>
      <c r="G12" s="48">
        <v>151602</v>
      </c>
      <c r="H12" s="124">
        <v>1216798</v>
      </c>
      <c r="I12" s="125">
        <v>1374826</v>
      </c>
      <c r="J12" s="125">
        <v>1379516</v>
      </c>
      <c r="K12" s="126">
        <f t="shared" si="0"/>
        <v>4690</v>
      </c>
      <c r="L12" s="127">
        <v>1</v>
      </c>
      <c r="M12" s="127">
        <f t="shared" si="1"/>
        <v>4690</v>
      </c>
      <c r="N12" s="128">
        <v>62</v>
      </c>
      <c r="O12" s="153">
        <v>4325</v>
      </c>
      <c r="P12" s="128">
        <f t="shared" si="2"/>
        <v>365</v>
      </c>
      <c r="Q12" s="129">
        <f t="shared" si="3"/>
        <v>7.7825159914712154</v>
      </c>
      <c r="R12" s="128"/>
      <c r="S12" s="119" t="s">
        <v>414</v>
      </c>
    </row>
    <row r="13" spans="1:19" s="119" customFormat="1" ht="11.45" hidden="1" customHeight="1">
      <c r="A13" s="123">
        <v>10</v>
      </c>
      <c r="B13" s="109" t="s">
        <v>121</v>
      </c>
      <c r="C13" s="109" t="s">
        <v>53</v>
      </c>
      <c r="D13" s="109" t="s">
        <v>23</v>
      </c>
      <c r="E13" s="47" t="s">
        <v>128</v>
      </c>
      <c r="F13" s="48">
        <v>25</v>
      </c>
      <c r="G13" s="48">
        <v>151127</v>
      </c>
      <c r="H13" s="124">
        <v>1429536.7999999998</v>
      </c>
      <c r="I13" s="125">
        <v>1673816</v>
      </c>
      <c r="J13" s="137" t="s">
        <v>108</v>
      </c>
      <c r="K13" s="126" t="e">
        <f t="shared" si="0"/>
        <v>#VALUE!</v>
      </c>
      <c r="L13" s="127">
        <v>1</v>
      </c>
      <c r="M13" s="127" t="e">
        <f t="shared" si="1"/>
        <v>#VALUE!</v>
      </c>
      <c r="N13" s="128">
        <v>454</v>
      </c>
      <c r="O13" s="153">
        <v>16253</v>
      </c>
      <c r="P13" s="128" t="e">
        <f t="shared" si="2"/>
        <v>#VALUE!</v>
      </c>
      <c r="Q13" s="129" t="e">
        <f t="shared" si="3"/>
        <v>#VALUE!</v>
      </c>
      <c r="R13" s="128"/>
      <c r="S13" s="119" t="s">
        <v>414</v>
      </c>
    </row>
    <row r="14" spans="1:19" s="119" customFormat="1" ht="12.75" hidden="1" customHeight="1">
      <c r="A14" s="123">
        <v>11</v>
      </c>
      <c r="B14" s="109" t="s">
        <v>121</v>
      </c>
      <c r="C14" s="109" t="s">
        <v>58</v>
      </c>
      <c r="D14" s="109" t="s">
        <v>23</v>
      </c>
      <c r="E14" s="47" t="s">
        <v>68</v>
      </c>
      <c r="F14" s="48">
        <v>63</v>
      </c>
      <c r="G14" s="48">
        <v>151641</v>
      </c>
      <c r="H14" s="124" t="s">
        <v>96</v>
      </c>
      <c r="I14" s="125" t="s">
        <v>96</v>
      </c>
      <c r="J14" s="125" t="s">
        <v>96</v>
      </c>
      <c r="K14" s="126" t="e">
        <f t="shared" si="0"/>
        <v>#VALUE!</v>
      </c>
      <c r="L14" s="127">
        <v>80</v>
      </c>
      <c r="M14" s="127" t="e">
        <f t="shared" si="1"/>
        <v>#VALUE!</v>
      </c>
      <c r="N14" s="128">
        <v>263</v>
      </c>
      <c r="O14" s="128" t="str">
        <f>J14</f>
        <v>no dis ct removed</v>
      </c>
      <c r="P14" s="128" t="e">
        <f t="shared" si="2"/>
        <v>#VALUE!</v>
      </c>
      <c r="Q14" s="128" t="e">
        <f t="shared" si="3"/>
        <v>#VALUE!</v>
      </c>
      <c r="R14" s="128" t="s">
        <v>96</v>
      </c>
      <c r="S14" s="119" t="s">
        <v>414</v>
      </c>
    </row>
    <row r="15" spans="1:19" s="119" customFormat="1" ht="11.45" hidden="1" customHeight="1">
      <c r="A15" s="123">
        <v>12</v>
      </c>
      <c r="B15" s="109" t="s">
        <v>121</v>
      </c>
      <c r="C15" s="109" t="s">
        <v>53</v>
      </c>
      <c r="D15" s="109" t="s">
        <v>23</v>
      </c>
      <c r="E15" s="47" t="s">
        <v>129</v>
      </c>
      <c r="F15" s="48">
        <v>100</v>
      </c>
      <c r="G15" s="48">
        <v>151137</v>
      </c>
      <c r="H15" s="124" t="s">
        <v>52</v>
      </c>
      <c r="I15" s="125" t="s">
        <v>86</v>
      </c>
      <c r="J15" s="125" t="s">
        <v>86</v>
      </c>
      <c r="K15" s="126" t="e">
        <f t="shared" si="0"/>
        <v>#VALUE!</v>
      </c>
      <c r="L15" s="127">
        <v>30</v>
      </c>
      <c r="M15" s="127" t="e">
        <f t="shared" si="1"/>
        <v>#VALUE!</v>
      </c>
      <c r="N15" s="128">
        <v>1</v>
      </c>
      <c r="O15" s="128" t="str">
        <f>J15</f>
        <v>ct wire disturbed</v>
      </c>
      <c r="P15" s="128" t="e">
        <f t="shared" si="2"/>
        <v>#VALUE!</v>
      </c>
      <c r="Q15" s="128" t="e">
        <f t="shared" si="3"/>
        <v>#VALUE!</v>
      </c>
      <c r="R15" s="128" t="s">
        <v>86</v>
      </c>
      <c r="S15" s="119" t="s">
        <v>414</v>
      </c>
    </row>
    <row r="16" spans="1:19" s="119" customFormat="1" ht="11.45" hidden="1" customHeight="1">
      <c r="A16" s="123">
        <v>13</v>
      </c>
      <c r="B16" s="109" t="s">
        <v>121</v>
      </c>
      <c r="C16" s="109" t="s">
        <v>71</v>
      </c>
      <c r="D16" s="109" t="s">
        <v>23</v>
      </c>
      <c r="E16" s="47" t="s">
        <v>130</v>
      </c>
      <c r="F16" s="48">
        <v>63</v>
      </c>
      <c r="G16" s="48">
        <v>151405</v>
      </c>
      <c r="H16" s="124" t="s">
        <v>97</v>
      </c>
      <c r="I16" s="125" t="s">
        <v>97</v>
      </c>
      <c r="J16" s="125" t="s">
        <v>97</v>
      </c>
      <c r="K16" s="126" t="e">
        <f t="shared" si="0"/>
        <v>#VALUE!</v>
      </c>
      <c r="L16" s="127">
        <v>30</v>
      </c>
      <c r="M16" s="127" t="e">
        <f t="shared" si="1"/>
        <v>#VALUE!</v>
      </c>
      <c r="N16" s="128">
        <v>918</v>
      </c>
      <c r="O16" s="125" t="s">
        <v>97</v>
      </c>
      <c r="P16" s="128" t="e">
        <f t="shared" si="2"/>
        <v>#VALUE!</v>
      </c>
      <c r="Q16" s="128" t="e">
        <f t="shared" si="3"/>
        <v>#VALUE!</v>
      </c>
      <c r="R16" s="128" t="s">
        <v>97</v>
      </c>
      <c r="S16" s="119" t="s">
        <v>414</v>
      </c>
    </row>
    <row r="17" spans="1:19" s="119" customFormat="1" ht="11.45" hidden="1" customHeight="1">
      <c r="A17" s="123">
        <v>14</v>
      </c>
      <c r="B17" s="109" t="s">
        <v>121</v>
      </c>
      <c r="C17" s="109" t="s">
        <v>53</v>
      </c>
      <c r="D17" s="109" t="s">
        <v>23</v>
      </c>
      <c r="E17" s="47" t="s">
        <v>131</v>
      </c>
      <c r="F17" s="48">
        <v>63</v>
      </c>
      <c r="G17" s="48">
        <v>151126</v>
      </c>
      <c r="H17" s="124" t="s">
        <v>52</v>
      </c>
      <c r="I17" s="125" t="s">
        <v>41</v>
      </c>
      <c r="J17" s="125" t="s">
        <v>41</v>
      </c>
      <c r="K17" s="126" t="e">
        <f t="shared" si="0"/>
        <v>#VALUE!</v>
      </c>
      <c r="L17" s="127">
        <v>30</v>
      </c>
      <c r="M17" s="127" t="e">
        <f t="shared" si="1"/>
        <v>#VALUE!</v>
      </c>
      <c r="N17" s="128">
        <v>159</v>
      </c>
      <c r="O17" s="128" t="str">
        <f>J17</f>
        <v>No display</v>
      </c>
      <c r="P17" s="128" t="e">
        <f t="shared" si="2"/>
        <v>#VALUE!</v>
      </c>
      <c r="Q17" s="128" t="e">
        <f t="shared" si="3"/>
        <v>#VALUE!</v>
      </c>
      <c r="R17" s="128" t="s">
        <v>41</v>
      </c>
      <c r="S17" s="119" t="s">
        <v>414</v>
      </c>
    </row>
    <row r="18" spans="1:19" s="119" customFormat="1" ht="11.45" customHeight="1">
      <c r="A18" s="123">
        <v>15</v>
      </c>
      <c r="B18" s="109" t="s">
        <v>121</v>
      </c>
      <c r="C18" s="109" t="s">
        <v>58</v>
      </c>
      <c r="D18" s="109" t="s">
        <v>23</v>
      </c>
      <c r="E18" s="47" t="s">
        <v>132</v>
      </c>
      <c r="F18" s="48">
        <v>63</v>
      </c>
      <c r="G18" s="48">
        <v>151630</v>
      </c>
      <c r="H18" s="124">
        <v>17111</v>
      </c>
      <c r="I18" s="125">
        <v>18441.100000000002</v>
      </c>
      <c r="J18" s="137">
        <v>18687</v>
      </c>
      <c r="K18" s="126">
        <f t="shared" si="0"/>
        <v>245.89999999999782</v>
      </c>
      <c r="L18" s="127">
        <v>20</v>
      </c>
      <c r="M18" s="127">
        <f t="shared" si="1"/>
        <v>4917.9999999999563</v>
      </c>
      <c r="N18" s="128">
        <v>0</v>
      </c>
      <c r="O18" s="153">
        <v>4523</v>
      </c>
      <c r="P18" s="128">
        <f t="shared" si="2"/>
        <v>394.99999999995634</v>
      </c>
      <c r="Q18" s="129">
        <f t="shared" si="3"/>
        <v>8.0317202114672597</v>
      </c>
      <c r="R18" s="128"/>
      <c r="S18" s="119" t="s">
        <v>414</v>
      </c>
    </row>
    <row r="19" spans="1:19" s="119" customFormat="1" ht="11.45" customHeight="1">
      <c r="A19" s="123">
        <v>16</v>
      </c>
      <c r="B19" s="109" t="s">
        <v>121</v>
      </c>
      <c r="C19" s="109" t="s">
        <v>58</v>
      </c>
      <c r="D19" s="109" t="s">
        <v>23</v>
      </c>
      <c r="E19" s="47" t="s">
        <v>133</v>
      </c>
      <c r="F19" s="48">
        <v>63</v>
      </c>
      <c r="G19" s="48"/>
      <c r="H19" s="124">
        <v>303167.09999999998</v>
      </c>
      <c r="I19" s="125">
        <v>324537.5</v>
      </c>
      <c r="J19" s="125">
        <v>326521.5</v>
      </c>
      <c r="K19" s="126">
        <f t="shared" si="0"/>
        <v>1984</v>
      </c>
      <c r="L19" s="127">
        <v>1</v>
      </c>
      <c r="M19" s="127">
        <f t="shared" si="1"/>
        <v>1984</v>
      </c>
      <c r="N19" s="128">
        <v>492</v>
      </c>
      <c r="O19" s="153">
        <v>1793</v>
      </c>
      <c r="P19" s="128">
        <f t="shared" si="2"/>
        <v>191</v>
      </c>
      <c r="Q19" s="129">
        <f t="shared" si="3"/>
        <v>9.627016129032258</v>
      </c>
      <c r="R19" s="128"/>
      <c r="S19" s="119" t="s">
        <v>414</v>
      </c>
    </row>
    <row r="20" spans="1:19" s="119" customFormat="1" ht="11.45" hidden="1" customHeight="1">
      <c r="A20" s="123">
        <v>17</v>
      </c>
      <c r="B20" s="109" t="s">
        <v>121</v>
      </c>
      <c r="C20" s="109" t="s">
        <v>53</v>
      </c>
      <c r="D20" s="109" t="s">
        <v>23</v>
      </c>
      <c r="E20" s="47" t="s">
        <v>134</v>
      </c>
      <c r="F20" s="48">
        <v>63</v>
      </c>
      <c r="G20" s="48">
        <v>151129</v>
      </c>
      <c r="H20" s="124" t="s">
        <v>52</v>
      </c>
      <c r="I20" s="125" t="s">
        <v>52</v>
      </c>
      <c r="J20" s="125" t="s">
        <v>52</v>
      </c>
      <c r="K20" s="126" t="e">
        <f t="shared" si="0"/>
        <v>#VALUE!</v>
      </c>
      <c r="L20" s="127">
        <v>20</v>
      </c>
      <c r="M20" s="127" t="e">
        <f t="shared" si="1"/>
        <v>#VALUE!</v>
      </c>
      <c r="N20" s="128">
        <v>1</v>
      </c>
      <c r="O20" s="128" t="str">
        <f>J20</f>
        <v>MBO</v>
      </c>
      <c r="P20" s="128" t="e">
        <f t="shared" si="2"/>
        <v>#VALUE!</v>
      </c>
      <c r="Q20" s="128" t="e">
        <f t="shared" si="3"/>
        <v>#VALUE!</v>
      </c>
      <c r="R20" s="128" t="s">
        <v>52</v>
      </c>
      <c r="S20" s="119" t="s">
        <v>414</v>
      </c>
    </row>
    <row r="21" spans="1:19" s="119" customFormat="1" ht="11.45" hidden="1" customHeight="1">
      <c r="A21" s="123">
        <v>18</v>
      </c>
      <c r="B21" s="109" t="s">
        <v>121</v>
      </c>
      <c r="C21" s="109" t="s">
        <v>58</v>
      </c>
      <c r="D21" s="109" t="s">
        <v>23</v>
      </c>
      <c r="E21" s="47" t="s">
        <v>135</v>
      </c>
      <c r="F21" s="48">
        <v>100</v>
      </c>
      <c r="G21" s="48">
        <v>151619</v>
      </c>
      <c r="H21" s="124" t="s">
        <v>84</v>
      </c>
      <c r="I21" s="125" t="s">
        <v>84</v>
      </c>
      <c r="J21" s="125" t="s">
        <v>84</v>
      </c>
      <c r="K21" s="126" t="e">
        <f t="shared" si="0"/>
        <v>#VALUE!</v>
      </c>
      <c r="L21" s="127">
        <v>30</v>
      </c>
      <c r="M21" s="127" t="e">
        <f t="shared" si="1"/>
        <v>#VALUE!</v>
      </c>
      <c r="N21" s="128">
        <v>201</v>
      </c>
      <c r="O21" s="128" t="str">
        <f>J21</f>
        <v>NO DISPLAY</v>
      </c>
      <c r="P21" s="128" t="e">
        <f t="shared" si="2"/>
        <v>#VALUE!</v>
      </c>
      <c r="Q21" s="128" t="e">
        <f t="shared" si="3"/>
        <v>#VALUE!</v>
      </c>
      <c r="R21" s="128" t="s">
        <v>74</v>
      </c>
      <c r="S21" s="119" t="s">
        <v>414</v>
      </c>
    </row>
    <row r="22" spans="1:19" s="119" customFormat="1" ht="11.45" customHeight="1">
      <c r="A22" s="123">
        <v>19</v>
      </c>
      <c r="B22" s="109" t="s">
        <v>121</v>
      </c>
      <c r="C22" s="109" t="s">
        <v>71</v>
      </c>
      <c r="D22" s="109" t="s">
        <v>23</v>
      </c>
      <c r="E22" s="47" t="s">
        <v>136</v>
      </c>
      <c r="F22" s="48">
        <v>100</v>
      </c>
      <c r="G22" s="48">
        <v>151409</v>
      </c>
      <c r="H22" s="124">
        <v>9790</v>
      </c>
      <c r="I22" s="125">
        <v>11661</v>
      </c>
      <c r="J22" s="125">
        <v>12815</v>
      </c>
      <c r="K22" s="126">
        <f t="shared" si="0"/>
        <v>1154</v>
      </c>
      <c r="L22" s="127">
        <v>30</v>
      </c>
      <c r="M22" s="127">
        <f t="shared" si="1"/>
        <v>34620</v>
      </c>
      <c r="N22" s="128">
        <v>3</v>
      </c>
      <c r="O22" s="153">
        <v>32021</v>
      </c>
      <c r="P22" s="128">
        <f t="shared" si="2"/>
        <v>2599</v>
      </c>
      <c r="Q22" s="129">
        <f t="shared" si="3"/>
        <v>7.507221259387638</v>
      </c>
      <c r="R22" s="128"/>
      <c r="S22" s="119" t="s">
        <v>414</v>
      </c>
    </row>
    <row r="23" spans="1:19" s="119" customFormat="1" ht="11.45" hidden="1" customHeight="1">
      <c r="A23" s="123">
        <v>20</v>
      </c>
      <c r="B23" s="109" t="s">
        <v>121</v>
      </c>
      <c r="C23" s="109" t="s">
        <v>58</v>
      </c>
      <c r="D23" s="109" t="s">
        <v>23</v>
      </c>
      <c r="E23" s="47" t="s">
        <v>137</v>
      </c>
      <c r="F23" s="48">
        <v>100</v>
      </c>
      <c r="G23" s="48">
        <v>151631</v>
      </c>
      <c r="H23" s="124" t="s">
        <v>52</v>
      </c>
      <c r="I23" s="125" t="s">
        <v>52</v>
      </c>
      <c r="J23" s="125" t="s">
        <v>52</v>
      </c>
      <c r="K23" s="126" t="e">
        <f t="shared" si="0"/>
        <v>#VALUE!</v>
      </c>
      <c r="L23" s="127">
        <v>30</v>
      </c>
      <c r="M23" s="127" t="e">
        <f t="shared" si="1"/>
        <v>#VALUE!</v>
      </c>
      <c r="N23" s="128">
        <v>178</v>
      </c>
      <c r="O23" s="125" t="str">
        <f>J23</f>
        <v>MBO</v>
      </c>
      <c r="P23" s="128" t="e">
        <f t="shared" si="2"/>
        <v>#VALUE!</v>
      </c>
      <c r="Q23" s="128" t="e">
        <f t="shared" si="3"/>
        <v>#VALUE!</v>
      </c>
      <c r="R23" s="128" t="s">
        <v>52</v>
      </c>
      <c r="S23" s="119" t="s">
        <v>414</v>
      </c>
    </row>
    <row r="24" spans="1:19" s="119" customFormat="1" ht="11.45" hidden="1" customHeight="1">
      <c r="A24" s="123">
        <v>21</v>
      </c>
      <c r="B24" s="109" t="s">
        <v>121</v>
      </c>
      <c r="C24" s="109" t="s">
        <v>58</v>
      </c>
      <c r="D24" s="109" t="s">
        <v>23</v>
      </c>
      <c r="E24" s="47" t="s">
        <v>138</v>
      </c>
      <c r="F24" s="48">
        <v>25</v>
      </c>
      <c r="G24" s="48"/>
      <c r="H24" s="124">
        <v>3663.1</v>
      </c>
      <c r="I24" s="125" t="s">
        <v>42</v>
      </c>
      <c r="J24" s="125" t="s">
        <v>42</v>
      </c>
      <c r="K24" s="126" t="e">
        <f t="shared" si="0"/>
        <v>#VALUE!</v>
      </c>
      <c r="L24" s="127">
        <v>30</v>
      </c>
      <c r="M24" s="127" t="e">
        <f t="shared" si="1"/>
        <v>#VALUE!</v>
      </c>
      <c r="N24" s="128">
        <v>1</v>
      </c>
      <c r="O24" s="128" t="str">
        <f>J24</f>
        <v>no display</v>
      </c>
      <c r="P24" s="128" t="e">
        <f t="shared" si="2"/>
        <v>#VALUE!</v>
      </c>
      <c r="Q24" s="128" t="e">
        <f t="shared" si="3"/>
        <v>#VALUE!</v>
      </c>
      <c r="R24" s="128" t="s">
        <v>74</v>
      </c>
      <c r="S24" s="119" t="s">
        <v>414</v>
      </c>
    </row>
    <row r="25" spans="1:19" s="119" customFormat="1" ht="11.45" customHeight="1">
      <c r="A25" s="123">
        <v>22</v>
      </c>
      <c r="B25" s="109" t="s">
        <v>121</v>
      </c>
      <c r="C25" s="109" t="s">
        <v>53</v>
      </c>
      <c r="D25" s="109" t="s">
        <v>23</v>
      </c>
      <c r="E25" s="47" t="s">
        <v>57</v>
      </c>
      <c r="F25" s="48">
        <v>100</v>
      </c>
      <c r="G25" s="48" t="s">
        <v>314</v>
      </c>
      <c r="H25" s="124">
        <v>425416</v>
      </c>
      <c r="I25" s="125">
        <v>459606</v>
      </c>
      <c r="J25" s="125">
        <v>465606</v>
      </c>
      <c r="K25" s="126">
        <f t="shared" si="0"/>
        <v>6000</v>
      </c>
      <c r="L25" s="127">
        <v>1</v>
      </c>
      <c r="M25" s="127">
        <f t="shared" si="1"/>
        <v>6000</v>
      </c>
      <c r="N25" s="128">
        <v>244</v>
      </c>
      <c r="O25" s="153">
        <v>5410</v>
      </c>
      <c r="P25" s="128">
        <f t="shared" si="2"/>
        <v>590</v>
      </c>
      <c r="Q25" s="129">
        <f t="shared" si="3"/>
        <v>9.8333333333333321</v>
      </c>
      <c r="R25" s="128"/>
      <c r="S25" s="119" t="s">
        <v>414</v>
      </c>
    </row>
    <row r="26" spans="1:19" s="119" customFormat="1" ht="11.45" customHeight="1">
      <c r="A26" s="123">
        <v>23</v>
      </c>
      <c r="B26" s="109" t="s">
        <v>121</v>
      </c>
      <c r="C26" s="109" t="s">
        <v>71</v>
      </c>
      <c r="D26" s="109" t="s">
        <v>23</v>
      </c>
      <c r="E26" s="47" t="s">
        <v>139</v>
      </c>
      <c r="F26" s="48">
        <v>25</v>
      </c>
      <c r="G26" s="48" t="s">
        <v>322</v>
      </c>
      <c r="H26" s="124">
        <v>2001.19</v>
      </c>
      <c r="I26" s="125">
        <v>32635</v>
      </c>
      <c r="J26" s="125">
        <v>32815</v>
      </c>
      <c r="K26" s="126">
        <f t="shared" si="0"/>
        <v>180</v>
      </c>
      <c r="L26" s="127">
        <v>20</v>
      </c>
      <c r="M26" s="127">
        <f t="shared" si="1"/>
        <v>3600</v>
      </c>
      <c r="N26" s="128">
        <v>61</v>
      </c>
      <c r="O26" s="128">
        <v>3250</v>
      </c>
      <c r="P26" s="128">
        <f t="shared" si="2"/>
        <v>350</v>
      </c>
      <c r="Q26" s="128">
        <f t="shared" si="3"/>
        <v>9.7222222222222232</v>
      </c>
      <c r="R26" s="128" t="s">
        <v>74</v>
      </c>
      <c r="S26" s="119" t="s">
        <v>414</v>
      </c>
    </row>
    <row r="27" spans="1:19" s="119" customFormat="1" ht="11.45" customHeight="1">
      <c r="A27" s="123">
        <v>24</v>
      </c>
      <c r="B27" s="109" t="s">
        <v>121</v>
      </c>
      <c r="C27" s="109" t="s">
        <v>53</v>
      </c>
      <c r="D27" s="109" t="s">
        <v>23</v>
      </c>
      <c r="E27" s="47" t="s">
        <v>140</v>
      </c>
      <c r="F27" s="48">
        <v>63</v>
      </c>
      <c r="G27" s="48">
        <v>151117</v>
      </c>
      <c r="H27" s="124">
        <v>1219406</v>
      </c>
      <c r="I27" s="125">
        <v>1475890</v>
      </c>
      <c r="J27" s="125">
        <v>1481860</v>
      </c>
      <c r="K27" s="126">
        <f t="shared" si="0"/>
        <v>5970</v>
      </c>
      <c r="L27" s="127">
        <v>1</v>
      </c>
      <c r="M27" s="127">
        <f t="shared" si="1"/>
        <v>5970</v>
      </c>
      <c r="N27" s="128">
        <v>596</v>
      </c>
      <c r="O27" s="153">
        <v>5436</v>
      </c>
      <c r="P27" s="128">
        <f t="shared" si="2"/>
        <v>534</v>
      </c>
      <c r="Q27" s="129">
        <f t="shared" si="3"/>
        <v>8.9447236180904532</v>
      </c>
      <c r="R27" s="128"/>
      <c r="S27" s="119" t="s">
        <v>414</v>
      </c>
    </row>
    <row r="28" spans="1:19" s="119" customFormat="1" ht="11.45" hidden="1" customHeight="1">
      <c r="A28" s="123">
        <v>25</v>
      </c>
      <c r="B28" s="109" t="s">
        <v>121</v>
      </c>
      <c r="C28" s="109" t="s">
        <v>53</v>
      </c>
      <c r="D28" s="109" t="s">
        <v>23</v>
      </c>
      <c r="E28" s="47" t="s">
        <v>141</v>
      </c>
      <c r="F28" s="48">
        <v>100</v>
      </c>
      <c r="G28" s="48">
        <v>151112</v>
      </c>
      <c r="H28" s="124" t="s">
        <v>84</v>
      </c>
      <c r="I28" s="125" t="s">
        <v>83</v>
      </c>
      <c r="J28" s="125" t="s">
        <v>83</v>
      </c>
      <c r="K28" s="126" t="e">
        <f t="shared" si="0"/>
        <v>#VALUE!</v>
      </c>
      <c r="L28" s="127">
        <v>1</v>
      </c>
      <c r="M28" s="127" t="e">
        <f t="shared" si="1"/>
        <v>#VALUE!</v>
      </c>
      <c r="N28" s="128">
        <v>24</v>
      </c>
      <c r="O28" s="128">
        <v>6352</v>
      </c>
      <c r="P28" s="128" t="e">
        <f t="shared" si="2"/>
        <v>#VALUE!</v>
      </c>
      <c r="Q28" s="128" t="e">
        <f t="shared" si="3"/>
        <v>#VALUE!</v>
      </c>
      <c r="R28" s="128" t="s">
        <v>74</v>
      </c>
      <c r="S28" s="119" t="s">
        <v>414</v>
      </c>
    </row>
    <row r="29" spans="1:19" s="119" customFormat="1" ht="11.45" customHeight="1">
      <c r="A29" s="123">
        <v>26</v>
      </c>
      <c r="B29" s="109" t="s">
        <v>121</v>
      </c>
      <c r="C29" s="109" t="s">
        <v>53</v>
      </c>
      <c r="D29" s="109" t="s">
        <v>23</v>
      </c>
      <c r="E29" s="47" t="s">
        <v>142</v>
      </c>
      <c r="F29" s="48">
        <v>100</v>
      </c>
      <c r="G29" s="48">
        <v>151130</v>
      </c>
      <c r="H29" s="124" t="s">
        <v>84</v>
      </c>
      <c r="I29" s="125">
        <v>152365</v>
      </c>
      <c r="J29" s="125">
        <v>166554</v>
      </c>
      <c r="K29" s="126">
        <f t="shared" si="0"/>
        <v>14189</v>
      </c>
      <c r="L29" s="127">
        <v>1</v>
      </c>
      <c r="M29" s="127">
        <f t="shared" si="1"/>
        <v>14189</v>
      </c>
      <c r="N29" s="128">
        <v>247</v>
      </c>
      <c r="O29" s="128">
        <v>12856</v>
      </c>
      <c r="P29" s="128">
        <f t="shared" si="2"/>
        <v>1333</v>
      </c>
      <c r="Q29" s="129">
        <f t="shared" si="3"/>
        <v>9.3946014518288816</v>
      </c>
      <c r="R29" s="128" t="s">
        <v>84</v>
      </c>
      <c r="S29" s="119" t="s">
        <v>414</v>
      </c>
    </row>
    <row r="30" spans="1:19" s="119" customFormat="1" ht="11.45" hidden="1" customHeight="1">
      <c r="A30" s="123">
        <v>27</v>
      </c>
      <c r="B30" s="109" t="s">
        <v>121</v>
      </c>
      <c r="C30" s="109" t="s">
        <v>58</v>
      </c>
      <c r="D30" s="109" t="s">
        <v>23</v>
      </c>
      <c r="E30" s="47" t="s">
        <v>143</v>
      </c>
      <c r="F30" s="48">
        <v>63</v>
      </c>
      <c r="G30" s="48" t="s">
        <v>317</v>
      </c>
      <c r="H30" s="124">
        <v>11102</v>
      </c>
      <c r="I30" s="125">
        <v>13710.400000000003</v>
      </c>
      <c r="J30" s="137" t="s">
        <v>35</v>
      </c>
      <c r="K30" s="126" t="e">
        <f t="shared" si="0"/>
        <v>#VALUE!</v>
      </c>
      <c r="L30" s="127">
        <v>30</v>
      </c>
      <c r="M30" s="127" t="e">
        <f t="shared" si="1"/>
        <v>#VALUE!</v>
      </c>
      <c r="N30" s="128">
        <v>178</v>
      </c>
      <c r="O30" s="153">
        <v>2365</v>
      </c>
      <c r="P30" s="128" t="e">
        <f t="shared" si="2"/>
        <v>#VALUE!</v>
      </c>
      <c r="Q30" s="129" t="e">
        <f t="shared" si="3"/>
        <v>#VALUE!</v>
      </c>
      <c r="R30" s="128"/>
      <c r="S30" s="119" t="s">
        <v>414</v>
      </c>
    </row>
    <row r="31" spans="1:19" s="119" customFormat="1" ht="11.45" customHeight="1">
      <c r="A31" s="123">
        <v>28</v>
      </c>
      <c r="B31" s="109" t="s">
        <v>121</v>
      </c>
      <c r="C31" s="109" t="s">
        <v>58</v>
      </c>
      <c r="D31" s="109" t="s">
        <v>23</v>
      </c>
      <c r="E31" s="47" t="s">
        <v>70</v>
      </c>
      <c r="F31" s="48">
        <v>250</v>
      </c>
      <c r="G31" s="48">
        <v>151624</v>
      </c>
      <c r="H31" s="124">
        <v>5632</v>
      </c>
      <c r="I31" s="125">
        <v>6442.5999999999995</v>
      </c>
      <c r="J31" s="137">
        <v>6496</v>
      </c>
      <c r="K31" s="126">
        <f t="shared" si="0"/>
        <v>53.400000000000546</v>
      </c>
      <c r="L31" s="127">
        <v>80</v>
      </c>
      <c r="M31" s="127">
        <f t="shared" si="1"/>
        <v>4272.0000000000437</v>
      </c>
      <c r="N31" s="128">
        <v>22</v>
      </c>
      <c r="O31" s="153">
        <v>3972</v>
      </c>
      <c r="P31" s="128">
        <f t="shared" si="2"/>
        <v>300.00000000004366</v>
      </c>
      <c r="Q31" s="129">
        <f t="shared" si="3"/>
        <v>7.0224719101133095</v>
      </c>
      <c r="R31" s="128"/>
      <c r="S31" s="119" t="s">
        <v>414</v>
      </c>
    </row>
    <row r="32" spans="1:19" s="119" customFormat="1" ht="11.45" customHeight="1">
      <c r="A32" s="123">
        <v>29</v>
      </c>
      <c r="B32" s="109" t="s">
        <v>121</v>
      </c>
      <c r="C32" s="109" t="s">
        <v>58</v>
      </c>
      <c r="D32" s="109" t="s">
        <v>23</v>
      </c>
      <c r="E32" s="47" t="s">
        <v>144</v>
      </c>
      <c r="F32" s="48">
        <v>100</v>
      </c>
      <c r="G32" s="48">
        <v>151637</v>
      </c>
      <c r="H32" s="124">
        <v>5956</v>
      </c>
      <c r="I32" s="125">
        <v>7009.3000000000011</v>
      </c>
      <c r="J32" s="125">
        <v>7132</v>
      </c>
      <c r="K32" s="126">
        <f t="shared" si="0"/>
        <v>122.69999999999891</v>
      </c>
      <c r="L32" s="127">
        <v>15</v>
      </c>
      <c r="M32" s="127">
        <f t="shared" si="1"/>
        <v>1840.4999999999836</v>
      </c>
      <c r="N32" s="128">
        <v>220</v>
      </c>
      <c r="O32" s="153">
        <v>1682</v>
      </c>
      <c r="P32" s="128">
        <f t="shared" si="2"/>
        <v>158.49999999998363</v>
      </c>
      <c r="Q32" s="129">
        <f t="shared" si="3"/>
        <v>8.6117902743811481</v>
      </c>
      <c r="R32" s="128"/>
      <c r="S32" s="119" t="s">
        <v>414</v>
      </c>
    </row>
    <row r="33" spans="1:19" s="119" customFormat="1" ht="11.45" customHeight="1">
      <c r="A33" s="123">
        <v>30</v>
      </c>
      <c r="B33" s="109" t="s">
        <v>121</v>
      </c>
      <c r="C33" s="109" t="s">
        <v>53</v>
      </c>
      <c r="D33" s="109" t="s">
        <v>23</v>
      </c>
      <c r="E33" s="47" t="s">
        <v>145</v>
      </c>
      <c r="F33" s="48">
        <v>63</v>
      </c>
      <c r="G33" s="138">
        <v>151136</v>
      </c>
      <c r="H33" s="124" t="s">
        <v>116</v>
      </c>
      <c r="I33" s="125">
        <v>61956</v>
      </c>
      <c r="J33" s="125">
        <v>62739</v>
      </c>
      <c r="K33" s="126">
        <f t="shared" si="0"/>
        <v>783</v>
      </c>
      <c r="L33" s="127">
        <v>30</v>
      </c>
      <c r="M33" s="127">
        <f t="shared" si="1"/>
        <v>23490</v>
      </c>
      <c r="N33" s="128">
        <v>160</v>
      </c>
      <c r="O33" s="128">
        <v>21365</v>
      </c>
      <c r="P33" s="128">
        <f t="shared" si="2"/>
        <v>2125</v>
      </c>
      <c r="Q33" s="157">
        <f t="shared" si="3"/>
        <v>9.0464027245636451</v>
      </c>
      <c r="R33" s="128" t="s">
        <v>95</v>
      </c>
      <c r="S33" s="119" t="s">
        <v>414</v>
      </c>
    </row>
    <row r="34" spans="1:19" s="119" customFormat="1" ht="11.45" customHeight="1">
      <c r="A34" s="123">
        <v>31</v>
      </c>
      <c r="B34" s="109" t="s">
        <v>121</v>
      </c>
      <c r="C34" s="109" t="s">
        <v>71</v>
      </c>
      <c r="D34" s="109" t="s">
        <v>23</v>
      </c>
      <c r="E34" s="47" t="s">
        <v>146</v>
      </c>
      <c r="F34" s="48">
        <v>63</v>
      </c>
      <c r="G34" s="48" t="s">
        <v>318</v>
      </c>
      <c r="H34" s="124">
        <v>323388.2</v>
      </c>
      <c r="I34" s="125">
        <v>361783.2</v>
      </c>
      <c r="J34" s="137">
        <v>369852</v>
      </c>
      <c r="K34" s="126">
        <f t="shared" si="0"/>
        <v>8068.7999999999884</v>
      </c>
      <c r="L34" s="127">
        <v>1</v>
      </c>
      <c r="M34" s="127">
        <f t="shared" si="1"/>
        <v>8068.7999999999884</v>
      </c>
      <c r="N34" s="128">
        <v>2</v>
      </c>
      <c r="O34" s="153">
        <v>7556</v>
      </c>
      <c r="P34" s="128">
        <f t="shared" si="2"/>
        <v>512.79999999998836</v>
      </c>
      <c r="Q34" s="129">
        <f t="shared" si="3"/>
        <v>6.3553440412451545</v>
      </c>
      <c r="R34" s="128"/>
      <c r="S34" s="119" t="s">
        <v>414</v>
      </c>
    </row>
    <row r="35" spans="1:19" s="119" customFormat="1" ht="11.45" customHeight="1">
      <c r="A35" s="123">
        <v>32</v>
      </c>
      <c r="B35" s="109" t="s">
        <v>121</v>
      </c>
      <c r="C35" s="109" t="s">
        <v>71</v>
      </c>
      <c r="D35" s="109" t="s">
        <v>23</v>
      </c>
      <c r="E35" s="47" t="s">
        <v>147</v>
      </c>
      <c r="F35" s="48">
        <v>100</v>
      </c>
      <c r="G35" s="48" t="s">
        <v>319</v>
      </c>
      <c r="H35" s="124">
        <v>197557.2</v>
      </c>
      <c r="I35" s="125">
        <v>171158</v>
      </c>
      <c r="J35" s="137">
        <v>176563</v>
      </c>
      <c r="K35" s="126">
        <f t="shared" si="0"/>
        <v>5405</v>
      </c>
      <c r="L35" s="127">
        <v>1</v>
      </c>
      <c r="M35" s="127">
        <f t="shared" si="1"/>
        <v>5405</v>
      </c>
      <c r="N35" s="128">
        <v>17</v>
      </c>
      <c r="O35" s="153">
        <v>5163</v>
      </c>
      <c r="P35" s="128">
        <f t="shared" si="2"/>
        <v>242</v>
      </c>
      <c r="Q35" s="129">
        <f t="shared" si="3"/>
        <v>4.4773358001850134</v>
      </c>
      <c r="R35" s="128"/>
      <c r="S35" s="119" t="s">
        <v>414</v>
      </c>
    </row>
    <row r="36" spans="1:19" s="119" customFormat="1" ht="11.45" hidden="1" customHeight="1">
      <c r="A36" s="123">
        <v>33</v>
      </c>
      <c r="B36" s="109" t="s">
        <v>121</v>
      </c>
      <c r="C36" s="109" t="s">
        <v>58</v>
      </c>
      <c r="D36" s="109" t="s">
        <v>23</v>
      </c>
      <c r="E36" s="47" t="s">
        <v>148</v>
      </c>
      <c r="F36" s="48">
        <v>250</v>
      </c>
      <c r="G36" s="48" t="s">
        <v>313</v>
      </c>
      <c r="H36" s="124" t="s">
        <v>120</v>
      </c>
      <c r="I36" s="125" t="s">
        <v>120</v>
      </c>
      <c r="J36" s="125" t="s">
        <v>120</v>
      </c>
      <c r="K36" s="126" t="e">
        <f t="shared" si="0"/>
        <v>#VALUE!</v>
      </c>
      <c r="L36" s="127">
        <v>30</v>
      </c>
      <c r="M36" s="127" t="e">
        <f t="shared" si="1"/>
        <v>#VALUE!</v>
      </c>
      <c r="N36" s="128">
        <v>92</v>
      </c>
      <c r="O36" s="125" t="s">
        <v>120</v>
      </c>
      <c r="P36" s="128" t="e">
        <f t="shared" si="2"/>
        <v>#VALUE!</v>
      </c>
      <c r="Q36" s="128" t="e">
        <f t="shared" si="3"/>
        <v>#VALUE!</v>
      </c>
      <c r="R36" s="128" t="s">
        <v>120</v>
      </c>
      <c r="S36" s="119" t="s">
        <v>414</v>
      </c>
    </row>
    <row r="37" spans="1:19" s="119" customFormat="1" ht="11.45" hidden="1" customHeight="1">
      <c r="A37" s="123">
        <v>34</v>
      </c>
      <c r="B37" s="109" t="s">
        <v>121</v>
      </c>
      <c r="C37" s="109" t="s">
        <v>58</v>
      </c>
      <c r="D37" s="109" t="s">
        <v>23</v>
      </c>
      <c r="E37" s="47" t="s">
        <v>149</v>
      </c>
      <c r="F37" s="48">
        <v>100</v>
      </c>
      <c r="G37" s="48" t="s">
        <v>312</v>
      </c>
      <c r="H37" s="124" t="s">
        <v>120</v>
      </c>
      <c r="I37" s="125" t="s">
        <v>120</v>
      </c>
      <c r="J37" s="125" t="s">
        <v>120</v>
      </c>
      <c r="K37" s="126" t="e">
        <f t="shared" si="0"/>
        <v>#VALUE!</v>
      </c>
      <c r="L37" s="127">
        <v>30</v>
      </c>
      <c r="M37" s="127" t="e">
        <f t="shared" si="1"/>
        <v>#VALUE!</v>
      </c>
      <c r="N37" s="128">
        <v>0</v>
      </c>
      <c r="O37" s="125" t="s">
        <v>120</v>
      </c>
      <c r="P37" s="128" t="e">
        <f t="shared" si="2"/>
        <v>#VALUE!</v>
      </c>
      <c r="Q37" s="128" t="e">
        <f t="shared" si="3"/>
        <v>#VALUE!</v>
      </c>
      <c r="R37" s="128" t="s">
        <v>120</v>
      </c>
      <c r="S37" s="119" t="s">
        <v>414</v>
      </c>
    </row>
    <row r="38" spans="1:19" s="119" customFormat="1" ht="11.45" customHeight="1">
      <c r="A38" s="123">
        <v>35</v>
      </c>
      <c r="B38" s="109" t="s">
        <v>121</v>
      </c>
      <c r="C38" s="109" t="s">
        <v>53</v>
      </c>
      <c r="D38" s="109" t="s">
        <v>23</v>
      </c>
      <c r="E38" s="47" t="s">
        <v>150</v>
      </c>
      <c r="F38" s="48">
        <v>100</v>
      </c>
      <c r="G38" s="48">
        <v>151113</v>
      </c>
      <c r="H38" s="124" t="s">
        <v>116</v>
      </c>
      <c r="I38" s="125">
        <v>17605</v>
      </c>
      <c r="J38" s="125">
        <v>17783</v>
      </c>
      <c r="K38" s="126">
        <f t="shared" si="0"/>
        <v>178</v>
      </c>
      <c r="L38" s="127">
        <v>30</v>
      </c>
      <c r="M38" s="127">
        <f t="shared" si="1"/>
        <v>5340</v>
      </c>
      <c r="N38" s="128">
        <v>266</v>
      </c>
      <c r="O38" s="128">
        <v>5102</v>
      </c>
      <c r="P38" s="128">
        <f t="shared" si="2"/>
        <v>238</v>
      </c>
      <c r="Q38" s="157">
        <f t="shared" si="3"/>
        <v>4.4569288389513106</v>
      </c>
      <c r="R38" s="128" t="s">
        <v>116</v>
      </c>
      <c r="S38" s="119" t="s">
        <v>414</v>
      </c>
    </row>
    <row r="39" spans="1:19" s="119" customFormat="1" ht="11.45" customHeight="1">
      <c r="A39" s="123">
        <v>36</v>
      </c>
      <c r="B39" s="109" t="s">
        <v>121</v>
      </c>
      <c r="C39" s="109" t="s">
        <v>58</v>
      </c>
      <c r="D39" s="109" t="s">
        <v>23</v>
      </c>
      <c r="E39" s="47" t="s">
        <v>151</v>
      </c>
      <c r="F39" s="48">
        <v>100</v>
      </c>
      <c r="G39" s="48" t="s">
        <v>324</v>
      </c>
      <c r="H39" s="124">
        <v>6696</v>
      </c>
      <c r="I39" s="125">
        <v>7822</v>
      </c>
      <c r="J39" s="125">
        <v>7906</v>
      </c>
      <c r="K39" s="126">
        <f t="shared" si="0"/>
        <v>84</v>
      </c>
      <c r="L39" s="127">
        <v>80</v>
      </c>
      <c r="M39" s="127">
        <f t="shared" si="1"/>
        <v>6720</v>
      </c>
      <c r="N39" s="128">
        <v>522</v>
      </c>
      <c r="O39" s="153">
        <v>6230</v>
      </c>
      <c r="P39" s="128">
        <f t="shared" si="2"/>
        <v>490</v>
      </c>
      <c r="Q39" s="129">
        <f t="shared" si="3"/>
        <v>7.291666666666667</v>
      </c>
      <c r="R39" s="128"/>
      <c r="S39" s="119" t="s">
        <v>414</v>
      </c>
    </row>
    <row r="40" spans="1:19" s="132" customFormat="1" ht="13.5" customHeight="1">
      <c r="A40" s="123">
        <v>37</v>
      </c>
      <c r="B40" s="109" t="s">
        <v>121</v>
      </c>
      <c r="C40" s="109" t="s">
        <v>58</v>
      </c>
      <c r="D40" s="109" t="s">
        <v>23</v>
      </c>
      <c r="E40" s="47" t="s">
        <v>60</v>
      </c>
      <c r="F40" s="48">
        <v>100</v>
      </c>
      <c r="G40" s="48">
        <v>151614</v>
      </c>
      <c r="H40" s="124">
        <v>33502</v>
      </c>
      <c r="I40" s="125">
        <v>37387</v>
      </c>
      <c r="J40" s="125">
        <v>37623</v>
      </c>
      <c r="K40" s="126">
        <f t="shared" si="0"/>
        <v>236</v>
      </c>
      <c r="L40" s="127">
        <v>30</v>
      </c>
      <c r="M40" s="127">
        <f t="shared" si="1"/>
        <v>7080</v>
      </c>
      <c r="N40" s="128">
        <v>258</v>
      </c>
      <c r="O40" s="153">
        <v>6524</v>
      </c>
      <c r="P40" s="128">
        <f t="shared" si="2"/>
        <v>556</v>
      </c>
      <c r="Q40" s="129">
        <f t="shared" si="3"/>
        <v>7.853107344632769</v>
      </c>
      <c r="R40" s="128"/>
      <c r="S40" s="119" t="s">
        <v>414</v>
      </c>
    </row>
    <row r="41" spans="1:19" s="132" customFormat="1" ht="13.5" hidden="1" customHeight="1">
      <c r="A41" s="123">
        <v>38</v>
      </c>
      <c r="B41" s="109" t="s">
        <v>121</v>
      </c>
      <c r="C41" s="109" t="s">
        <v>71</v>
      </c>
      <c r="D41" s="109" t="s">
        <v>23</v>
      </c>
      <c r="E41" s="47" t="s">
        <v>152</v>
      </c>
      <c r="F41" s="48">
        <v>63</v>
      </c>
      <c r="G41" s="48">
        <v>151420</v>
      </c>
      <c r="H41" s="124">
        <v>6395</v>
      </c>
      <c r="I41" s="125">
        <v>7866</v>
      </c>
      <c r="J41" s="137" t="s">
        <v>42</v>
      </c>
      <c r="K41" s="126" t="e">
        <f t="shared" si="0"/>
        <v>#VALUE!</v>
      </c>
      <c r="L41" s="127">
        <v>30</v>
      </c>
      <c r="M41" s="127" t="e">
        <f t="shared" si="1"/>
        <v>#VALUE!</v>
      </c>
      <c r="N41" s="128">
        <v>56</v>
      </c>
      <c r="O41" s="137" t="s">
        <v>42</v>
      </c>
      <c r="P41" s="128" t="e">
        <f t="shared" si="2"/>
        <v>#VALUE!</v>
      </c>
      <c r="Q41" s="129" t="e">
        <f t="shared" si="3"/>
        <v>#VALUE!</v>
      </c>
      <c r="R41" s="128"/>
      <c r="S41" s="119" t="s">
        <v>414</v>
      </c>
    </row>
    <row r="42" spans="1:19" s="132" customFormat="1" ht="13.5" hidden="1" customHeight="1">
      <c r="A42" s="123">
        <v>39</v>
      </c>
      <c r="B42" s="109" t="s">
        <v>121</v>
      </c>
      <c r="C42" s="109" t="s">
        <v>71</v>
      </c>
      <c r="D42" s="109" t="s">
        <v>23</v>
      </c>
      <c r="E42" s="47" t="s">
        <v>153</v>
      </c>
      <c r="F42" s="48">
        <v>100</v>
      </c>
      <c r="G42" s="48">
        <v>151669</v>
      </c>
      <c r="H42" s="124">
        <v>827888</v>
      </c>
      <c r="I42" s="125">
        <v>857421</v>
      </c>
      <c r="J42" s="137" t="s">
        <v>42</v>
      </c>
      <c r="K42" s="126" t="e">
        <f t="shared" si="0"/>
        <v>#VALUE!</v>
      </c>
      <c r="L42" s="127">
        <v>1</v>
      </c>
      <c r="M42" s="127" t="e">
        <f t="shared" si="1"/>
        <v>#VALUE!</v>
      </c>
      <c r="N42" s="128">
        <v>103</v>
      </c>
      <c r="O42" s="137" t="s">
        <v>42</v>
      </c>
      <c r="P42" s="128" t="e">
        <f t="shared" si="2"/>
        <v>#VALUE!</v>
      </c>
      <c r="Q42" s="129" t="e">
        <f t="shared" si="3"/>
        <v>#VALUE!</v>
      </c>
      <c r="R42" s="128"/>
      <c r="S42" s="119" t="s">
        <v>414</v>
      </c>
    </row>
    <row r="43" spans="1:19" s="132" customFormat="1" ht="13.5" hidden="1" customHeight="1">
      <c r="A43" s="123">
        <v>40</v>
      </c>
      <c r="B43" s="109" t="s">
        <v>121</v>
      </c>
      <c r="C43" s="109" t="s">
        <v>58</v>
      </c>
      <c r="D43" s="109" t="s">
        <v>23</v>
      </c>
      <c r="E43" s="47" t="s">
        <v>154</v>
      </c>
      <c r="F43" s="48">
        <v>100</v>
      </c>
      <c r="G43" s="48">
        <v>151625</v>
      </c>
      <c r="H43" s="124" t="e">
        <v>#N/A</v>
      </c>
      <c r="I43" s="125" t="s">
        <v>99</v>
      </c>
      <c r="J43" s="125" t="s">
        <v>99</v>
      </c>
      <c r="K43" s="126" t="e">
        <f t="shared" si="0"/>
        <v>#VALUE!</v>
      </c>
      <c r="L43" s="127">
        <v>30</v>
      </c>
      <c r="M43" s="127" t="e">
        <f t="shared" si="1"/>
        <v>#VALUE!</v>
      </c>
      <c r="N43" s="128" t="e">
        <v>#N/A</v>
      </c>
      <c r="O43" s="125" t="s">
        <v>99</v>
      </c>
      <c r="P43" s="128" t="e">
        <f t="shared" si="2"/>
        <v>#VALUE!</v>
      </c>
      <c r="Q43" s="128" t="e">
        <f t="shared" si="3"/>
        <v>#VALUE!</v>
      </c>
      <c r="R43" s="128" t="s">
        <v>99</v>
      </c>
      <c r="S43" s="119" t="s">
        <v>414</v>
      </c>
    </row>
    <row r="44" spans="1:19" s="132" customFormat="1" ht="13.5" customHeight="1">
      <c r="A44" s="123">
        <v>41</v>
      </c>
      <c r="B44" s="109" t="s">
        <v>121</v>
      </c>
      <c r="C44" s="109" t="s">
        <v>71</v>
      </c>
      <c r="D44" s="109" t="s">
        <v>23</v>
      </c>
      <c r="E44" s="47" t="s">
        <v>155</v>
      </c>
      <c r="F44" s="48">
        <v>63</v>
      </c>
      <c r="G44" s="48" t="s">
        <v>309</v>
      </c>
      <c r="H44" s="124">
        <v>208821</v>
      </c>
      <c r="I44" s="125">
        <v>214229.8</v>
      </c>
      <c r="J44" s="137">
        <v>218561</v>
      </c>
      <c r="K44" s="126">
        <f t="shared" si="0"/>
        <v>4331.2000000000116</v>
      </c>
      <c r="L44" s="127">
        <v>1</v>
      </c>
      <c r="M44" s="127">
        <f t="shared" si="1"/>
        <v>4331.2000000000116</v>
      </c>
      <c r="N44" s="128">
        <v>251</v>
      </c>
      <c r="O44" s="153">
        <v>4152</v>
      </c>
      <c r="P44" s="128">
        <f t="shared" si="2"/>
        <v>179.20000000001164</v>
      </c>
      <c r="Q44" s="129">
        <f t="shared" si="3"/>
        <v>4.1374214998155514</v>
      </c>
      <c r="R44" s="128"/>
      <c r="S44" s="119" t="s">
        <v>414</v>
      </c>
    </row>
    <row r="45" spans="1:19" s="132" customFormat="1" ht="13.5" customHeight="1">
      <c r="A45" s="123">
        <v>42</v>
      </c>
      <c r="B45" s="109" t="s">
        <v>121</v>
      </c>
      <c r="C45" s="109" t="s">
        <v>53</v>
      </c>
      <c r="D45" s="109" t="s">
        <v>23</v>
      </c>
      <c r="E45" s="47" t="s">
        <v>156</v>
      </c>
      <c r="F45" s="48">
        <v>250</v>
      </c>
      <c r="G45" s="48">
        <v>151105</v>
      </c>
      <c r="H45" s="124">
        <v>32950</v>
      </c>
      <c r="I45" s="125">
        <v>37360</v>
      </c>
      <c r="J45" s="125">
        <v>37421</v>
      </c>
      <c r="K45" s="126">
        <f t="shared" si="0"/>
        <v>61</v>
      </c>
      <c r="L45" s="127">
        <v>80</v>
      </c>
      <c r="M45" s="127">
        <f t="shared" si="1"/>
        <v>4880</v>
      </c>
      <c r="N45" s="128">
        <v>1568</v>
      </c>
      <c r="O45" s="153">
        <v>4395</v>
      </c>
      <c r="P45" s="128">
        <f t="shared" si="2"/>
        <v>485</v>
      </c>
      <c r="Q45" s="129">
        <f t="shared" si="3"/>
        <v>9.9385245901639347</v>
      </c>
      <c r="R45" s="128"/>
      <c r="S45" s="119" t="s">
        <v>414</v>
      </c>
    </row>
    <row r="46" spans="1:19" s="132" customFormat="1" ht="13.5" hidden="1" customHeight="1">
      <c r="A46" s="123">
        <v>43</v>
      </c>
      <c r="B46" s="109" t="s">
        <v>121</v>
      </c>
      <c r="C46" s="109" t="s">
        <v>71</v>
      </c>
      <c r="D46" s="109" t="s">
        <v>23</v>
      </c>
      <c r="E46" s="47" t="s">
        <v>157</v>
      </c>
      <c r="F46" s="48">
        <v>63</v>
      </c>
      <c r="G46" s="48" t="s">
        <v>310</v>
      </c>
      <c r="H46" s="124">
        <v>9845</v>
      </c>
      <c r="I46" s="125">
        <v>10879</v>
      </c>
      <c r="J46" s="125">
        <v>19151.5</v>
      </c>
      <c r="K46" s="126">
        <f t="shared" si="0"/>
        <v>8272.5</v>
      </c>
      <c r="L46" s="127">
        <v>30</v>
      </c>
      <c r="M46" s="127">
        <f t="shared" si="1"/>
        <v>248175</v>
      </c>
      <c r="N46" s="128">
        <v>369</v>
      </c>
      <c r="O46" s="153">
        <v>2531</v>
      </c>
      <c r="P46" s="128">
        <f t="shared" si="2"/>
        <v>245644</v>
      </c>
      <c r="Q46" s="129">
        <f t="shared" si="3"/>
        <v>98.980155132467004</v>
      </c>
      <c r="R46" s="128"/>
      <c r="S46" s="119" t="s">
        <v>414</v>
      </c>
    </row>
    <row r="47" spans="1:19" s="132" customFormat="1" ht="13.5" customHeight="1">
      <c r="A47" s="123">
        <v>44</v>
      </c>
      <c r="B47" s="109" t="s">
        <v>121</v>
      </c>
      <c r="C47" s="109" t="s">
        <v>58</v>
      </c>
      <c r="D47" s="109" t="s">
        <v>23</v>
      </c>
      <c r="E47" s="47" t="s">
        <v>66</v>
      </c>
      <c r="F47" s="48">
        <v>25</v>
      </c>
      <c r="G47" s="48">
        <v>151643</v>
      </c>
      <c r="H47" s="124">
        <v>17650.009999999998</v>
      </c>
      <c r="I47" s="125">
        <v>19151.5</v>
      </c>
      <c r="J47" s="125">
        <v>19230.5</v>
      </c>
      <c r="K47" s="126">
        <f t="shared" si="0"/>
        <v>79</v>
      </c>
      <c r="L47" s="127">
        <v>30</v>
      </c>
      <c r="M47" s="127">
        <f t="shared" si="1"/>
        <v>2370</v>
      </c>
      <c r="N47" s="128">
        <v>546</v>
      </c>
      <c r="O47" s="153">
        <v>2136</v>
      </c>
      <c r="P47" s="128">
        <f t="shared" si="2"/>
        <v>234</v>
      </c>
      <c r="Q47" s="129">
        <f t="shared" si="3"/>
        <v>9.8734177215189867</v>
      </c>
      <c r="R47" s="128"/>
      <c r="S47" s="119" t="s">
        <v>414</v>
      </c>
    </row>
    <row r="48" spans="1:19" s="132" customFormat="1" ht="13.5" hidden="1" customHeight="1">
      <c r="A48" s="123">
        <v>45</v>
      </c>
      <c r="B48" s="109" t="s">
        <v>121</v>
      </c>
      <c r="C48" s="109" t="s">
        <v>58</v>
      </c>
      <c r="D48" s="109" t="s">
        <v>23</v>
      </c>
      <c r="E48" s="47" t="s">
        <v>67</v>
      </c>
      <c r="F48" s="48">
        <v>63</v>
      </c>
      <c r="G48" s="48" t="s">
        <v>315</v>
      </c>
      <c r="H48" s="124" t="e">
        <v>#N/A</v>
      </c>
      <c r="I48" s="125" t="e">
        <v>#N/A</v>
      </c>
      <c r="J48" s="125" t="e">
        <v>#N/A</v>
      </c>
      <c r="K48" s="126" t="e">
        <f t="shared" si="0"/>
        <v>#N/A</v>
      </c>
      <c r="L48" s="127">
        <v>30</v>
      </c>
      <c r="M48" s="127" t="e">
        <f t="shared" si="1"/>
        <v>#N/A</v>
      </c>
      <c r="N48" s="128" t="e">
        <v>#N/A</v>
      </c>
      <c r="O48" s="128">
        <v>3250</v>
      </c>
      <c r="P48" s="128" t="e">
        <f t="shared" si="2"/>
        <v>#N/A</v>
      </c>
      <c r="Q48" s="128" t="e">
        <f t="shared" si="3"/>
        <v>#N/A</v>
      </c>
      <c r="R48" s="128" t="s">
        <v>100</v>
      </c>
      <c r="S48" s="119" t="s">
        <v>414</v>
      </c>
    </row>
    <row r="49" spans="1:19" s="132" customFormat="1" ht="13.5" hidden="1" customHeight="1">
      <c r="A49" s="123">
        <v>46</v>
      </c>
      <c r="B49" s="109" t="s">
        <v>121</v>
      </c>
      <c r="C49" s="109" t="s">
        <v>58</v>
      </c>
      <c r="D49" s="109" t="s">
        <v>23</v>
      </c>
      <c r="E49" s="47" t="s">
        <v>69</v>
      </c>
      <c r="F49" s="48"/>
      <c r="G49" s="48">
        <v>151604</v>
      </c>
      <c r="H49" s="124" t="s">
        <v>116</v>
      </c>
      <c r="I49" s="125" t="s">
        <v>100</v>
      </c>
      <c r="J49" s="125" t="s">
        <v>100</v>
      </c>
      <c r="K49" s="126" t="e">
        <f t="shared" si="0"/>
        <v>#VALUE!</v>
      </c>
      <c r="L49" s="127">
        <v>30</v>
      </c>
      <c r="M49" s="127" t="e">
        <f t="shared" si="1"/>
        <v>#VALUE!</v>
      </c>
      <c r="N49" s="128">
        <v>83</v>
      </c>
      <c r="O49" s="128" t="str">
        <f>J49</f>
        <v>METER ISSUE</v>
      </c>
      <c r="P49" s="128" t="e">
        <f t="shared" si="2"/>
        <v>#VALUE!</v>
      </c>
      <c r="Q49" s="128" t="e">
        <f t="shared" si="3"/>
        <v>#VALUE!</v>
      </c>
      <c r="R49" s="128" t="s">
        <v>100</v>
      </c>
      <c r="S49" s="119" t="s">
        <v>414</v>
      </c>
    </row>
    <row r="50" spans="1:19" s="132" customFormat="1" ht="13.5" customHeight="1">
      <c r="A50" s="123">
        <v>47</v>
      </c>
      <c r="B50" s="109" t="s">
        <v>121</v>
      </c>
      <c r="C50" s="109" t="s">
        <v>53</v>
      </c>
      <c r="D50" s="109" t="s">
        <v>23</v>
      </c>
      <c r="E50" s="47" t="s">
        <v>158</v>
      </c>
      <c r="F50" s="48">
        <v>25</v>
      </c>
      <c r="G50" s="48">
        <v>151131</v>
      </c>
      <c r="H50" s="124" t="s">
        <v>74</v>
      </c>
      <c r="I50" s="125">
        <v>20568</v>
      </c>
      <c r="J50" s="125">
        <v>21008</v>
      </c>
      <c r="K50" s="126">
        <f t="shared" si="0"/>
        <v>440</v>
      </c>
      <c r="L50" s="127">
        <v>30</v>
      </c>
      <c r="M50" s="127">
        <f t="shared" si="1"/>
        <v>13200</v>
      </c>
      <c r="N50" s="128">
        <v>81</v>
      </c>
      <c r="O50" s="125">
        <v>12236</v>
      </c>
      <c r="P50" s="128">
        <f t="shared" si="2"/>
        <v>964</v>
      </c>
      <c r="Q50" s="129">
        <f t="shared" si="3"/>
        <v>7.3030303030303028</v>
      </c>
      <c r="R50" s="128" t="s">
        <v>74</v>
      </c>
      <c r="S50" s="119" t="s">
        <v>414</v>
      </c>
    </row>
    <row r="51" spans="1:19" s="132" customFormat="1" ht="13.5" customHeight="1">
      <c r="A51" s="123">
        <v>48</v>
      </c>
      <c r="B51" s="109" t="s">
        <v>121</v>
      </c>
      <c r="C51" s="109" t="s">
        <v>53</v>
      </c>
      <c r="D51" s="109" t="s">
        <v>23</v>
      </c>
      <c r="E51" s="47" t="s">
        <v>159</v>
      </c>
      <c r="F51" s="48">
        <v>250</v>
      </c>
      <c r="G51" s="48" t="s">
        <v>321</v>
      </c>
      <c r="H51" s="124">
        <v>27555.119999999999</v>
      </c>
      <c r="I51" s="125">
        <v>30737</v>
      </c>
      <c r="J51" s="137">
        <v>32252</v>
      </c>
      <c r="K51" s="126">
        <f t="shared" si="0"/>
        <v>1515</v>
      </c>
      <c r="L51" s="127">
        <v>80</v>
      </c>
      <c r="M51" s="127">
        <f t="shared" si="1"/>
        <v>121200</v>
      </c>
      <c r="N51" s="128">
        <v>458</v>
      </c>
      <c r="O51" s="153">
        <v>110236</v>
      </c>
      <c r="P51" s="128">
        <f t="shared" si="2"/>
        <v>10964</v>
      </c>
      <c r="Q51" s="129">
        <f t="shared" si="3"/>
        <v>9.0462046204620457</v>
      </c>
      <c r="R51" s="128"/>
      <c r="S51" s="119" t="s">
        <v>414</v>
      </c>
    </row>
    <row r="52" spans="1:19" s="132" customFormat="1" ht="13.5" customHeight="1">
      <c r="A52" s="123">
        <v>49</v>
      </c>
      <c r="B52" s="109" t="s">
        <v>121</v>
      </c>
      <c r="C52" s="109" t="s">
        <v>71</v>
      </c>
      <c r="D52" s="109" t="s">
        <v>23</v>
      </c>
      <c r="E52" s="47" t="s">
        <v>160</v>
      </c>
      <c r="F52" s="48">
        <v>25</v>
      </c>
      <c r="G52" s="48" t="s">
        <v>320</v>
      </c>
      <c r="H52" s="124">
        <v>40270.800000000003</v>
      </c>
      <c r="I52" s="125">
        <v>44997</v>
      </c>
      <c r="J52" s="137">
        <v>48056</v>
      </c>
      <c r="K52" s="126">
        <f t="shared" si="0"/>
        <v>3059</v>
      </c>
      <c r="L52" s="127">
        <v>30</v>
      </c>
      <c r="M52" s="127">
        <f t="shared" si="1"/>
        <v>91770</v>
      </c>
      <c r="N52" s="128">
        <v>25</v>
      </c>
      <c r="O52" s="153">
        <v>84526</v>
      </c>
      <c r="P52" s="128">
        <f t="shared" si="2"/>
        <v>7244</v>
      </c>
      <c r="Q52" s="129">
        <f t="shared" si="3"/>
        <v>7.8936471613817156</v>
      </c>
      <c r="R52" s="128"/>
      <c r="S52" s="119" t="s">
        <v>414</v>
      </c>
    </row>
    <row r="53" spans="1:19" s="132" customFormat="1" ht="13.5" hidden="1" customHeight="1">
      <c r="A53" s="123">
        <v>50</v>
      </c>
      <c r="B53" s="109" t="s">
        <v>121</v>
      </c>
      <c r="C53" s="109" t="s">
        <v>53</v>
      </c>
      <c r="D53" s="109" t="s">
        <v>23</v>
      </c>
      <c r="E53" s="47" t="s">
        <v>161</v>
      </c>
      <c r="F53" s="48">
        <v>100</v>
      </c>
      <c r="G53" s="48">
        <v>151132</v>
      </c>
      <c r="H53" s="124" t="s">
        <v>272</v>
      </c>
      <c r="I53" s="125" t="s">
        <v>42</v>
      </c>
      <c r="J53" s="125" t="s">
        <v>42</v>
      </c>
      <c r="K53" s="126" t="e">
        <f t="shared" si="0"/>
        <v>#VALUE!</v>
      </c>
      <c r="L53" s="127">
        <v>30</v>
      </c>
      <c r="M53" s="127" t="e">
        <f t="shared" si="1"/>
        <v>#VALUE!</v>
      </c>
      <c r="N53" s="128">
        <v>16</v>
      </c>
      <c r="O53" s="128" t="str">
        <f>J53</f>
        <v>no display</v>
      </c>
      <c r="P53" s="128" t="e">
        <f t="shared" si="2"/>
        <v>#VALUE!</v>
      </c>
      <c r="Q53" s="128" t="e">
        <f t="shared" si="3"/>
        <v>#VALUE!</v>
      </c>
      <c r="R53" s="128" t="s">
        <v>74</v>
      </c>
      <c r="S53" s="119" t="s">
        <v>414</v>
      </c>
    </row>
    <row r="54" spans="1:19" s="132" customFormat="1" ht="13.5" customHeight="1">
      <c r="A54" s="123">
        <v>51</v>
      </c>
      <c r="B54" s="109" t="s">
        <v>121</v>
      </c>
      <c r="C54" s="109" t="s">
        <v>53</v>
      </c>
      <c r="D54" s="109" t="s">
        <v>23</v>
      </c>
      <c r="E54" s="47" t="s">
        <v>36</v>
      </c>
      <c r="F54" s="48">
        <v>250</v>
      </c>
      <c r="G54" s="48">
        <v>151135</v>
      </c>
      <c r="H54" s="124" t="s">
        <v>117</v>
      </c>
      <c r="I54" s="125">
        <v>80006</v>
      </c>
      <c r="J54" s="125">
        <v>80139</v>
      </c>
      <c r="K54" s="126">
        <f t="shared" si="0"/>
        <v>133</v>
      </c>
      <c r="L54" s="127">
        <v>80</v>
      </c>
      <c r="M54" s="127">
        <f t="shared" si="1"/>
        <v>10640</v>
      </c>
      <c r="N54" s="128">
        <v>158</v>
      </c>
      <c r="O54" s="128">
        <v>9595</v>
      </c>
      <c r="P54" s="128">
        <f t="shared" si="2"/>
        <v>1045</v>
      </c>
      <c r="Q54" s="128">
        <f t="shared" si="3"/>
        <v>9.8214285714285712</v>
      </c>
      <c r="R54" s="128" t="s">
        <v>118</v>
      </c>
      <c r="S54" s="119" t="s">
        <v>414</v>
      </c>
    </row>
    <row r="55" spans="1:19" s="132" customFormat="1" ht="13.5" customHeight="1">
      <c r="A55" s="123">
        <v>52</v>
      </c>
      <c r="B55" s="109" t="s">
        <v>121</v>
      </c>
      <c r="C55" s="109" t="s">
        <v>53</v>
      </c>
      <c r="D55" s="109" t="s">
        <v>23</v>
      </c>
      <c r="E55" s="47" t="s">
        <v>162</v>
      </c>
      <c r="F55" s="48">
        <v>100</v>
      </c>
      <c r="G55" s="48">
        <v>151147</v>
      </c>
      <c r="H55" s="124">
        <v>130.1</v>
      </c>
      <c r="I55" s="131">
        <v>162</v>
      </c>
      <c r="J55" s="131">
        <v>165</v>
      </c>
      <c r="K55" s="126">
        <f t="shared" si="0"/>
        <v>3</v>
      </c>
      <c r="L55" s="127">
        <v>30</v>
      </c>
      <c r="M55" s="127">
        <f t="shared" si="1"/>
        <v>90</v>
      </c>
      <c r="N55" s="128">
        <v>732</v>
      </c>
      <c r="O55" s="131">
        <v>86</v>
      </c>
      <c r="P55" s="128">
        <f t="shared" si="2"/>
        <v>4</v>
      </c>
      <c r="Q55" s="157">
        <f t="shared" si="3"/>
        <v>4.4444444444444446</v>
      </c>
      <c r="R55" s="128" t="s">
        <v>38</v>
      </c>
      <c r="S55" s="119" t="s">
        <v>414</v>
      </c>
    </row>
    <row r="56" spans="1:19" s="132" customFormat="1" ht="13.5" customHeight="1">
      <c r="A56" s="123">
        <v>53</v>
      </c>
      <c r="B56" s="109" t="s">
        <v>121</v>
      </c>
      <c r="C56" s="109" t="s">
        <v>53</v>
      </c>
      <c r="D56" s="109" t="s">
        <v>23</v>
      </c>
      <c r="E56" s="47" t="s">
        <v>163</v>
      </c>
      <c r="F56" s="48">
        <v>250</v>
      </c>
      <c r="G56" s="48">
        <v>151144</v>
      </c>
      <c r="H56" s="124">
        <v>473</v>
      </c>
      <c r="I56" s="131">
        <v>1700</v>
      </c>
      <c r="J56" s="131">
        <v>1713</v>
      </c>
      <c r="K56" s="126">
        <f t="shared" si="0"/>
        <v>13</v>
      </c>
      <c r="L56" s="127">
        <v>30</v>
      </c>
      <c r="M56" s="127">
        <f t="shared" si="1"/>
        <v>390</v>
      </c>
      <c r="N56" s="128">
        <v>188</v>
      </c>
      <c r="O56" s="131">
        <v>360</v>
      </c>
      <c r="P56" s="128">
        <f t="shared" si="2"/>
        <v>30</v>
      </c>
      <c r="Q56" s="128">
        <f t="shared" si="3"/>
        <v>7.6923076923076925</v>
      </c>
      <c r="R56" s="128" t="s">
        <v>38</v>
      </c>
      <c r="S56" s="119" t="s">
        <v>414</v>
      </c>
    </row>
    <row r="57" spans="1:19" s="132" customFormat="1" ht="13.5" hidden="1" customHeight="1">
      <c r="A57" s="123">
        <v>54</v>
      </c>
      <c r="B57" s="109" t="s">
        <v>121</v>
      </c>
      <c r="C57" s="109" t="s">
        <v>53</v>
      </c>
      <c r="D57" s="109" t="s">
        <v>23</v>
      </c>
      <c r="E57" s="47" t="s">
        <v>164</v>
      </c>
      <c r="F57" s="48">
        <v>100</v>
      </c>
      <c r="G57" s="48">
        <v>151145</v>
      </c>
      <c r="H57" s="124" t="s">
        <v>118</v>
      </c>
      <c r="I57" s="125" t="s">
        <v>118</v>
      </c>
      <c r="J57" s="125" t="s">
        <v>118</v>
      </c>
      <c r="K57" s="126" t="e">
        <f t="shared" si="0"/>
        <v>#VALUE!</v>
      </c>
      <c r="L57" s="127">
        <v>30</v>
      </c>
      <c r="M57" s="127" t="e">
        <f t="shared" si="1"/>
        <v>#VALUE!</v>
      </c>
      <c r="N57" s="128">
        <v>14</v>
      </c>
      <c r="O57" s="125" t="str">
        <f>J57</f>
        <v>TC FAILED</v>
      </c>
      <c r="P57" s="128" t="e">
        <f t="shared" si="2"/>
        <v>#VALUE!</v>
      </c>
      <c r="Q57" s="128" t="e">
        <f t="shared" si="3"/>
        <v>#VALUE!</v>
      </c>
      <c r="R57" s="128" t="s">
        <v>118</v>
      </c>
      <c r="S57" s="119" t="s">
        <v>414</v>
      </c>
    </row>
    <row r="58" spans="1:19" s="132" customFormat="1" ht="13.5" customHeight="1">
      <c r="A58" s="123">
        <v>55</v>
      </c>
      <c r="B58" s="109" t="s">
        <v>121</v>
      </c>
      <c r="C58" s="109" t="s">
        <v>53</v>
      </c>
      <c r="D58" s="109" t="s">
        <v>23</v>
      </c>
      <c r="E58" s="47" t="s">
        <v>165</v>
      </c>
      <c r="F58" s="48">
        <v>100</v>
      </c>
      <c r="G58" s="48">
        <v>151146</v>
      </c>
      <c r="H58" s="124">
        <v>480</v>
      </c>
      <c r="I58" s="125">
        <v>934</v>
      </c>
      <c r="J58" s="137">
        <v>940</v>
      </c>
      <c r="K58" s="126">
        <f t="shared" si="0"/>
        <v>6</v>
      </c>
      <c r="L58" s="127">
        <v>30</v>
      </c>
      <c r="M58" s="127">
        <f t="shared" si="1"/>
        <v>180</v>
      </c>
      <c r="N58" s="128">
        <v>173</v>
      </c>
      <c r="O58" s="153">
        <v>165</v>
      </c>
      <c r="P58" s="128">
        <f t="shared" si="2"/>
        <v>15</v>
      </c>
      <c r="Q58" s="129">
        <f t="shared" si="3"/>
        <v>8.3333333333333321</v>
      </c>
      <c r="R58" s="128" t="s">
        <v>38</v>
      </c>
      <c r="S58" s="119" t="s">
        <v>414</v>
      </c>
    </row>
    <row r="59" spans="1:19" s="132" customFormat="1" ht="13.5" customHeight="1">
      <c r="A59" s="123">
        <v>56</v>
      </c>
      <c r="B59" s="109" t="s">
        <v>121</v>
      </c>
      <c r="C59" s="109" t="s">
        <v>53</v>
      </c>
      <c r="D59" s="109" t="s">
        <v>23</v>
      </c>
      <c r="E59" s="47" t="s">
        <v>166</v>
      </c>
      <c r="F59" s="48">
        <v>100</v>
      </c>
      <c r="G59" s="48">
        <v>151128</v>
      </c>
      <c r="H59" s="124">
        <v>57833</v>
      </c>
      <c r="I59" s="125">
        <v>10236</v>
      </c>
      <c r="J59" s="125">
        <v>12577</v>
      </c>
      <c r="K59" s="126">
        <f t="shared" si="0"/>
        <v>2341</v>
      </c>
      <c r="L59" s="127">
        <v>1</v>
      </c>
      <c r="M59" s="127">
        <f t="shared" si="1"/>
        <v>2341</v>
      </c>
      <c r="N59" s="128">
        <v>3</v>
      </c>
      <c r="O59" s="128">
        <v>2190</v>
      </c>
      <c r="P59" s="128">
        <f t="shared" si="2"/>
        <v>151</v>
      </c>
      <c r="Q59" s="129">
        <f t="shared" si="3"/>
        <v>6.4502349423323366</v>
      </c>
      <c r="R59" s="128" t="s">
        <v>101</v>
      </c>
      <c r="S59" s="119" t="s">
        <v>414</v>
      </c>
    </row>
    <row r="60" spans="1:19" s="132" customFormat="1" ht="13.5" hidden="1" customHeight="1">
      <c r="A60" s="123">
        <v>57</v>
      </c>
      <c r="B60" s="109" t="s">
        <v>121</v>
      </c>
      <c r="C60" s="109" t="s">
        <v>53</v>
      </c>
      <c r="D60" s="109" t="s">
        <v>23</v>
      </c>
      <c r="E60" s="47" t="s">
        <v>167</v>
      </c>
      <c r="F60" s="48">
        <v>100</v>
      </c>
      <c r="G60" s="48">
        <v>151103</v>
      </c>
      <c r="H60" s="124">
        <v>54210</v>
      </c>
      <c r="I60" s="125">
        <v>81024</v>
      </c>
      <c r="J60" s="125" t="s">
        <v>84</v>
      </c>
      <c r="K60" s="126" t="e">
        <f t="shared" si="0"/>
        <v>#VALUE!</v>
      </c>
      <c r="L60" s="127">
        <v>30</v>
      </c>
      <c r="M60" s="127" t="e">
        <f t="shared" si="1"/>
        <v>#VALUE!</v>
      </c>
      <c r="N60" s="128">
        <v>0</v>
      </c>
      <c r="O60" s="153">
        <v>13652</v>
      </c>
      <c r="P60" s="128" t="e">
        <f t="shared" si="2"/>
        <v>#VALUE!</v>
      </c>
      <c r="Q60" s="129" t="e">
        <f t="shared" si="3"/>
        <v>#VALUE!</v>
      </c>
      <c r="R60" s="128"/>
      <c r="S60" s="119" t="s">
        <v>414</v>
      </c>
    </row>
    <row r="61" spans="1:19" s="132" customFormat="1" ht="13.5" hidden="1" customHeight="1">
      <c r="A61" s="123">
        <v>58</v>
      </c>
      <c r="B61" s="109" t="s">
        <v>121</v>
      </c>
      <c r="C61" s="109" t="s">
        <v>53</v>
      </c>
      <c r="D61" s="109" t="s">
        <v>23</v>
      </c>
      <c r="E61" s="47" t="s">
        <v>168</v>
      </c>
      <c r="F61" s="48">
        <v>100</v>
      </c>
      <c r="G61" s="48">
        <v>151140</v>
      </c>
      <c r="H61" s="124" t="s">
        <v>273</v>
      </c>
      <c r="I61" s="125" t="s">
        <v>84</v>
      </c>
      <c r="J61" s="125" t="s">
        <v>84</v>
      </c>
      <c r="K61" s="126" t="e">
        <f t="shared" si="0"/>
        <v>#VALUE!</v>
      </c>
      <c r="L61" s="127">
        <v>30</v>
      </c>
      <c r="M61" s="127" t="e">
        <f t="shared" si="1"/>
        <v>#VALUE!</v>
      </c>
      <c r="N61" s="128">
        <v>25</v>
      </c>
      <c r="O61" s="128" t="str">
        <f>J60</f>
        <v>NO DISPLAY</v>
      </c>
      <c r="P61" s="128" t="e">
        <f t="shared" si="2"/>
        <v>#VALUE!</v>
      </c>
      <c r="Q61" s="128" t="e">
        <f t="shared" si="3"/>
        <v>#VALUE!</v>
      </c>
      <c r="R61" s="128" t="s">
        <v>74</v>
      </c>
      <c r="S61" s="119" t="s">
        <v>414</v>
      </c>
    </row>
    <row r="62" spans="1:19" s="132" customFormat="1" ht="13.5" hidden="1" customHeight="1">
      <c r="A62" s="123">
        <v>59</v>
      </c>
      <c r="B62" s="109" t="s">
        <v>121</v>
      </c>
      <c r="C62" s="109" t="s">
        <v>53</v>
      </c>
      <c r="D62" s="109" t="s">
        <v>23</v>
      </c>
      <c r="E62" s="47" t="s">
        <v>169</v>
      </c>
      <c r="F62" s="48">
        <v>63</v>
      </c>
      <c r="G62" s="48" t="s">
        <v>316</v>
      </c>
      <c r="H62" s="124" t="s">
        <v>95</v>
      </c>
      <c r="I62" s="125" t="s">
        <v>95</v>
      </c>
      <c r="J62" s="125" t="s">
        <v>95</v>
      </c>
      <c r="K62" s="126" t="e">
        <f t="shared" si="0"/>
        <v>#VALUE!</v>
      </c>
      <c r="L62" s="127">
        <v>30</v>
      </c>
      <c r="M62" s="127" t="e">
        <f t="shared" si="1"/>
        <v>#VALUE!</v>
      </c>
      <c r="N62" s="128">
        <v>125</v>
      </c>
      <c r="O62" s="128" t="str">
        <f>J61</f>
        <v>NO DISPLAY</v>
      </c>
      <c r="P62" s="128" t="e">
        <f t="shared" si="2"/>
        <v>#VALUE!</v>
      </c>
      <c r="Q62" s="128" t="e">
        <f t="shared" si="3"/>
        <v>#VALUE!</v>
      </c>
      <c r="R62" s="128" t="s">
        <v>95</v>
      </c>
      <c r="S62" s="119" t="s">
        <v>414</v>
      </c>
    </row>
    <row r="63" spans="1:19" s="132" customFormat="1" ht="13.5" hidden="1" customHeight="1">
      <c r="A63" s="123">
        <v>60</v>
      </c>
      <c r="B63" s="109" t="s">
        <v>121</v>
      </c>
      <c r="C63" s="109" t="s">
        <v>53</v>
      </c>
      <c r="D63" s="109" t="s">
        <v>23</v>
      </c>
      <c r="E63" s="47" t="s">
        <v>170</v>
      </c>
      <c r="F63" s="48">
        <v>100</v>
      </c>
      <c r="G63" s="48">
        <v>151141</v>
      </c>
      <c r="H63" s="124" t="s">
        <v>274</v>
      </c>
      <c r="I63" s="125" t="s">
        <v>84</v>
      </c>
      <c r="J63" s="125" t="s">
        <v>84</v>
      </c>
      <c r="K63" s="126" t="e">
        <f t="shared" si="0"/>
        <v>#VALUE!</v>
      </c>
      <c r="L63" s="127">
        <v>30</v>
      </c>
      <c r="M63" s="127" t="e">
        <f t="shared" si="1"/>
        <v>#VALUE!</v>
      </c>
      <c r="N63" s="128">
        <v>164</v>
      </c>
      <c r="O63" s="128" t="str">
        <f>J63</f>
        <v>NO DISPLAY</v>
      </c>
      <c r="P63" s="128" t="e">
        <f t="shared" si="2"/>
        <v>#VALUE!</v>
      </c>
      <c r="Q63" s="128" t="e">
        <f t="shared" si="3"/>
        <v>#VALUE!</v>
      </c>
      <c r="R63" s="128" t="s">
        <v>74</v>
      </c>
      <c r="S63" s="119" t="s">
        <v>414</v>
      </c>
    </row>
    <row r="64" spans="1:19" s="132" customFormat="1" ht="12.75" customHeight="1">
      <c r="A64" s="123">
        <v>61</v>
      </c>
      <c r="B64" s="109" t="s">
        <v>121</v>
      </c>
      <c r="C64" s="109" t="s">
        <v>53</v>
      </c>
      <c r="D64" s="109" t="s">
        <v>23</v>
      </c>
      <c r="E64" s="47" t="s">
        <v>171</v>
      </c>
      <c r="F64" s="48">
        <v>25</v>
      </c>
      <c r="G64" s="48">
        <v>151142</v>
      </c>
      <c r="H64" s="124">
        <v>41125</v>
      </c>
      <c r="I64" s="125">
        <v>51023</v>
      </c>
      <c r="J64" s="137">
        <v>51123</v>
      </c>
      <c r="K64" s="126">
        <f t="shared" si="0"/>
        <v>100</v>
      </c>
      <c r="L64" s="127">
        <v>30</v>
      </c>
      <c r="M64" s="127">
        <f t="shared" si="1"/>
        <v>3000</v>
      </c>
      <c r="N64" s="128">
        <v>91</v>
      </c>
      <c r="O64" s="153">
        <v>2752</v>
      </c>
      <c r="P64" s="128">
        <f t="shared" si="2"/>
        <v>248</v>
      </c>
      <c r="Q64" s="129">
        <f t="shared" si="3"/>
        <v>8.2666666666666657</v>
      </c>
      <c r="R64" s="128"/>
      <c r="S64" s="119" t="s">
        <v>414</v>
      </c>
    </row>
    <row r="65" spans="1:19" s="132" customFormat="1" ht="13.5" hidden="1" customHeight="1">
      <c r="A65" s="123">
        <v>62</v>
      </c>
      <c r="B65" s="109" t="s">
        <v>121</v>
      </c>
      <c r="C65" s="109" t="s">
        <v>53</v>
      </c>
      <c r="D65" s="109" t="s">
        <v>23</v>
      </c>
      <c r="E65" s="47" t="s">
        <v>172</v>
      </c>
      <c r="F65" s="48">
        <v>100</v>
      </c>
      <c r="G65" s="48">
        <v>151143</v>
      </c>
      <c r="H65" s="124" t="s">
        <v>84</v>
      </c>
      <c r="I65" s="125" t="e">
        <v>#VALUE!</v>
      </c>
      <c r="J65" s="137" t="e">
        <v>#VALUE!</v>
      </c>
      <c r="K65" s="126" t="e">
        <f t="shared" si="0"/>
        <v>#VALUE!</v>
      </c>
      <c r="L65" s="127">
        <v>1</v>
      </c>
      <c r="M65" s="127" t="e">
        <f t="shared" si="1"/>
        <v>#VALUE!</v>
      </c>
      <c r="N65" s="128">
        <v>229</v>
      </c>
      <c r="O65" s="153" t="e">
        <f>J65</f>
        <v>#VALUE!</v>
      </c>
      <c r="P65" s="128" t="e">
        <f t="shared" si="2"/>
        <v>#VALUE!</v>
      </c>
      <c r="Q65" s="128" t="e">
        <f t="shared" si="3"/>
        <v>#VALUE!</v>
      </c>
      <c r="R65" s="128" t="s">
        <v>74</v>
      </c>
      <c r="S65" s="119" t="s">
        <v>414</v>
      </c>
    </row>
    <row r="66" spans="1:19" s="132" customFormat="1" ht="13.5" customHeight="1">
      <c r="A66" s="123">
        <v>63</v>
      </c>
      <c r="B66" s="109" t="s">
        <v>121</v>
      </c>
      <c r="C66" s="109" t="s">
        <v>58</v>
      </c>
      <c r="D66" s="109" t="s">
        <v>23</v>
      </c>
      <c r="E66" s="47" t="s">
        <v>173</v>
      </c>
      <c r="F66" s="48">
        <v>100</v>
      </c>
      <c r="G66" s="48">
        <v>151638</v>
      </c>
      <c r="H66" s="124">
        <v>834265</v>
      </c>
      <c r="I66" s="125">
        <v>898950.59999999986</v>
      </c>
      <c r="J66" s="125">
        <v>919220.6</v>
      </c>
      <c r="K66" s="126">
        <f t="shared" si="0"/>
        <v>20270.000000000116</v>
      </c>
      <c r="L66" s="127">
        <v>1</v>
      </c>
      <c r="M66" s="127">
        <f t="shared" si="1"/>
        <v>20270.000000000116</v>
      </c>
      <c r="N66" s="128">
        <v>29</v>
      </c>
      <c r="O66" s="153">
        <v>18563</v>
      </c>
      <c r="P66" s="128">
        <f t="shared" si="2"/>
        <v>1707.0000000001164</v>
      </c>
      <c r="Q66" s="129">
        <f t="shared" si="3"/>
        <v>8.4213122841643138</v>
      </c>
      <c r="R66" s="128"/>
      <c r="S66" s="119" t="s">
        <v>414</v>
      </c>
    </row>
    <row r="67" spans="1:19" s="132" customFormat="1" ht="13.5" customHeight="1">
      <c r="A67" s="123">
        <v>64</v>
      </c>
      <c r="B67" s="109" t="s">
        <v>121</v>
      </c>
      <c r="C67" s="109" t="s">
        <v>71</v>
      </c>
      <c r="D67" s="109" t="s">
        <v>23</v>
      </c>
      <c r="E67" s="47" t="s">
        <v>174</v>
      </c>
      <c r="F67" s="48">
        <v>63</v>
      </c>
      <c r="G67" s="48" t="s">
        <v>311</v>
      </c>
      <c r="H67" s="124">
        <v>27866.1</v>
      </c>
      <c r="I67" s="125">
        <v>30265</v>
      </c>
      <c r="J67" s="125">
        <v>30720</v>
      </c>
      <c r="K67" s="126">
        <f t="shared" si="0"/>
        <v>455</v>
      </c>
      <c r="L67" s="127">
        <v>30</v>
      </c>
      <c r="M67" s="127">
        <f t="shared" si="1"/>
        <v>13650</v>
      </c>
      <c r="N67" s="128">
        <v>348</v>
      </c>
      <c r="O67" s="128">
        <v>12243</v>
      </c>
      <c r="P67" s="128">
        <f t="shared" si="2"/>
        <v>1407</v>
      </c>
      <c r="Q67" s="128">
        <f t="shared" si="3"/>
        <v>10.307692307692308</v>
      </c>
      <c r="R67" s="128" t="s">
        <v>74</v>
      </c>
      <c r="S67" s="119" t="s">
        <v>414</v>
      </c>
    </row>
    <row r="68" spans="1:19" s="132" customFormat="1" ht="13.5" customHeight="1">
      <c r="A68" s="123">
        <v>65</v>
      </c>
      <c r="B68" s="109" t="s">
        <v>121</v>
      </c>
      <c r="C68" s="109" t="s">
        <v>53</v>
      </c>
      <c r="D68" s="109" t="s">
        <v>23</v>
      </c>
      <c r="E68" s="47" t="s">
        <v>175</v>
      </c>
      <c r="F68" s="48">
        <v>25</v>
      </c>
      <c r="G68" s="48">
        <v>151114</v>
      </c>
      <c r="H68" s="124">
        <v>16549</v>
      </c>
      <c r="I68" s="125">
        <v>54125</v>
      </c>
      <c r="J68" s="125">
        <v>54479</v>
      </c>
      <c r="K68" s="126">
        <f t="shared" si="0"/>
        <v>354</v>
      </c>
      <c r="L68" s="127">
        <v>30</v>
      </c>
      <c r="M68" s="127">
        <f t="shared" si="1"/>
        <v>10620</v>
      </c>
      <c r="N68" s="128">
        <v>172</v>
      </c>
      <c r="O68" s="128">
        <v>9632</v>
      </c>
      <c r="P68" s="128">
        <f t="shared" si="2"/>
        <v>988</v>
      </c>
      <c r="Q68" s="157">
        <f t="shared" si="3"/>
        <v>9.3032015065913374</v>
      </c>
      <c r="R68" s="128" t="s">
        <v>74</v>
      </c>
      <c r="S68" s="119" t="s">
        <v>414</v>
      </c>
    </row>
    <row r="69" spans="1:19" s="132" customFormat="1" ht="13.5" hidden="1" customHeight="1">
      <c r="A69" s="123">
        <v>66</v>
      </c>
      <c r="B69" s="109" t="s">
        <v>121</v>
      </c>
      <c r="C69" s="109" t="s">
        <v>53</v>
      </c>
      <c r="D69" s="109" t="s">
        <v>23</v>
      </c>
      <c r="E69" s="47" t="s">
        <v>54</v>
      </c>
      <c r="F69" s="48">
        <v>100</v>
      </c>
      <c r="G69" s="48">
        <v>151134</v>
      </c>
      <c r="H69" s="124" t="s">
        <v>116</v>
      </c>
      <c r="I69" s="125" t="s">
        <v>116</v>
      </c>
      <c r="J69" s="125" t="s">
        <v>116</v>
      </c>
      <c r="K69" s="126" t="e">
        <f t="shared" ref="K69:K132" si="4">J69-I69</f>
        <v>#VALUE!</v>
      </c>
      <c r="L69" s="127">
        <v>30</v>
      </c>
      <c r="M69" s="127" t="e">
        <f t="shared" ref="M69:M132" si="5">L69*K69</f>
        <v>#VALUE!</v>
      </c>
      <c r="N69" s="128">
        <v>188</v>
      </c>
      <c r="O69" s="125" t="s">
        <v>116</v>
      </c>
      <c r="P69" s="128" t="e">
        <f t="shared" ref="P69:P132" si="6">M69-O69</f>
        <v>#VALUE!</v>
      </c>
      <c r="Q69" s="128" t="e">
        <f t="shared" ref="Q69:Q132" si="7">((M69-O69)/M69)*100</f>
        <v>#VALUE!</v>
      </c>
      <c r="R69" s="128" t="s">
        <v>116</v>
      </c>
      <c r="S69" s="119" t="s">
        <v>414</v>
      </c>
    </row>
    <row r="70" spans="1:19" s="132" customFormat="1" ht="13.5" hidden="1" customHeight="1">
      <c r="A70" s="123">
        <v>67</v>
      </c>
      <c r="B70" s="109" t="s">
        <v>121</v>
      </c>
      <c r="C70" s="109" t="s">
        <v>58</v>
      </c>
      <c r="D70" s="109" t="s">
        <v>23</v>
      </c>
      <c r="E70" s="47" t="s">
        <v>176</v>
      </c>
      <c r="F70" s="48">
        <v>25</v>
      </c>
      <c r="G70" s="48">
        <v>151635</v>
      </c>
      <c r="H70" s="124" t="s">
        <v>42</v>
      </c>
      <c r="I70" s="125" t="s">
        <v>42</v>
      </c>
      <c r="J70" s="125" t="s">
        <v>42</v>
      </c>
      <c r="K70" s="126" t="e">
        <f t="shared" si="4"/>
        <v>#VALUE!</v>
      </c>
      <c r="L70" s="127">
        <v>1</v>
      </c>
      <c r="M70" s="127" t="e">
        <f t="shared" si="5"/>
        <v>#VALUE!</v>
      </c>
      <c r="N70" s="128">
        <v>239</v>
      </c>
      <c r="O70" s="125" t="s">
        <v>42</v>
      </c>
      <c r="P70" s="128" t="e">
        <f t="shared" si="6"/>
        <v>#VALUE!</v>
      </c>
      <c r="Q70" s="128" t="e">
        <f t="shared" si="7"/>
        <v>#VALUE!</v>
      </c>
      <c r="R70" s="128" t="s">
        <v>74</v>
      </c>
      <c r="S70" s="119" t="s">
        <v>414</v>
      </c>
    </row>
    <row r="71" spans="1:19" s="132" customFormat="1" ht="13.5" hidden="1" customHeight="1">
      <c r="A71" s="123">
        <v>68</v>
      </c>
      <c r="B71" s="109" t="s">
        <v>121</v>
      </c>
      <c r="C71" s="109" t="s">
        <v>53</v>
      </c>
      <c r="D71" s="109" t="s">
        <v>23</v>
      </c>
      <c r="E71" s="47" t="s">
        <v>177</v>
      </c>
      <c r="F71" s="48">
        <v>63</v>
      </c>
      <c r="G71" s="48">
        <v>151101</v>
      </c>
      <c r="H71" s="124" t="s">
        <v>84</v>
      </c>
      <c r="I71" s="125" t="s">
        <v>84</v>
      </c>
      <c r="J71" s="125" t="s">
        <v>84</v>
      </c>
      <c r="K71" s="126" t="e">
        <f t="shared" si="4"/>
        <v>#VALUE!</v>
      </c>
      <c r="L71" s="127">
        <v>30</v>
      </c>
      <c r="M71" s="127" t="e">
        <f t="shared" si="5"/>
        <v>#VALUE!</v>
      </c>
      <c r="N71" s="128">
        <v>0</v>
      </c>
      <c r="O71" s="125" t="s">
        <v>84</v>
      </c>
      <c r="P71" s="128" t="e">
        <f t="shared" si="6"/>
        <v>#VALUE!</v>
      </c>
      <c r="Q71" s="128" t="e">
        <f t="shared" si="7"/>
        <v>#VALUE!</v>
      </c>
      <c r="R71" s="128" t="s">
        <v>74</v>
      </c>
      <c r="S71" s="119" t="s">
        <v>414</v>
      </c>
    </row>
    <row r="72" spans="1:19" s="132" customFormat="1" ht="13.5" customHeight="1">
      <c r="A72" s="123">
        <v>69</v>
      </c>
      <c r="B72" s="109" t="s">
        <v>121</v>
      </c>
      <c r="C72" s="109" t="s">
        <v>53</v>
      </c>
      <c r="D72" s="109" t="s">
        <v>23</v>
      </c>
      <c r="E72" s="47" t="s">
        <v>178</v>
      </c>
      <c r="F72" s="48">
        <v>100</v>
      </c>
      <c r="G72" s="48">
        <v>151116</v>
      </c>
      <c r="H72" s="124">
        <v>38740</v>
      </c>
      <c r="I72" s="125">
        <v>50853</v>
      </c>
      <c r="J72" s="125">
        <v>50899</v>
      </c>
      <c r="K72" s="126">
        <f t="shared" si="4"/>
        <v>46</v>
      </c>
      <c r="L72" s="127">
        <v>30</v>
      </c>
      <c r="M72" s="127">
        <f t="shared" si="5"/>
        <v>1380</v>
      </c>
      <c r="N72" s="128">
        <v>4</v>
      </c>
      <c r="O72" s="153">
        <v>1253</v>
      </c>
      <c r="P72" s="128">
        <f t="shared" si="6"/>
        <v>127</v>
      </c>
      <c r="Q72" s="129">
        <f t="shared" si="7"/>
        <v>9.2028985507246386</v>
      </c>
      <c r="R72" s="128"/>
      <c r="S72" s="119" t="s">
        <v>414</v>
      </c>
    </row>
    <row r="73" spans="1:19" s="132" customFormat="1" ht="13.5" customHeight="1">
      <c r="A73" s="123">
        <v>70</v>
      </c>
      <c r="B73" s="109" t="s">
        <v>121</v>
      </c>
      <c r="C73" s="109" t="s">
        <v>71</v>
      </c>
      <c r="D73" s="109" t="s">
        <v>23</v>
      </c>
      <c r="E73" s="47" t="s">
        <v>179</v>
      </c>
      <c r="F73" s="48">
        <v>25</v>
      </c>
      <c r="G73" s="48">
        <v>151419</v>
      </c>
      <c r="H73" s="124">
        <v>348268</v>
      </c>
      <c r="I73" s="125">
        <v>456529.79999999993</v>
      </c>
      <c r="J73" s="137">
        <v>459615</v>
      </c>
      <c r="K73" s="126">
        <f t="shared" si="4"/>
        <v>3085.2000000000698</v>
      </c>
      <c r="L73" s="127">
        <v>1</v>
      </c>
      <c r="M73" s="127">
        <f t="shared" si="5"/>
        <v>3085.2000000000698</v>
      </c>
      <c r="N73" s="128">
        <v>340</v>
      </c>
      <c r="O73" s="153">
        <v>2865</v>
      </c>
      <c r="P73" s="128">
        <f t="shared" si="6"/>
        <v>220.20000000006985</v>
      </c>
      <c r="Q73" s="129">
        <f t="shared" si="7"/>
        <v>7.1373006612234171</v>
      </c>
      <c r="R73" s="128"/>
      <c r="S73" s="119" t="s">
        <v>414</v>
      </c>
    </row>
    <row r="74" spans="1:19" s="132" customFormat="1" ht="13.5" hidden="1" customHeight="1">
      <c r="A74" s="123">
        <v>71</v>
      </c>
      <c r="B74" s="109" t="s">
        <v>121</v>
      </c>
      <c r="C74" s="109" t="s">
        <v>58</v>
      </c>
      <c r="D74" s="109" t="s">
        <v>23</v>
      </c>
      <c r="E74" s="47" t="s">
        <v>180</v>
      </c>
      <c r="F74" s="48">
        <v>63</v>
      </c>
      <c r="G74" s="48">
        <v>151616</v>
      </c>
      <c r="H74" s="124">
        <v>1144162.2</v>
      </c>
      <c r="I74" s="125">
        <v>1371444</v>
      </c>
      <c r="J74" s="137" t="s">
        <v>42</v>
      </c>
      <c r="K74" s="126" t="e">
        <f t="shared" si="4"/>
        <v>#VALUE!</v>
      </c>
      <c r="L74" s="127">
        <v>1</v>
      </c>
      <c r="M74" s="127" t="e">
        <f t="shared" si="5"/>
        <v>#VALUE!</v>
      </c>
      <c r="N74" s="128">
        <v>151</v>
      </c>
      <c r="O74" s="137" t="s">
        <v>42</v>
      </c>
      <c r="P74" s="128" t="e">
        <f t="shared" si="6"/>
        <v>#VALUE!</v>
      </c>
      <c r="Q74" s="129" t="e">
        <f t="shared" si="7"/>
        <v>#VALUE!</v>
      </c>
      <c r="R74" s="128"/>
      <c r="S74" s="119" t="s">
        <v>414</v>
      </c>
    </row>
    <row r="75" spans="1:19" s="132" customFormat="1" ht="13.5" customHeight="1">
      <c r="A75" s="123">
        <v>72</v>
      </c>
      <c r="B75" s="109" t="s">
        <v>121</v>
      </c>
      <c r="C75" s="109" t="s">
        <v>71</v>
      </c>
      <c r="D75" s="109" t="s">
        <v>23</v>
      </c>
      <c r="E75" s="47" t="s">
        <v>181</v>
      </c>
      <c r="F75" s="48">
        <v>200</v>
      </c>
      <c r="G75" s="48">
        <v>151407</v>
      </c>
      <c r="H75" s="124">
        <v>367777.1</v>
      </c>
      <c r="I75" s="125">
        <v>421832</v>
      </c>
      <c r="J75" s="137">
        <v>425632</v>
      </c>
      <c r="K75" s="126">
        <f t="shared" si="4"/>
        <v>3800</v>
      </c>
      <c r="L75" s="127">
        <v>1</v>
      </c>
      <c r="M75" s="127">
        <f t="shared" si="5"/>
        <v>3800</v>
      </c>
      <c r="N75" s="128">
        <v>354</v>
      </c>
      <c r="O75" s="153">
        <v>3625</v>
      </c>
      <c r="P75" s="128">
        <f t="shared" si="6"/>
        <v>175</v>
      </c>
      <c r="Q75" s="129">
        <f t="shared" si="7"/>
        <v>4.6052631578947363</v>
      </c>
      <c r="R75" s="128"/>
      <c r="S75" s="119" t="s">
        <v>414</v>
      </c>
    </row>
    <row r="76" spans="1:19" s="132" customFormat="1" ht="13.5" hidden="1" customHeight="1">
      <c r="A76" s="123">
        <v>73</v>
      </c>
      <c r="B76" s="109" t="s">
        <v>121</v>
      </c>
      <c r="C76" s="109" t="s">
        <v>53</v>
      </c>
      <c r="D76" s="109" t="s">
        <v>23</v>
      </c>
      <c r="E76" s="47" t="s">
        <v>37</v>
      </c>
      <c r="F76" s="48">
        <v>100</v>
      </c>
      <c r="G76" s="48">
        <v>151138</v>
      </c>
      <c r="H76" s="124">
        <v>21850</v>
      </c>
      <c r="I76" s="125">
        <v>30876</v>
      </c>
      <c r="J76" s="137" t="s">
        <v>103</v>
      </c>
      <c r="K76" s="126" t="e">
        <f t="shared" si="4"/>
        <v>#VALUE!</v>
      </c>
      <c r="L76" s="127">
        <v>30</v>
      </c>
      <c r="M76" s="127" t="e">
        <f t="shared" si="5"/>
        <v>#VALUE!</v>
      </c>
      <c r="N76" s="128">
        <v>272</v>
      </c>
      <c r="O76" s="153">
        <v>14251</v>
      </c>
      <c r="P76" s="128" t="e">
        <f t="shared" si="6"/>
        <v>#VALUE!</v>
      </c>
      <c r="Q76" s="129" t="e">
        <f t="shared" si="7"/>
        <v>#VALUE!</v>
      </c>
      <c r="R76" s="128"/>
      <c r="S76" s="119" t="s">
        <v>414</v>
      </c>
    </row>
    <row r="77" spans="1:19" s="132" customFormat="1" ht="13.5" customHeight="1">
      <c r="A77" s="123">
        <v>74</v>
      </c>
      <c r="B77" s="109" t="s">
        <v>121</v>
      </c>
      <c r="C77" s="109" t="s">
        <v>53</v>
      </c>
      <c r="D77" s="109" t="s">
        <v>23</v>
      </c>
      <c r="E77" s="47" t="s">
        <v>182</v>
      </c>
      <c r="F77" s="48">
        <v>100</v>
      </c>
      <c r="G77" s="48">
        <v>151111</v>
      </c>
      <c r="H77" s="124">
        <v>53250</v>
      </c>
      <c r="I77" s="125">
        <v>60229.599999999991</v>
      </c>
      <c r="J77" s="125">
        <v>60285</v>
      </c>
      <c r="K77" s="126">
        <f t="shared" si="4"/>
        <v>55.400000000008731</v>
      </c>
      <c r="L77" s="127">
        <v>30</v>
      </c>
      <c r="M77" s="127">
        <f t="shared" si="5"/>
        <v>1662.0000000002619</v>
      </c>
      <c r="N77" s="128">
        <v>606</v>
      </c>
      <c r="O77" s="153">
        <v>1521</v>
      </c>
      <c r="P77" s="128">
        <f t="shared" si="6"/>
        <v>141.00000000026193</v>
      </c>
      <c r="Q77" s="129">
        <f t="shared" si="7"/>
        <v>8.4837545126498028</v>
      </c>
      <c r="R77" s="128"/>
      <c r="S77" s="119" t="s">
        <v>414</v>
      </c>
    </row>
    <row r="78" spans="1:19" s="132" customFormat="1" ht="13.5" hidden="1" customHeight="1">
      <c r="A78" s="123">
        <v>75</v>
      </c>
      <c r="B78" s="109" t="s">
        <v>121</v>
      </c>
      <c r="C78" s="109" t="s">
        <v>58</v>
      </c>
      <c r="D78" s="109" t="s">
        <v>23</v>
      </c>
      <c r="E78" s="47" t="s">
        <v>61</v>
      </c>
      <c r="F78" s="48">
        <v>63</v>
      </c>
      <c r="G78" s="48" t="s">
        <v>325</v>
      </c>
      <c r="H78" s="124">
        <v>3796</v>
      </c>
      <c r="I78" s="125">
        <v>4302.5</v>
      </c>
      <c r="J78" s="137" t="s">
        <v>428</v>
      </c>
      <c r="K78" s="126" t="e">
        <f t="shared" si="4"/>
        <v>#VALUE!</v>
      </c>
      <c r="L78" s="127">
        <v>30</v>
      </c>
      <c r="M78" s="127" t="e">
        <f t="shared" si="5"/>
        <v>#VALUE!</v>
      </c>
      <c r="N78" s="128">
        <v>756</v>
      </c>
      <c r="O78" s="137" t="s">
        <v>428</v>
      </c>
      <c r="P78" s="128" t="e">
        <f t="shared" si="6"/>
        <v>#VALUE!</v>
      </c>
      <c r="Q78" s="129" t="e">
        <f t="shared" si="7"/>
        <v>#VALUE!</v>
      </c>
      <c r="R78" s="128"/>
      <c r="S78" s="119" t="s">
        <v>414</v>
      </c>
    </row>
    <row r="79" spans="1:19" s="132" customFormat="1" ht="13.5" hidden="1" customHeight="1">
      <c r="A79" s="123">
        <v>76</v>
      </c>
      <c r="B79" s="109" t="s">
        <v>121</v>
      </c>
      <c r="C79" s="109" t="s">
        <v>58</v>
      </c>
      <c r="D79" s="109" t="s">
        <v>23</v>
      </c>
      <c r="E79" s="47" t="s">
        <v>183</v>
      </c>
      <c r="F79" s="48">
        <v>63</v>
      </c>
      <c r="G79" s="48">
        <v>151626</v>
      </c>
      <c r="H79" s="124">
        <v>916830</v>
      </c>
      <c r="I79" s="125" t="s">
        <v>84</v>
      </c>
      <c r="J79" s="125" t="s">
        <v>84</v>
      </c>
      <c r="K79" s="126" t="e">
        <f t="shared" si="4"/>
        <v>#VALUE!</v>
      </c>
      <c r="L79" s="127">
        <v>30</v>
      </c>
      <c r="M79" s="127" t="e">
        <f t="shared" si="5"/>
        <v>#VALUE!</v>
      </c>
      <c r="N79" s="128">
        <v>25</v>
      </c>
      <c r="O79" s="125" t="s">
        <v>84</v>
      </c>
      <c r="P79" s="128" t="e">
        <f t="shared" si="6"/>
        <v>#VALUE!</v>
      </c>
      <c r="Q79" s="128" t="e">
        <f t="shared" si="7"/>
        <v>#VALUE!</v>
      </c>
      <c r="R79" s="128" t="s">
        <v>74</v>
      </c>
      <c r="S79" s="119" t="s">
        <v>414</v>
      </c>
    </row>
    <row r="80" spans="1:19" s="132" customFormat="1" ht="13.5" hidden="1" customHeight="1">
      <c r="A80" s="123">
        <v>77</v>
      </c>
      <c r="B80" s="109" t="s">
        <v>121</v>
      </c>
      <c r="C80" s="109" t="s">
        <v>58</v>
      </c>
      <c r="D80" s="109" t="s">
        <v>23</v>
      </c>
      <c r="E80" s="47" t="s">
        <v>59</v>
      </c>
      <c r="F80" s="48">
        <v>25</v>
      </c>
      <c r="G80" s="48">
        <v>151617</v>
      </c>
      <c r="H80" s="124" t="s">
        <v>275</v>
      </c>
      <c r="I80" s="125" t="s">
        <v>275</v>
      </c>
      <c r="J80" s="125" t="s">
        <v>275</v>
      </c>
      <c r="K80" s="126" t="e">
        <f t="shared" si="4"/>
        <v>#VALUE!</v>
      </c>
      <c r="L80" s="127">
        <v>30</v>
      </c>
      <c r="M80" s="127" t="e">
        <f t="shared" si="5"/>
        <v>#VALUE!</v>
      </c>
      <c r="N80" s="128">
        <v>210</v>
      </c>
      <c r="O80" s="125" t="s">
        <v>275</v>
      </c>
      <c r="P80" s="128" t="e">
        <f t="shared" si="6"/>
        <v>#VALUE!</v>
      </c>
      <c r="Q80" s="128" t="e">
        <f t="shared" si="7"/>
        <v>#VALUE!</v>
      </c>
      <c r="R80" s="128"/>
      <c r="S80" s="119" t="s">
        <v>414</v>
      </c>
    </row>
    <row r="81" spans="1:19" s="132" customFormat="1" ht="13.5" hidden="1" customHeight="1">
      <c r="A81" s="123">
        <v>78</v>
      </c>
      <c r="B81" s="109" t="s">
        <v>121</v>
      </c>
      <c r="C81" s="109" t="s">
        <v>53</v>
      </c>
      <c r="D81" s="109" t="s">
        <v>23</v>
      </c>
      <c r="E81" s="47" t="s">
        <v>56</v>
      </c>
      <c r="F81" s="48">
        <v>63</v>
      </c>
      <c r="G81" s="48">
        <v>151104</v>
      </c>
      <c r="H81" s="124" t="s">
        <v>84</v>
      </c>
      <c r="I81" s="125" t="s">
        <v>84</v>
      </c>
      <c r="J81" s="125" t="s">
        <v>84</v>
      </c>
      <c r="K81" s="126" t="e">
        <f t="shared" si="4"/>
        <v>#VALUE!</v>
      </c>
      <c r="L81" s="127">
        <v>10</v>
      </c>
      <c r="M81" s="127" t="e">
        <f t="shared" si="5"/>
        <v>#VALUE!</v>
      </c>
      <c r="N81" s="128">
        <v>123</v>
      </c>
      <c r="O81" s="125" t="s">
        <v>84</v>
      </c>
      <c r="P81" s="128" t="e">
        <f t="shared" si="6"/>
        <v>#VALUE!</v>
      </c>
      <c r="Q81" s="128" t="e">
        <f t="shared" si="7"/>
        <v>#VALUE!</v>
      </c>
      <c r="R81" s="128" t="s">
        <v>84</v>
      </c>
      <c r="S81" s="119" t="s">
        <v>414</v>
      </c>
    </row>
    <row r="82" spans="1:19" s="132" customFormat="1" ht="13.5" customHeight="1">
      <c r="A82" s="123">
        <v>79</v>
      </c>
      <c r="B82" s="109" t="s">
        <v>121</v>
      </c>
      <c r="C82" s="109" t="s">
        <v>71</v>
      </c>
      <c r="D82" s="109" t="s">
        <v>23</v>
      </c>
      <c r="E82" s="47" t="s">
        <v>184</v>
      </c>
      <c r="F82" s="48">
        <v>63</v>
      </c>
      <c r="G82" s="48">
        <v>151414</v>
      </c>
      <c r="H82" s="124">
        <v>33525.1</v>
      </c>
      <c r="I82" s="125">
        <v>36389</v>
      </c>
      <c r="J82" s="125">
        <v>36465</v>
      </c>
      <c r="K82" s="126">
        <f t="shared" si="4"/>
        <v>76</v>
      </c>
      <c r="L82" s="127">
        <v>30</v>
      </c>
      <c r="M82" s="127">
        <f t="shared" si="5"/>
        <v>2280</v>
      </c>
      <c r="N82" s="128">
        <v>14</v>
      </c>
      <c r="O82" s="153">
        <v>2152</v>
      </c>
      <c r="P82" s="128">
        <f t="shared" si="6"/>
        <v>128</v>
      </c>
      <c r="Q82" s="129">
        <f t="shared" si="7"/>
        <v>5.6140350877192979</v>
      </c>
      <c r="R82" s="128"/>
      <c r="S82" s="119" t="s">
        <v>414</v>
      </c>
    </row>
    <row r="83" spans="1:19" s="132" customFormat="1" ht="13.5" customHeight="1">
      <c r="A83" s="123">
        <v>80</v>
      </c>
      <c r="B83" s="109" t="s">
        <v>121</v>
      </c>
      <c r="C83" s="109" t="s">
        <v>53</v>
      </c>
      <c r="D83" s="109" t="s">
        <v>23</v>
      </c>
      <c r="E83" s="47" t="s">
        <v>185</v>
      </c>
      <c r="F83" s="48">
        <v>25</v>
      </c>
      <c r="G83" s="48">
        <v>151152</v>
      </c>
      <c r="H83" s="124">
        <v>2802</v>
      </c>
      <c r="I83" s="125">
        <v>3146</v>
      </c>
      <c r="J83" s="137">
        <v>3163</v>
      </c>
      <c r="K83" s="126">
        <f t="shared" si="4"/>
        <v>17</v>
      </c>
      <c r="L83" s="127">
        <v>30</v>
      </c>
      <c r="M83" s="127">
        <f t="shared" si="5"/>
        <v>510</v>
      </c>
      <c r="N83" s="128">
        <v>711</v>
      </c>
      <c r="O83" s="153">
        <v>485</v>
      </c>
      <c r="P83" s="128">
        <f t="shared" si="6"/>
        <v>25</v>
      </c>
      <c r="Q83" s="129">
        <f t="shared" si="7"/>
        <v>4.9019607843137258</v>
      </c>
      <c r="R83" s="128"/>
      <c r="S83" s="119" t="s">
        <v>414</v>
      </c>
    </row>
    <row r="84" spans="1:19" s="132" customFormat="1" ht="13.5" customHeight="1">
      <c r="A84" s="123">
        <v>81</v>
      </c>
      <c r="B84" s="109" t="s">
        <v>121</v>
      </c>
      <c r="C84" s="109" t="s">
        <v>58</v>
      </c>
      <c r="D84" s="109" t="s">
        <v>23</v>
      </c>
      <c r="E84" s="47" t="s">
        <v>186</v>
      </c>
      <c r="F84" s="48">
        <v>63</v>
      </c>
      <c r="G84" s="48">
        <v>151615</v>
      </c>
      <c r="H84" s="124">
        <v>646553</v>
      </c>
      <c r="I84" s="125">
        <v>566505.6</v>
      </c>
      <c r="J84" s="137">
        <v>569185</v>
      </c>
      <c r="K84" s="126">
        <f t="shared" si="4"/>
        <v>2679.4000000000233</v>
      </c>
      <c r="L84" s="127">
        <v>1</v>
      </c>
      <c r="M84" s="127">
        <f t="shared" si="5"/>
        <v>2679.4000000000233</v>
      </c>
      <c r="N84" s="128">
        <v>25</v>
      </c>
      <c r="O84" s="153">
        <v>2423</v>
      </c>
      <c r="P84" s="128">
        <f t="shared" si="6"/>
        <v>256.40000000002328</v>
      </c>
      <c r="Q84" s="129">
        <f t="shared" si="7"/>
        <v>9.5693065611711958</v>
      </c>
      <c r="R84" s="128"/>
      <c r="S84" s="119" t="s">
        <v>414</v>
      </c>
    </row>
    <row r="85" spans="1:19" s="132" customFormat="1" ht="13.5" hidden="1" customHeight="1">
      <c r="A85" s="123">
        <v>82</v>
      </c>
      <c r="B85" s="109" t="s">
        <v>121</v>
      </c>
      <c r="C85" s="109" t="s">
        <v>58</v>
      </c>
      <c r="D85" s="109" t="s">
        <v>23</v>
      </c>
      <c r="E85" s="47" t="s">
        <v>187</v>
      </c>
      <c r="F85" s="48"/>
      <c r="G85" s="48">
        <v>151633</v>
      </c>
      <c r="H85" s="124" t="s">
        <v>35</v>
      </c>
      <c r="I85" s="125" t="s">
        <v>35</v>
      </c>
      <c r="J85" s="125" t="s">
        <v>35</v>
      </c>
      <c r="K85" s="126" t="e">
        <f t="shared" si="4"/>
        <v>#VALUE!</v>
      </c>
      <c r="L85" s="127">
        <v>20</v>
      </c>
      <c r="M85" s="127" t="e">
        <f t="shared" si="5"/>
        <v>#VALUE!</v>
      </c>
      <c r="N85" s="128">
        <v>268</v>
      </c>
      <c r="O85" s="128" t="s">
        <v>103</v>
      </c>
      <c r="P85" s="128" t="e">
        <f t="shared" si="6"/>
        <v>#VALUE!</v>
      </c>
      <c r="Q85" s="128" t="e">
        <f t="shared" si="7"/>
        <v>#VALUE!</v>
      </c>
      <c r="R85" s="128" t="s">
        <v>35</v>
      </c>
      <c r="S85" s="119" t="s">
        <v>414</v>
      </c>
    </row>
    <row r="86" spans="1:19" s="132" customFormat="1" ht="13.5" hidden="1" customHeight="1">
      <c r="A86" s="123">
        <v>83</v>
      </c>
      <c r="B86" s="109" t="s">
        <v>121</v>
      </c>
      <c r="C86" s="109" t="s">
        <v>53</v>
      </c>
      <c r="D86" s="109" t="s">
        <v>23</v>
      </c>
      <c r="E86" s="47" t="s">
        <v>188</v>
      </c>
      <c r="F86" s="48">
        <v>63</v>
      </c>
      <c r="G86" s="48">
        <v>151119</v>
      </c>
      <c r="H86" s="124" t="s">
        <v>84</v>
      </c>
      <c r="I86" s="125" t="s">
        <v>35</v>
      </c>
      <c r="J86" s="125" t="s">
        <v>35</v>
      </c>
      <c r="K86" s="126" t="e">
        <f t="shared" si="4"/>
        <v>#VALUE!</v>
      </c>
      <c r="L86" s="127">
        <v>80</v>
      </c>
      <c r="M86" s="127" t="e">
        <f t="shared" si="5"/>
        <v>#VALUE!</v>
      </c>
      <c r="N86" s="128">
        <v>1</v>
      </c>
      <c r="O86" s="128" t="s">
        <v>103</v>
      </c>
      <c r="P86" s="128" t="e">
        <f t="shared" si="6"/>
        <v>#VALUE!</v>
      </c>
      <c r="Q86" s="128" t="e">
        <f t="shared" si="7"/>
        <v>#VALUE!</v>
      </c>
      <c r="R86" s="128" t="s">
        <v>35</v>
      </c>
      <c r="S86" s="119" t="s">
        <v>414</v>
      </c>
    </row>
    <row r="87" spans="1:19" s="132" customFormat="1" ht="13.5" customHeight="1">
      <c r="A87" s="123">
        <v>84</v>
      </c>
      <c r="B87" s="109" t="s">
        <v>121</v>
      </c>
      <c r="C87" s="109" t="s">
        <v>53</v>
      </c>
      <c r="D87" s="109" t="s">
        <v>23</v>
      </c>
      <c r="E87" s="47" t="s">
        <v>189</v>
      </c>
      <c r="F87" s="48">
        <v>100</v>
      </c>
      <c r="G87" s="48">
        <v>151106</v>
      </c>
      <c r="H87" s="124">
        <v>34680</v>
      </c>
      <c r="I87" s="125">
        <v>64920.100000000006</v>
      </c>
      <c r="J87" s="137">
        <v>66623</v>
      </c>
      <c r="K87" s="126">
        <f t="shared" si="4"/>
        <v>1702.8999999999942</v>
      </c>
      <c r="L87" s="127">
        <v>1</v>
      </c>
      <c r="M87" s="127">
        <f t="shared" si="5"/>
        <v>1702.8999999999942</v>
      </c>
      <c r="N87" s="128">
        <v>664</v>
      </c>
      <c r="O87" s="153">
        <v>1563</v>
      </c>
      <c r="P87" s="128">
        <f t="shared" si="6"/>
        <v>139.89999999999418</v>
      </c>
      <c r="Q87" s="129">
        <f t="shared" si="7"/>
        <v>8.2153972634913774</v>
      </c>
      <c r="R87" s="128"/>
      <c r="S87" s="119" t="s">
        <v>414</v>
      </c>
    </row>
    <row r="88" spans="1:19" s="132" customFormat="1" ht="13.5" customHeight="1">
      <c r="A88" s="123">
        <v>85</v>
      </c>
      <c r="B88" s="109" t="s">
        <v>121</v>
      </c>
      <c r="C88" s="109" t="s">
        <v>53</v>
      </c>
      <c r="D88" s="109" t="s">
        <v>23</v>
      </c>
      <c r="E88" s="47" t="s">
        <v>190</v>
      </c>
      <c r="F88" s="48">
        <v>25</v>
      </c>
      <c r="G88" s="48">
        <v>151108</v>
      </c>
      <c r="H88" s="124">
        <v>798255.2</v>
      </c>
      <c r="I88" s="125">
        <v>887111</v>
      </c>
      <c r="J88" s="125">
        <v>896521</v>
      </c>
      <c r="K88" s="126">
        <f t="shared" si="4"/>
        <v>9410</v>
      </c>
      <c r="L88" s="127">
        <v>1</v>
      </c>
      <c r="M88" s="127">
        <f t="shared" si="5"/>
        <v>9410</v>
      </c>
      <c r="N88" s="128">
        <v>1</v>
      </c>
      <c r="O88" s="153">
        <v>8563</v>
      </c>
      <c r="P88" s="128">
        <f t="shared" si="6"/>
        <v>847</v>
      </c>
      <c r="Q88" s="129">
        <f t="shared" si="7"/>
        <v>9.00106269925611</v>
      </c>
      <c r="R88" s="128"/>
      <c r="S88" s="119" t="s">
        <v>414</v>
      </c>
    </row>
    <row r="89" spans="1:19" s="132" customFormat="1" ht="13.5" customHeight="1">
      <c r="A89" s="123">
        <v>86</v>
      </c>
      <c r="B89" s="109" t="s">
        <v>121</v>
      </c>
      <c r="C89" s="109" t="s">
        <v>58</v>
      </c>
      <c r="D89" s="109" t="s">
        <v>23</v>
      </c>
      <c r="E89" s="47" t="s">
        <v>191</v>
      </c>
      <c r="F89" s="48">
        <v>63</v>
      </c>
      <c r="G89" s="48">
        <v>151612</v>
      </c>
      <c r="H89" s="124">
        <v>10425</v>
      </c>
      <c r="I89" s="125">
        <v>11683</v>
      </c>
      <c r="J89" s="125">
        <v>11883</v>
      </c>
      <c r="K89" s="126">
        <f t="shared" si="4"/>
        <v>200</v>
      </c>
      <c r="L89" s="127">
        <v>30</v>
      </c>
      <c r="M89" s="127">
        <f t="shared" si="5"/>
        <v>6000</v>
      </c>
      <c r="N89" s="128">
        <v>540</v>
      </c>
      <c r="O89" s="153">
        <v>5620</v>
      </c>
      <c r="P89" s="128">
        <f t="shared" si="6"/>
        <v>380</v>
      </c>
      <c r="Q89" s="129">
        <f t="shared" si="7"/>
        <v>6.3333333333333339</v>
      </c>
      <c r="R89" s="128"/>
      <c r="S89" s="119" t="s">
        <v>414</v>
      </c>
    </row>
    <row r="90" spans="1:19" s="132" customFormat="1" ht="13.5" customHeight="1">
      <c r="A90" s="123">
        <v>87</v>
      </c>
      <c r="B90" s="109" t="s">
        <v>121</v>
      </c>
      <c r="C90" s="109" t="s">
        <v>58</v>
      </c>
      <c r="D90" s="109" t="s">
        <v>23</v>
      </c>
      <c r="E90" s="47" t="s">
        <v>192</v>
      </c>
      <c r="F90" s="48">
        <v>100</v>
      </c>
      <c r="G90" s="48">
        <v>151621</v>
      </c>
      <c r="H90" s="124">
        <v>3452</v>
      </c>
      <c r="I90" s="125">
        <v>3736.5999999999995</v>
      </c>
      <c r="J90" s="137">
        <v>3796</v>
      </c>
      <c r="K90" s="126">
        <f t="shared" si="4"/>
        <v>59.400000000000546</v>
      </c>
      <c r="L90" s="127">
        <v>30</v>
      </c>
      <c r="M90" s="127">
        <f t="shared" si="5"/>
        <v>1782.0000000000164</v>
      </c>
      <c r="N90" s="128">
        <v>69</v>
      </c>
      <c r="O90" s="153">
        <v>1625</v>
      </c>
      <c r="P90" s="128">
        <f t="shared" si="6"/>
        <v>157.00000000001637</v>
      </c>
      <c r="Q90" s="129">
        <f t="shared" si="7"/>
        <v>8.8103254769929826</v>
      </c>
      <c r="R90" s="128"/>
      <c r="S90" s="119" t="s">
        <v>414</v>
      </c>
    </row>
    <row r="91" spans="1:19" s="132" customFormat="1" ht="13.5" hidden="1" customHeight="1">
      <c r="A91" s="123">
        <v>88</v>
      </c>
      <c r="B91" s="109" t="s">
        <v>121</v>
      </c>
      <c r="C91" s="109" t="s">
        <v>71</v>
      </c>
      <c r="D91" s="109" t="s">
        <v>23</v>
      </c>
      <c r="E91" s="47" t="s">
        <v>193</v>
      </c>
      <c r="F91" s="48">
        <v>250</v>
      </c>
      <c r="G91" s="48">
        <v>151401</v>
      </c>
      <c r="H91" s="124" t="s">
        <v>42</v>
      </c>
      <c r="I91" s="125" t="s">
        <v>42</v>
      </c>
      <c r="J91" s="125" t="s">
        <v>42</v>
      </c>
      <c r="K91" s="126" t="e">
        <f t="shared" si="4"/>
        <v>#VALUE!</v>
      </c>
      <c r="L91" s="127">
        <v>80</v>
      </c>
      <c r="M91" s="127" t="e">
        <f t="shared" si="5"/>
        <v>#VALUE!</v>
      </c>
      <c r="N91" s="128">
        <v>1290</v>
      </c>
      <c r="O91" s="125" t="s">
        <v>42</v>
      </c>
      <c r="P91" s="128" t="e">
        <f t="shared" si="6"/>
        <v>#VALUE!</v>
      </c>
      <c r="Q91" s="128" t="e">
        <f t="shared" si="7"/>
        <v>#VALUE!</v>
      </c>
      <c r="R91" s="128" t="s">
        <v>74</v>
      </c>
      <c r="S91" s="119" t="s">
        <v>414</v>
      </c>
    </row>
    <row r="92" spans="1:19" s="132" customFormat="1" ht="13.5" hidden="1" customHeight="1">
      <c r="A92" s="123">
        <v>89</v>
      </c>
      <c r="B92" s="109" t="s">
        <v>121</v>
      </c>
      <c r="C92" s="109" t="s">
        <v>58</v>
      </c>
      <c r="D92" s="109" t="s">
        <v>23</v>
      </c>
      <c r="E92" s="47" t="s">
        <v>194</v>
      </c>
      <c r="F92" s="48">
        <v>100</v>
      </c>
      <c r="G92" s="48">
        <v>151603</v>
      </c>
      <c r="H92" s="124" t="s">
        <v>52</v>
      </c>
      <c r="I92" s="125" t="s">
        <v>52</v>
      </c>
      <c r="J92" s="125" t="s">
        <v>52</v>
      </c>
      <c r="K92" s="126" t="e">
        <f t="shared" si="4"/>
        <v>#VALUE!</v>
      </c>
      <c r="L92" s="127">
        <v>30</v>
      </c>
      <c r="M92" s="127" t="e">
        <f t="shared" si="5"/>
        <v>#VALUE!</v>
      </c>
      <c r="N92" s="128">
        <v>1164</v>
      </c>
      <c r="O92" s="125" t="s">
        <v>52</v>
      </c>
      <c r="P92" s="128" t="e">
        <f t="shared" si="6"/>
        <v>#VALUE!</v>
      </c>
      <c r="Q92" s="128" t="e">
        <f t="shared" si="7"/>
        <v>#VALUE!</v>
      </c>
      <c r="R92" s="128" t="s">
        <v>52</v>
      </c>
      <c r="S92" s="119" t="s">
        <v>414</v>
      </c>
    </row>
    <row r="93" spans="1:19" s="132" customFormat="1" ht="13.5" customHeight="1">
      <c r="A93" s="123">
        <v>90</v>
      </c>
      <c r="B93" s="109" t="s">
        <v>121</v>
      </c>
      <c r="C93" s="109" t="s">
        <v>58</v>
      </c>
      <c r="D93" s="109" t="s">
        <v>23</v>
      </c>
      <c r="E93" s="47" t="s">
        <v>195</v>
      </c>
      <c r="F93" s="48">
        <v>250</v>
      </c>
      <c r="G93" s="48">
        <v>151605</v>
      </c>
      <c r="H93" s="124">
        <v>659321</v>
      </c>
      <c r="I93" s="125">
        <v>717993</v>
      </c>
      <c r="J93" s="137">
        <v>816890</v>
      </c>
      <c r="K93" s="126">
        <f t="shared" si="4"/>
        <v>98897</v>
      </c>
      <c r="L93" s="127">
        <v>1</v>
      </c>
      <c r="M93" s="127">
        <f t="shared" si="5"/>
        <v>98897</v>
      </c>
      <c r="N93" s="128">
        <v>2</v>
      </c>
      <c r="O93" s="153">
        <v>89620</v>
      </c>
      <c r="P93" s="128">
        <f t="shared" si="6"/>
        <v>9277</v>
      </c>
      <c r="Q93" s="129">
        <f t="shared" si="7"/>
        <v>9.3804665460024061</v>
      </c>
      <c r="R93" s="128"/>
      <c r="S93" s="119" t="s">
        <v>414</v>
      </c>
    </row>
    <row r="94" spans="1:19" s="132" customFormat="1" ht="13.5" hidden="1" customHeight="1">
      <c r="A94" s="123">
        <v>91</v>
      </c>
      <c r="B94" s="109" t="s">
        <v>121</v>
      </c>
      <c r="C94" s="109" t="s">
        <v>53</v>
      </c>
      <c r="D94" s="109" t="s">
        <v>23</v>
      </c>
      <c r="E94" s="47" t="s">
        <v>196</v>
      </c>
      <c r="F94" s="48">
        <v>100</v>
      </c>
      <c r="G94" s="48">
        <v>151109</v>
      </c>
      <c r="H94" s="124" t="s">
        <v>35</v>
      </c>
      <c r="I94" s="125" t="s">
        <v>35</v>
      </c>
      <c r="J94" s="125" t="s">
        <v>35</v>
      </c>
      <c r="K94" s="126" t="e">
        <f t="shared" si="4"/>
        <v>#VALUE!</v>
      </c>
      <c r="L94" s="127">
        <v>30</v>
      </c>
      <c r="M94" s="127" t="e">
        <f t="shared" si="5"/>
        <v>#VALUE!</v>
      </c>
      <c r="N94" s="128">
        <v>896</v>
      </c>
      <c r="O94" s="125" t="s">
        <v>35</v>
      </c>
      <c r="P94" s="128" t="e">
        <f t="shared" si="6"/>
        <v>#VALUE!</v>
      </c>
      <c r="Q94" s="128" t="e">
        <f t="shared" si="7"/>
        <v>#VALUE!</v>
      </c>
      <c r="R94" s="128" t="s">
        <v>35</v>
      </c>
      <c r="S94" s="119" t="s">
        <v>414</v>
      </c>
    </row>
    <row r="95" spans="1:19" s="132" customFormat="1" ht="13.5" customHeight="1">
      <c r="A95" s="123">
        <v>92</v>
      </c>
      <c r="B95" s="109" t="s">
        <v>121</v>
      </c>
      <c r="C95" s="109" t="s">
        <v>53</v>
      </c>
      <c r="D95" s="109" t="s">
        <v>23</v>
      </c>
      <c r="E95" s="47" t="s">
        <v>55</v>
      </c>
      <c r="F95" s="48">
        <v>100</v>
      </c>
      <c r="G95" s="48">
        <v>151123</v>
      </c>
      <c r="H95" s="124" t="s">
        <v>84</v>
      </c>
      <c r="I95" s="125">
        <v>103369</v>
      </c>
      <c r="J95" s="125">
        <v>104689</v>
      </c>
      <c r="K95" s="126">
        <f t="shared" si="4"/>
        <v>1320</v>
      </c>
      <c r="L95" s="127">
        <v>30</v>
      </c>
      <c r="M95" s="127">
        <f t="shared" si="5"/>
        <v>39600</v>
      </c>
      <c r="N95" s="128">
        <v>888</v>
      </c>
      <c r="O95" s="128">
        <v>37521</v>
      </c>
      <c r="P95" s="128">
        <f t="shared" si="6"/>
        <v>2079</v>
      </c>
      <c r="Q95" s="129">
        <f t="shared" si="7"/>
        <v>5.25</v>
      </c>
      <c r="R95" s="128" t="s">
        <v>84</v>
      </c>
      <c r="S95" s="119" t="s">
        <v>414</v>
      </c>
    </row>
    <row r="96" spans="1:19" s="132" customFormat="1" ht="13.5" hidden="1" customHeight="1">
      <c r="A96" s="123">
        <v>93</v>
      </c>
      <c r="B96" s="109" t="s">
        <v>121</v>
      </c>
      <c r="C96" s="109" t="s">
        <v>58</v>
      </c>
      <c r="D96" s="109" t="s">
        <v>23</v>
      </c>
      <c r="E96" s="47" t="s">
        <v>62</v>
      </c>
      <c r="F96" s="48">
        <v>63</v>
      </c>
      <c r="G96" s="48">
        <v>151642</v>
      </c>
      <c r="H96" s="124">
        <v>3315</v>
      </c>
      <c r="I96" s="125" t="e">
        <v>#VALUE!</v>
      </c>
      <c r="J96" s="125" t="e">
        <v>#VALUE!</v>
      </c>
      <c r="K96" s="126" t="e">
        <f t="shared" si="4"/>
        <v>#VALUE!</v>
      </c>
      <c r="L96" s="127">
        <v>30</v>
      </c>
      <c r="M96" s="127" t="e">
        <f t="shared" si="5"/>
        <v>#VALUE!</v>
      </c>
      <c r="N96" s="128">
        <v>262</v>
      </c>
      <c r="O96" s="125">
        <v>6321</v>
      </c>
      <c r="P96" s="128" t="e">
        <f t="shared" si="6"/>
        <v>#VALUE!</v>
      </c>
      <c r="Q96" s="128" t="e">
        <f t="shared" si="7"/>
        <v>#VALUE!</v>
      </c>
      <c r="R96" s="128" t="s">
        <v>84</v>
      </c>
      <c r="S96" s="119" t="s">
        <v>414</v>
      </c>
    </row>
    <row r="97" spans="1:19" s="132" customFormat="1" ht="13.5" customHeight="1">
      <c r="A97" s="123">
        <v>94</v>
      </c>
      <c r="B97" s="109" t="s">
        <v>121</v>
      </c>
      <c r="C97" s="109" t="s">
        <v>58</v>
      </c>
      <c r="D97" s="109" t="s">
        <v>23</v>
      </c>
      <c r="E97" s="47" t="s">
        <v>64</v>
      </c>
      <c r="F97" s="48">
        <v>25</v>
      </c>
      <c r="G97" s="48" t="s">
        <v>323</v>
      </c>
      <c r="H97" s="124">
        <v>86942</v>
      </c>
      <c r="I97" s="125">
        <v>93480</v>
      </c>
      <c r="J97" s="125">
        <v>93825</v>
      </c>
      <c r="K97" s="126">
        <f t="shared" si="4"/>
        <v>345</v>
      </c>
      <c r="L97" s="127">
        <v>30</v>
      </c>
      <c r="M97" s="127">
        <f t="shared" si="5"/>
        <v>10350</v>
      </c>
      <c r="N97" s="128">
        <v>112</v>
      </c>
      <c r="O97" s="153">
        <v>9526</v>
      </c>
      <c r="P97" s="128">
        <f t="shared" si="6"/>
        <v>824</v>
      </c>
      <c r="Q97" s="129">
        <f t="shared" si="7"/>
        <v>7.9613526570048307</v>
      </c>
      <c r="R97" s="128"/>
      <c r="S97" s="119" t="s">
        <v>414</v>
      </c>
    </row>
    <row r="98" spans="1:19" s="132" customFormat="1" ht="13.5" hidden="1" customHeight="1">
      <c r="A98" s="123">
        <v>95</v>
      </c>
      <c r="B98" s="109" t="s">
        <v>121</v>
      </c>
      <c r="C98" s="109" t="s">
        <v>53</v>
      </c>
      <c r="D98" s="109" t="s">
        <v>23</v>
      </c>
      <c r="E98" s="47" t="s">
        <v>197</v>
      </c>
      <c r="F98" s="48">
        <v>25</v>
      </c>
      <c r="G98" s="48">
        <v>151120</v>
      </c>
      <c r="H98" s="124" t="s">
        <v>84</v>
      </c>
      <c r="I98" s="125" t="s">
        <v>84</v>
      </c>
      <c r="J98" s="125" t="s">
        <v>84</v>
      </c>
      <c r="K98" s="126" t="e">
        <f t="shared" si="4"/>
        <v>#VALUE!</v>
      </c>
      <c r="L98" s="127">
        <v>30</v>
      </c>
      <c r="M98" s="127" t="e">
        <f t="shared" si="5"/>
        <v>#VALUE!</v>
      </c>
      <c r="N98" s="128">
        <v>404</v>
      </c>
      <c r="O98" s="125" t="s">
        <v>84</v>
      </c>
      <c r="P98" s="128" t="e">
        <f t="shared" si="6"/>
        <v>#VALUE!</v>
      </c>
      <c r="Q98" s="128" t="e">
        <f t="shared" si="7"/>
        <v>#VALUE!</v>
      </c>
      <c r="R98" s="128" t="s">
        <v>84</v>
      </c>
      <c r="S98" s="119" t="s">
        <v>414</v>
      </c>
    </row>
    <row r="99" spans="1:19" s="132" customFormat="1" ht="13.5" hidden="1" customHeight="1">
      <c r="A99" s="123">
        <v>96</v>
      </c>
      <c r="B99" s="109" t="s">
        <v>121</v>
      </c>
      <c r="C99" s="109" t="s">
        <v>58</v>
      </c>
      <c r="D99" s="109" t="s">
        <v>23</v>
      </c>
      <c r="E99" s="47" t="s">
        <v>198</v>
      </c>
      <c r="F99" s="48">
        <v>63</v>
      </c>
      <c r="G99" s="48">
        <v>151606</v>
      </c>
      <c r="H99" s="124" t="s">
        <v>119</v>
      </c>
      <c r="I99" s="125" t="s">
        <v>119</v>
      </c>
      <c r="J99" s="125" t="s">
        <v>119</v>
      </c>
      <c r="K99" s="126" t="e">
        <f t="shared" si="4"/>
        <v>#VALUE!</v>
      </c>
      <c r="L99" s="127">
        <v>30</v>
      </c>
      <c r="M99" s="127" t="e">
        <f t="shared" si="5"/>
        <v>#VALUE!</v>
      </c>
      <c r="N99" s="128">
        <v>0</v>
      </c>
      <c r="O99" s="125" t="s">
        <v>119</v>
      </c>
      <c r="P99" s="128" t="e">
        <f t="shared" si="6"/>
        <v>#VALUE!</v>
      </c>
      <c r="Q99" s="128" t="e">
        <f t="shared" si="7"/>
        <v>#VALUE!</v>
      </c>
      <c r="R99" s="128" t="s">
        <v>119</v>
      </c>
      <c r="S99" s="119" t="s">
        <v>414</v>
      </c>
    </row>
    <row r="100" spans="1:19" s="132" customFormat="1" ht="13.5" hidden="1" customHeight="1">
      <c r="A100" s="123">
        <v>97</v>
      </c>
      <c r="B100" s="109" t="s">
        <v>121</v>
      </c>
      <c r="C100" s="109" t="s">
        <v>53</v>
      </c>
      <c r="D100" s="109" t="s">
        <v>23</v>
      </c>
      <c r="E100" s="47" t="s">
        <v>199</v>
      </c>
      <c r="F100" s="48">
        <v>25</v>
      </c>
      <c r="G100" s="48">
        <v>151110</v>
      </c>
      <c r="H100" s="124" t="s">
        <v>84</v>
      </c>
      <c r="I100" s="125" t="s">
        <v>35</v>
      </c>
      <c r="J100" s="125" t="s">
        <v>35</v>
      </c>
      <c r="K100" s="126" t="e">
        <f t="shared" si="4"/>
        <v>#VALUE!</v>
      </c>
      <c r="L100" s="127">
        <v>30</v>
      </c>
      <c r="M100" s="127" t="e">
        <f t="shared" si="5"/>
        <v>#VALUE!</v>
      </c>
      <c r="N100" s="128">
        <v>0</v>
      </c>
      <c r="O100" s="125" t="s">
        <v>35</v>
      </c>
      <c r="P100" s="128" t="e">
        <f t="shared" si="6"/>
        <v>#VALUE!</v>
      </c>
      <c r="Q100" s="128" t="e">
        <f t="shared" si="7"/>
        <v>#VALUE!</v>
      </c>
      <c r="R100" s="128" t="s">
        <v>35</v>
      </c>
      <c r="S100" s="119" t="s">
        <v>414</v>
      </c>
    </row>
    <row r="101" spans="1:19" s="132" customFormat="1" ht="13.5" customHeight="1">
      <c r="A101" s="123">
        <v>98</v>
      </c>
      <c r="B101" s="109" t="s">
        <v>121</v>
      </c>
      <c r="C101" s="109" t="s">
        <v>58</v>
      </c>
      <c r="D101" s="109" t="s">
        <v>23</v>
      </c>
      <c r="E101" s="47" t="s">
        <v>200</v>
      </c>
      <c r="F101" s="48">
        <v>63</v>
      </c>
      <c r="G101" s="48">
        <v>151640</v>
      </c>
      <c r="H101" s="124">
        <v>866118.3</v>
      </c>
      <c r="I101" s="125">
        <v>908943</v>
      </c>
      <c r="J101" s="125">
        <v>916525</v>
      </c>
      <c r="K101" s="126">
        <f t="shared" si="4"/>
        <v>7582</v>
      </c>
      <c r="L101" s="127">
        <v>1</v>
      </c>
      <c r="M101" s="127">
        <f t="shared" si="5"/>
        <v>7582</v>
      </c>
      <c r="N101" s="128">
        <v>120</v>
      </c>
      <c r="O101" s="153">
        <v>6958</v>
      </c>
      <c r="P101" s="128">
        <f t="shared" si="6"/>
        <v>624</v>
      </c>
      <c r="Q101" s="129">
        <f t="shared" si="7"/>
        <v>8.230018464785017</v>
      </c>
      <c r="R101" s="128"/>
      <c r="S101" s="119" t="s">
        <v>414</v>
      </c>
    </row>
    <row r="102" spans="1:19" s="132" customFormat="1" ht="13.5" customHeight="1">
      <c r="A102" s="123">
        <v>99</v>
      </c>
      <c r="B102" s="109" t="s">
        <v>121</v>
      </c>
      <c r="C102" s="109" t="s">
        <v>53</v>
      </c>
      <c r="D102" s="109" t="s">
        <v>23</v>
      </c>
      <c r="E102" s="47" t="s">
        <v>201</v>
      </c>
      <c r="F102" s="48">
        <v>25</v>
      </c>
      <c r="G102" s="48">
        <v>151125</v>
      </c>
      <c r="H102" s="124">
        <v>65710</v>
      </c>
      <c r="I102" s="125">
        <v>69981</v>
      </c>
      <c r="J102" s="125">
        <v>70023</v>
      </c>
      <c r="K102" s="126">
        <f t="shared" si="4"/>
        <v>42</v>
      </c>
      <c r="L102" s="127">
        <v>30</v>
      </c>
      <c r="M102" s="127">
        <f t="shared" si="5"/>
        <v>1260</v>
      </c>
      <c r="N102" s="128">
        <v>136</v>
      </c>
      <c r="O102" s="153">
        <v>1135</v>
      </c>
      <c r="P102" s="128">
        <f t="shared" si="6"/>
        <v>125</v>
      </c>
      <c r="Q102" s="129">
        <f t="shared" si="7"/>
        <v>9.9206349206349209</v>
      </c>
      <c r="R102" s="128"/>
      <c r="S102" s="119" t="s">
        <v>414</v>
      </c>
    </row>
    <row r="103" spans="1:19" s="132" customFormat="1" ht="13.5" customHeight="1">
      <c r="A103" s="123">
        <v>100</v>
      </c>
      <c r="B103" s="109" t="s">
        <v>121</v>
      </c>
      <c r="C103" s="109" t="s">
        <v>58</v>
      </c>
      <c r="D103" s="109" t="s">
        <v>23</v>
      </c>
      <c r="E103" s="47" t="s">
        <v>202</v>
      </c>
      <c r="F103" s="48">
        <v>250</v>
      </c>
      <c r="G103" s="48">
        <v>151601</v>
      </c>
      <c r="H103" s="124">
        <v>1159136</v>
      </c>
      <c r="I103" s="125">
        <v>1337293</v>
      </c>
      <c r="J103" s="125">
        <v>1340854</v>
      </c>
      <c r="K103" s="126">
        <f t="shared" si="4"/>
        <v>3561</v>
      </c>
      <c r="L103" s="127">
        <v>1</v>
      </c>
      <c r="M103" s="127">
        <f t="shared" si="5"/>
        <v>3561</v>
      </c>
      <c r="N103" s="128">
        <v>39</v>
      </c>
      <c r="O103" s="153">
        <v>3256</v>
      </c>
      <c r="P103" s="128">
        <f t="shared" si="6"/>
        <v>305</v>
      </c>
      <c r="Q103" s="129">
        <f t="shared" si="7"/>
        <v>8.5650098286998038</v>
      </c>
      <c r="R103" s="128"/>
      <c r="S103" s="119" t="s">
        <v>414</v>
      </c>
    </row>
    <row r="104" spans="1:19" s="132" customFormat="1" ht="13.5" hidden="1" customHeight="1">
      <c r="A104" s="123">
        <v>101</v>
      </c>
      <c r="B104" s="109" t="s">
        <v>121</v>
      </c>
      <c r="C104" s="109" t="s">
        <v>58</v>
      </c>
      <c r="D104" s="109" t="s">
        <v>23</v>
      </c>
      <c r="E104" s="47" t="s">
        <v>203</v>
      </c>
      <c r="F104" s="48">
        <v>100</v>
      </c>
      <c r="G104" s="48">
        <v>151627</v>
      </c>
      <c r="H104" s="124">
        <v>1131392.2</v>
      </c>
      <c r="I104" s="125">
        <v>1359302</v>
      </c>
      <c r="J104" s="137" t="s">
        <v>42</v>
      </c>
      <c r="K104" s="126" t="e">
        <f t="shared" si="4"/>
        <v>#VALUE!</v>
      </c>
      <c r="L104" s="127">
        <v>1</v>
      </c>
      <c r="M104" s="127" t="e">
        <f t="shared" si="5"/>
        <v>#VALUE!</v>
      </c>
      <c r="N104" s="128">
        <v>10</v>
      </c>
      <c r="O104" s="137" t="s">
        <v>42</v>
      </c>
      <c r="P104" s="128" t="e">
        <f t="shared" si="6"/>
        <v>#VALUE!</v>
      </c>
      <c r="Q104" s="129" t="e">
        <f t="shared" si="7"/>
        <v>#VALUE!</v>
      </c>
      <c r="R104" s="128"/>
      <c r="S104" s="119" t="s">
        <v>414</v>
      </c>
    </row>
    <row r="105" spans="1:19" s="132" customFormat="1" ht="13.5" customHeight="1">
      <c r="A105" s="123">
        <v>102</v>
      </c>
      <c r="B105" s="109" t="s">
        <v>121</v>
      </c>
      <c r="C105" s="109" t="s">
        <v>58</v>
      </c>
      <c r="D105" s="109" t="s">
        <v>23</v>
      </c>
      <c r="E105" s="47" t="s">
        <v>204</v>
      </c>
      <c r="F105" s="48">
        <v>100</v>
      </c>
      <c r="G105" s="48">
        <v>151623</v>
      </c>
      <c r="H105" s="124">
        <v>14475</v>
      </c>
      <c r="I105" s="125">
        <v>15901</v>
      </c>
      <c r="J105" s="137">
        <v>16223</v>
      </c>
      <c r="K105" s="126">
        <f t="shared" si="4"/>
        <v>322</v>
      </c>
      <c r="L105" s="127">
        <v>30</v>
      </c>
      <c r="M105" s="127">
        <f t="shared" si="5"/>
        <v>9660</v>
      </c>
      <c r="N105" s="128">
        <v>236</v>
      </c>
      <c r="O105" s="153">
        <v>9125</v>
      </c>
      <c r="P105" s="128">
        <f t="shared" si="6"/>
        <v>535</v>
      </c>
      <c r="Q105" s="129">
        <f t="shared" si="7"/>
        <v>5.5383022774327122</v>
      </c>
      <c r="R105" s="128"/>
      <c r="S105" s="119" t="s">
        <v>414</v>
      </c>
    </row>
    <row r="106" spans="1:19" s="132" customFormat="1" ht="13.5" customHeight="1">
      <c r="A106" s="123">
        <v>103</v>
      </c>
      <c r="B106" s="109" t="s">
        <v>121</v>
      </c>
      <c r="C106" s="109" t="s">
        <v>53</v>
      </c>
      <c r="D106" s="109" t="s">
        <v>23</v>
      </c>
      <c r="E106" s="47" t="s">
        <v>205</v>
      </c>
      <c r="F106" s="48">
        <v>100</v>
      </c>
      <c r="G106" s="48">
        <v>151151</v>
      </c>
      <c r="H106" s="124" t="s">
        <v>84</v>
      </c>
      <c r="I106" s="125">
        <v>67236</v>
      </c>
      <c r="J106" s="125">
        <v>67658</v>
      </c>
      <c r="K106" s="126">
        <f t="shared" si="4"/>
        <v>422</v>
      </c>
      <c r="L106" s="127">
        <v>30</v>
      </c>
      <c r="M106" s="127">
        <f t="shared" si="5"/>
        <v>12660</v>
      </c>
      <c r="N106" s="128">
        <v>0</v>
      </c>
      <c r="O106" s="128">
        <v>11562</v>
      </c>
      <c r="P106" s="128">
        <f t="shared" si="6"/>
        <v>1098</v>
      </c>
      <c r="Q106" s="157">
        <f t="shared" si="7"/>
        <v>8.6729857819905209</v>
      </c>
      <c r="R106" s="128" t="s">
        <v>84</v>
      </c>
      <c r="S106" s="119" t="s">
        <v>414</v>
      </c>
    </row>
    <row r="107" spans="1:19" s="132" customFormat="1" ht="13.5" hidden="1" customHeight="1">
      <c r="A107" s="123">
        <v>104</v>
      </c>
      <c r="B107" s="109" t="s">
        <v>121</v>
      </c>
      <c r="C107" s="109" t="s">
        <v>53</v>
      </c>
      <c r="D107" s="109" t="s">
        <v>23</v>
      </c>
      <c r="E107" s="47" t="s">
        <v>206</v>
      </c>
      <c r="F107" s="48">
        <v>63</v>
      </c>
      <c r="G107" s="48">
        <v>151124</v>
      </c>
      <c r="H107" s="124" t="s">
        <v>276</v>
      </c>
      <c r="I107" s="125" t="s">
        <v>86</v>
      </c>
      <c r="J107" s="125" t="s">
        <v>86</v>
      </c>
      <c r="K107" s="126" t="e">
        <f t="shared" si="4"/>
        <v>#VALUE!</v>
      </c>
      <c r="L107" s="127">
        <v>30</v>
      </c>
      <c r="M107" s="127" t="e">
        <f t="shared" si="5"/>
        <v>#VALUE!</v>
      </c>
      <c r="N107" s="128">
        <v>105</v>
      </c>
      <c r="O107" s="125" t="s">
        <v>86</v>
      </c>
      <c r="P107" s="128" t="e">
        <f t="shared" si="6"/>
        <v>#VALUE!</v>
      </c>
      <c r="Q107" s="128" t="e">
        <f t="shared" si="7"/>
        <v>#VALUE!</v>
      </c>
      <c r="R107" s="128" t="s">
        <v>86</v>
      </c>
      <c r="S107" s="119" t="s">
        <v>414</v>
      </c>
    </row>
    <row r="108" spans="1:19" s="132" customFormat="1" ht="13.5" hidden="1" customHeight="1">
      <c r="A108" s="123">
        <v>105</v>
      </c>
      <c r="B108" s="109" t="s">
        <v>121</v>
      </c>
      <c r="C108" s="109" t="s">
        <v>58</v>
      </c>
      <c r="D108" s="109" t="s">
        <v>23</v>
      </c>
      <c r="E108" s="47" t="s">
        <v>207</v>
      </c>
      <c r="F108" s="48">
        <v>25</v>
      </c>
      <c r="G108" s="48">
        <v>151644</v>
      </c>
      <c r="H108" s="124">
        <v>117</v>
      </c>
      <c r="I108" s="125" t="s">
        <v>87</v>
      </c>
      <c r="J108" s="125" t="s">
        <v>87</v>
      </c>
      <c r="K108" s="126" t="e">
        <f t="shared" si="4"/>
        <v>#VALUE!</v>
      </c>
      <c r="L108" s="127">
        <v>30</v>
      </c>
      <c r="M108" s="127" t="e">
        <f t="shared" si="5"/>
        <v>#VALUE!</v>
      </c>
      <c r="N108" s="128">
        <v>0</v>
      </c>
      <c r="O108" s="125" t="s">
        <v>87</v>
      </c>
      <c r="P108" s="128" t="e">
        <f t="shared" si="6"/>
        <v>#VALUE!</v>
      </c>
      <c r="Q108" s="128" t="e">
        <f t="shared" si="7"/>
        <v>#VALUE!</v>
      </c>
      <c r="R108" s="128" t="s">
        <v>87</v>
      </c>
      <c r="S108" s="119" t="s">
        <v>414</v>
      </c>
    </row>
    <row r="109" spans="1:19" s="132" customFormat="1" ht="13.5" hidden="1" customHeight="1">
      <c r="A109" s="123">
        <v>106</v>
      </c>
      <c r="B109" s="109" t="s">
        <v>121</v>
      </c>
      <c r="C109" s="109" t="s">
        <v>58</v>
      </c>
      <c r="D109" s="109" t="s">
        <v>23</v>
      </c>
      <c r="E109" s="47" t="s">
        <v>208</v>
      </c>
      <c r="F109" s="48">
        <v>100</v>
      </c>
      <c r="G109" s="48">
        <v>151646</v>
      </c>
      <c r="H109" s="124" t="s">
        <v>35</v>
      </c>
      <c r="I109" s="125" t="s">
        <v>35</v>
      </c>
      <c r="J109" s="125" t="s">
        <v>35</v>
      </c>
      <c r="K109" s="126" t="e">
        <f t="shared" si="4"/>
        <v>#VALUE!</v>
      </c>
      <c r="L109" s="127">
        <v>30</v>
      </c>
      <c r="M109" s="127" t="e">
        <f t="shared" si="5"/>
        <v>#VALUE!</v>
      </c>
      <c r="N109" s="128">
        <v>0</v>
      </c>
      <c r="O109" s="125" t="s">
        <v>35</v>
      </c>
      <c r="P109" s="128" t="e">
        <f t="shared" si="6"/>
        <v>#VALUE!</v>
      </c>
      <c r="Q109" s="128" t="e">
        <f t="shared" si="7"/>
        <v>#VALUE!</v>
      </c>
      <c r="R109" s="128" t="s">
        <v>35</v>
      </c>
      <c r="S109" s="119" t="s">
        <v>414</v>
      </c>
    </row>
    <row r="110" spans="1:19" s="132" customFormat="1" ht="13.5" hidden="1" customHeight="1">
      <c r="A110" s="123">
        <v>107</v>
      </c>
      <c r="B110" s="109" t="s">
        <v>121</v>
      </c>
      <c r="C110" s="109" t="s">
        <v>58</v>
      </c>
      <c r="D110" s="109" t="s">
        <v>23</v>
      </c>
      <c r="E110" s="47" t="s">
        <v>209</v>
      </c>
      <c r="F110" s="48">
        <v>63</v>
      </c>
      <c r="G110" s="48">
        <v>151622</v>
      </c>
      <c r="H110" s="124" t="s">
        <v>35</v>
      </c>
      <c r="I110" s="125" t="s">
        <v>35</v>
      </c>
      <c r="J110" s="125" t="s">
        <v>35</v>
      </c>
      <c r="K110" s="126" t="e">
        <f t="shared" si="4"/>
        <v>#VALUE!</v>
      </c>
      <c r="L110" s="127">
        <v>30</v>
      </c>
      <c r="M110" s="127" t="e">
        <f t="shared" si="5"/>
        <v>#VALUE!</v>
      </c>
      <c r="N110" s="128">
        <v>0</v>
      </c>
      <c r="O110" s="125" t="s">
        <v>35</v>
      </c>
      <c r="P110" s="128" t="e">
        <f t="shared" si="6"/>
        <v>#VALUE!</v>
      </c>
      <c r="Q110" s="128" t="e">
        <f t="shared" si="7"/>
        <v>#VALUE!</v>
      </c>
      <c r="R110" s="128" t="s">
        <v>35</v>
      </c>
      <c r="S110" s="119" t="s">
        <v>414</v>
      </c>
    </row>
    <row r="111" spans="1:19" s="132" customFormat="1" ht="13.5" hidden="1" customHeight="1">
      <c r="A111" s="123">
        <v>108</v>
      </c>
      <c r="B111" s="109" t="s">
        <v>121</v>
      </c>
      <c r="C111" s="109" t="s">
        <v>58</v>
      </c>
      <c r="D111" s="109" t="s">
        <v>23</v>
      </c>
      <c r="E111" s="47" t="s">
        <v>210</v>
      </c>
      <c r="F111" s="48">
        <v>100</v>
      </c>
      <c r="G111" s="48" t="s">
        <v>308</v>
      </c>
      <c r="H111" s="124" t="s">
        <v>40</v>
      </c>
      <c r="I111" s="125" t="s">
        <v>40</v>
      </c>
      <c r="J111" s="125" t="s">
        <v>40</v>
      </c>
      <c r="K111" s="126" t="e">
        <f t="shared" si="4"/>
        <v>#VALUE!</v>
      </c>
      <c r="L111" s="127">
        <v>30</v>
      </c>
      <c r="M111" s="127" t="e">
        <f t="shared" si="5"/>
        <v>#VALUE!</v>
      </c>
      <c r="N111" s="128">
        <v>0</v>
      </c>
      <c r="O111" s="125" t="s">
        <v>40</v>
      </c>
      <c r="P111" s="128" t="e">
        <f t="shared" si="6"/>
        <v>#VALUE!</v>
      </c>
      <c r="Q111" s="128" t="e">
        <f t="shared" si="7"/>
        <v>#VALUE!</v>
      </c>
      <c r="R111" s="128" t="s">
        <v>40</v>
      </c>
      <c r="S111" s="119" t="s">
        <v>414</v>
      </c>
    </row>
    <row r="112" spans="1:19" s="132" customFormat="1" ht="13.5" hidden="1" customHeight="1">
      <c r="A112" s="123">
        <v>109</v>
      </c>
      <c r="B112" s="109" t="s">
        <v>121</v>
      </c>
      <c r="C112" s="109" t="s">
        <v>58</v>
      </c>
      <c r="D112" s="109" t="s">
        <v>23</v>
      </c>
      <c r="E112" s="47" t="s">
        <v>211</v>
      </c>
      <c r="F112" s="48">
        <v>25</v>
      </c>
      <c r="G112" s="48">
        <v>151613</v>
      </c>
      <c r="H112" s="124">
        <v>908153</v>
      </c>
      <c r="I112" s="125">
        <v>1012038</v>
      </c>
      <c r="J112" s="137" t="s">
        <v>42</v>
      </c>
      <c r="K112" s="126" t="e">
        <f t="shared" si="4"/>
        <v>#VALUE!</v>
      </c>
      <c r="L112" s="127">
        <v>1</v>
      </c>
      <c r="M112" s="127" t="e">
        <f t="shared" si="5"/>
        <v>#VALUE!</v>
      </c>
      <c r="N112" s="128">
        <v>139</v>
      </c>
      <c r="O112" s="137" t="s">
        <v>42</v>
      </c>
      <c r="P112" s="128" t="e">
        <f t="shared" si="6"/>
        <v>#VALUE!</v>
      </c>
      <c r="Q112" s="129" t="e">
        <f t="shared" si="7"/>
        <v>#VALUE!</v>
      </c>
      <c r="R112" s="128"/>
      <c r="S112" s="119" t="s">
        <v>414</v>
      </c>
    </row>
    <row r="113" spans="1:19" s="132" customFormat="1" ht="13.5" customHeight="1">
      <c r="A113" s="123">
        <v>110</v>
      </c>
      <c r="B113" s="109" t="s">
        <v>121</v>
      </c>
      <c r="C113" s="109" t="s">
        <v>53</v>
      </c>
      <c r="D113" s="109" t="s">
        <v>23</v>
      </c>
      <c r="E113" s="47" t="s">
        <v>212</v>
      </c>
      <c r="F113" s="48">
        <v>100</v>
      </c>
      <c r="G113" s="48">
        <v>151107</v>
      </c>
      <c r="H113" s="124">
        <v>24560</v>
      </c>
      <c r="I113" s="125">
        <v>30345</v>
      </c>
      <c r="J113" s="137">
        <v>30465</v>
      </c>
      <c r="K113" s="126">
        <f t="shared" si="4"/>
        <v>120</v>
      </c>
      <c r="L113" s="127">
        <v>30</v>
      </c>
      <c r="M113" s="127">
        <f t="shared" si="5"/>
        <v>3600</v>
      </c>
      <c r="N113" s="128">
        <v>291</v>
      </c>
      <c r="O113" s="153">
        <v>3256</v>
      </c>
      <c r="P113" s="128">
        <f t="shared" si="6"/>
        <v>344</v>
      </c>
      <c r="Q113" s="129">
        <f t="shared" si="7"/>
        <v>9.5555555555555554</v>
      </c>
      <c r="R113" s="128"/>
      <c r="S113" s="119" t="s">
        <v>414</v>
      </c>
    </row>
    <row r="114" spans="1:19" s="132" customFormat="1" ht="13.5" hidden="1" customHeight="1">
      <c r="A114" s="123">
        <v>111</v>
      </c>
      <c r="B114" s="109" t="s">
        <v>121</v>
      </c>
      <c r="C114" s="109" t="s">
        <v>53</v>
      </c>
      <c r="D114" s="109" t="s">
        <v>23</v>
      </c>
      <c r="E114" s="47" t="s">
        <v>213</v>
      </c>
      <c r="F114" s="48">
        <v>250</v>
      </c>
      <c r="G114" s="48">
        <v>151102</v>
      </c>
      <c r="H114" s="124" t="s">
        <v>84</v>
      </c>
      <c r="I114" s="125" t="s">
        <v>84</v>
      </c>
      <c r="J114" s="125" t="s">
        <v>84</v>
      </c>
      <c r="K114" s="126" t="e">
        <f t="shared" si="4"/>
        <v>#VALUE!</v>
      </c>
      <c r="L114" s="127">
        <v>80</v>
      </c>
      <c r="M114" s="127" t="e">
        <f t="shared" si="5"/>
        <v>#VALUE!</v>
      </c>
      <c r="N114" s="128">
        <v>45</v>
      </c>
      <c r="O114" s="125" t="s">
        <v>84</v>
      </c>
      <c r="P114" s="128" t="e">
        <f t="shared" si="6"/>
        <v>#VALUE!</v>
      </c>
      <c r="Q114" s="128" t="e">
        <f t="shared" si="7"/>
        <v>#VALUE!</v>
      </c>
      <c r="R114" s="128" t="s">
        <v>84</v>
      </c>
      <c r="S114" s="119" t="s">
        <v>414</v>
      </c>
    </row>
    <row r="115" spans="1:19" s="132" customFormat="1" ht="13.5" customHeight="1">
      <c r="A115" s="123">
        <v>112</v>
      </c>
      <c r="B115" s="109" t="s">
        <v>121</v>
      </c>
      <c r="C115" s="109" t="s">
        <v>53</v>
      </c>
      <c r="D115" s="109" t="s">
        <v>23</v>
      </c>
      <c r="E115" s="47" t="s">
        <v>214</v>
      </c>
      <c r="F115" s="48">
        <v>100</v>
      </c>
      <c r="G115" s="48">
        <v>151115</v>
      </c>
      <c r="H115" s="124">
        <v>391580</v>
      </c>
      <c r="I115" s="125">
        <v>426772.60000000003</v>
      </c>
      <c r="J115" s="137">
        <v>459478</v>
      </c>
      <c r="K115" s="126">
        <f t="shared" si="4"/>
        <v>32705.399999999965</v>
      </c>
      <c r="L115" s="127">
        <v>1</v>
      </c>
      <c r="M115" s="127">
        <f t="shared" si="5"/>
        <v>32705.399999999965</v>
      </c>
      <c r="N115" s="128">
        <v>26</v>
      </c>
      <c r="O115" s="153">
        <v>31254</v>
      </c>
      <c r="P115" s="128">
        <f t="shared" si="6"/>
        <v>1451.3999999999651</v>
      </c>
      <c r="Q115" s="129">
        <f t="shared" si="7"/>
        <v>4.4377992625070073</v>
      </c>
      <c r="R115" s="128"/>
      <c r="S115" s="119" t="s">
        <v>414</v>
      </c>
    </row>
    <row r="116" spans="1:19" s="132" customFormat="1" ht="13.5" hidden="1" customHeight="1">
      <c r="A116" s="123">
        <v>113</v>
      </c>
      <c r="B116" s="109" t="s">
        <v>121</v>
      </c>
      <c r="C116" s="109" t="s">
        <v>53</v>
      </c>
      <c r="D116" s="109" t="s">
        <v>23</v>
      </c>
      <c r="E116" s="133" t="s">
        <v>279</v>
      </c>
      <c r="F116" s="48">
        <v>250</v>
      </c>
      <c r="G116" s="48">
        <v>151162</v>
      </c>
      <c r="H116" s="124">
        <v>0.15</v>
      </c>
      <c r="I116" s="125">
        <v>2807</v>
      </c>
      <c r="J116" s="137" t="s">
        <v>108</v>
      </c>
      <c r="K116" s="126" t="e">
        <f t="shared" si="4"/>
        <v>#VALUE!</v>
      </c>
      <c r="L116" s="127">
        <v>1</v>
      </c>
      <c r="M116" s="127" t="e">
        <f t="shared" si="5"/>
        <v>#VALUE!</v>
      </c>
      <c r="N116" s="128">
        <v>50</v>
      </c>
      <c r="O116" s="153">
        <v>14256</v>
      </c>
      <c r="P116" s="128" t="e">
        <f t="shared" si="6"/>
        <v>#VALUE!</v>
      </c>
      <c r="Q116" s="129" t="e">
        <f t="shared" si="7"/>
        <v>#VALUE!</v>
      </c>
      <c r="R116" s="128"/>
      <c r="S116" s="119" t="s">
        <v>414</v>
      </c>
    </row>
    <row r="117" spans="1:19" s="132" customFormat="1" ht="13.5" customHeight="1">
      <c r="A117" s="123">
        <v>114</v>
      </c>
      <c r="B117" s="109" t="s">
        <v>121</v>
      </c>
      <c r="C117" s="109" t="s">
        <v>58</v>
      </c>
      <c r="D117" s="109" t="s">
        <v>23</v>
      </c>
      <c r="E117" s="133" t="s">
        <v>280</v>
      </c>
      <c r="F117" s="48">
        <v>100</v>
      </c>
      <c r="G117" s="48" t="s">
        <v>307</v>
      </c>
      <c r="H117" s="124">
        <v>24910</v>
      </c>
      <c r="I117" s="125">
        <v>34865</v>
      </c>
      <c r="J117" s="137">
        <v>41100</v>
      </c>
      <c r="K117" s="126">
        <f t="shared" si="4"/>
        <v>6235</v>
      </c>
      <c r="L117" s="127">
        <v>1</v>
      </c>
      <c r="M117" s="127">
        <f t="shared" si="5"/>
        <v>6235</v>
      </c>
      <c r="N117" s="128">
        <v>1956</v>
      </c>
      <c r="O117" s="153">
        <v>5965</v>
      </c>
      <c r="P117" s="128">
        <f t="shared" si="6"/>
        <v>270</v>
      </c>
      <c r="Q117" s="129">
        <f t="shared" si="7"/>
        <v>4.3303929430633517</v>
      </c>
      <c r="R117" s="128"/>
      <c r="S117" s="119" t="s">
        <v>414</v>
      </c>
    </row>
    <row r="118" spans="1:19" s="132" customFormat="1" ht="13.5" hidden="1" customHeight="1">
      <c r="A118" s="123">
        <v>115</v>
      </c>
      <c r="B118" s="109" t="s">
        <v>121</v>
      </c>
      <c r="C118" s="109"/>
      <c r="D118" s="109" t="s">
        <v>23</v>
      </c>
      <c r="E118" s="133" t="s">
        <v>281</v>
      </c>
      <c r="F118" s="48">
        <v>100</v>
      </c>
      <c r="G118" s="48">
        <v>151648</v>
      </c>
      <c r="H118" s="124" t="s">
        <v>84</v>
      </c>
      <c r="I118" s="125" t="s">
        <v>84</v>
      </c>
      <c r="J118" s="125" t="s">
        <v>84</v>
      </c>
      <c r="K118" s="126" t="e">
        <f t="shared" si="4"/>
        <v>#VALUE!</v>
      </c>
      <c r="L118" s="127">
        <v>30</v>
      </c>
      <c r="M118" s="127" t="e">
        <f t="shared" si="5"/>
        <v>#VALUE!</v>
      </c>
      <c r="N118" s="128"/>
      <c r="O118" s="125" t="s">
        <v>84</v>
      </c>
      <c r="P118" s="128" t="e">
        <f t="shared" si="6"/>
        <v>#VALUE!</v>
      </c>
      <c r="Q118" s="128" t="e">
        <f t="shared" si="7"/>
        <v>#VALUE!</v>
      </c>
      <c r="R118" s="128" t="s">
        <v>84</v>
      </c>
    </row>
    <row r="119" spans="1:19" s="132" customFormat="1" ht="13.5" customHeight="1">
      <c r="A119" s="123">
        <v>116</v>
      </c>
      <c r="B119" s="109" t="s">
        <v>121</v>
      </c>
      <c r="C119" s="109" t="s">
        <v>53</v>
      </c>
      <c r="D119" s="109" t="s">
        <v>23</v>
      </c>
      <c r="E119" s="133" t="s">
        <v>282</v>
      </c>
      <c r="F119" s="48">
        <v>100</v>
      </c>
      <c r="G119" s="48">
        <v>151149</v>
      </c>
      <c r="H119" s="124">
        <v>55350</v>
      </c>
      <c r="I119" s="125">
        <v>58550</v>
      </c>
      <c r="J119" s="137">
        <v>59675</v>
      </c>
      <c r="K119" s="126">
        <f t="shared" si="4"/>
        <v>1125</v>
      </c>
      <c r="L119" s="127">
        <v>30</v>
      </c>
      <c r="M119" s="127">
        <f t="shared" si="5"/>
        <v>33750</v>
      </c>
      <c r="N119" s="128">
        <v>930</v>
      </c>
      <c r="O119" s="153">
        <v>31526</v>
      </c>
      <c r="P119" s="128">
        <f t="shared" si="6"/>
        <v>2224</v>
      </c>
      <c r="Q119" s="129">
        <f t="shared" si="7"/>
        <v>6.5896296296296297</v>
      </c>
      <c r="R119" s="128"/>
      <c r="S119" s="119" t="s">
        <v>414</v>
      </c>
    </row>
    <row r="120" spans="1:19" s="132" customFormat="1" ht="13.5" customHeight="1">
      <c r="A120" s="123">
        <v>117</v>
      </c>
      <c r="B120" s="109" t="s">
        <v>121</v>
      </c>
      <c r="C120" s="109" t="s">
        <v>53</v>
      </c>
      <c r="D120" s="109" t="s">
        <v>23</v>
      </c>
      <c r="E120" s="133" t="s">
        <v>283</v>
      </c>
      <c r="F120" s="48">
        <v>63</v>
      </c>
      <c r="G120" s="48">
        <v>151155</v>
      </c>
      <c r="H120" s="124">
        <v>2510</v>
      </c>
      <c r="I120" s="125">
        <v>3725</v>
      </c>
      <c r="J120" s="137">
        <v>3765</v>
      </c>
      <c r="K120" s="126">
        <f t="shared" si="4"/>
        <v>40</v>
      </c>
      <c r="L120" s="127">
        <v>30</v>
      </c>
      <c r="M120" s="127">
        <f t="shared" si="5"/>
        <v>1200</v>
      </c>
      <c r="N120" s="128">
        <v>115</v>
      </c>
      <c r="O120" s="153">
        <v>1120</v>
      </c>
      <c r="P120" s="128">
        <f t="shared" si="6"/>
        <v>80</v>
      </c>
      <c r="Q120" s="129">
        <f t="shared" si="7"/>
        <v>6.666666666666667</v>
      </c>
      <c r="R120" s="128"/>
      <c r="S120" s="119" t="s">
        <v>414</v>
      </c>
    </row>
    <row r="121" spans="1:19" s="132" customFormat="1" ht="13.5" hidden="1" customHeight="1">
      <c r="A121" s="123">
        <v>118</v>
      </c>
      <c r="B121" s="109" t="s">
        <v>121</v>
      </c>
      <c r="C121" s="109" t="s">
        <v>53</v>
      </c>
      <c r="D121" s="109" t="s">
        <v>23</v>
      </c>
      <c r="E121" s="133" t="s">
        <v>284</v>
      </c>
      <c r="F121" s="48">
        <v>100</v>
      </c>
      <c r="G121" s="48">
        <v>151157</v>
      </c>
      <c r="H121" s="124">
        <v>1498</v>
      </c>
      <c r="I121" s="125">
        <v>2298</v>
      </c>
      <c r="J121" s="137" t="s">
        <v>109</v>
      </c>
      <c r="K121" s="126" t="e">
        <f t="shared" si="4"/>
        <v>#VALUE!</v>
      </c>
      <c r="L121" s="127">
        <v>30</v>
      </c>
      <c r="M121" s="127" t="e">
        <f t="shared" si="5"/>
        <v>#VALUE!</v>
      </c>
      <c r="N121" s="128">
        <v>102</v>
      </c>
      <c r="O121" s="153">
        <v>6253</v>
      </c>
      <c r="P121" s="128" t="e">
        <f t="shared" si="6"/>
        <v>#VALUE!</v>
      </c>
      <c r="Q121" s="129" t="e">
        <f t="shared" si="7"/>
        <v>#VALUE!</v>
      </c>
      <c r="R121" s="128"/>
      <c r="S121" s="119" t="s">
        <v>414</v>
      </c>
    </row>
    <row r="122" spans="1:19" s="132" customFormat="1" ht="13.5" customHeight="1">
      <c r="A122" s="123">
        <v>119</v>
      </c>
      <c r="B122" s="109" t="s">
        <v>121</v>
      </c>
      <c r="C122" s="109" t="s">
        <v>58</v>
      </c>
      <c r="D122" s="109" t="s">
        <v>23</v>
      </c>
      <c r="E122" s="133" t="s">
        <v>285</v>
      </c>
      <c r="F122" s="48">
        <v>100</v>
      </c>
      <c r="G122" s="48" t="s">
        <v>306</v>
      </c>
      <c r="H122" s="124" t="s">
        <v>116</v>
      </c>
      <c r="I122" s="125">
        <v>11958</v>
      </c>
      <c r="J122" s="125">
        <v>12264</v>
      </c>
      <c r="K122" s="126">
        <f t="shared" si="4"/>
        <v>306</v>
      </c>
      <c r="L122" s="127">
        <v>30</v>
      </c>
      <c r="M122" s="127">
        <f t="shared" si="5"/>
        <v>9180</v>
      </c>
      <c r="N122" s="128">
        <v>158</v>
      </c>
      <c r="O122" s="125">
        <v>8569</v>
      </c>
      <c r="P122" s="128">
        <f t="shared" si="6"/>
        <v>611</v>
      </c>
      <c r="Q122" s="129">
        <f t="shared" si="7"/>
        <v>6.655773420479302</v>
      </c>
      <c r="R122" s="128" t="s">
        <v>84</v>
      </c>
      <c r="S122" s="119" t="s">
        <v>414</v>
      </c>
    </row>
    <row r="123" spans="1:19" s="132" customFormat="1" ht="13.5" customHeight="1">
      <c r="A123" s="123">
        <v>120</v>
      </c>
      <c r="B123" s="109" t="s">
        <v>121</v>
      </c>
      <c r="C123" s="109" t="s">
        <v>58</v>
      </c>
      <c r="D123" s="109" t="s">
        <v>23</v>
      </c>
      <c r="E123" s="133" t="s">
        <v>286</v>
      </c>
      <c r="F123" s="48">
        <v>100</v>
      </c>
      <c r="G123" s="48">
        <v>151160</v>
      </c>
      <c r="H123" s="124">
        <v>7651</v>
      </c>
      <c r="I123" s="125">
        <v>9185</v>
      </c>
      <c r="J123" s="137">
        <v>9362</v>
      </c>
      <c r="K123" s="126">
        <f t="shared" si="4"/>
        <v>177</v>
      </c>
      <c r="L123" s="127">
        <v>30</v>
      </c>
      <c r="M123" s="127">
        <f t="shared" si="5"/>
        <v>5310</v>
      </c>
      <c r="N123" s="128">
        <v>578</v>
      </c>
      <c r="O123" s="153">
        <v>5002</v>
      </c>
      <c r="P123" s="128">
        <f t="shared" si="6"/>
        <v>308</v>
      </c>
      <c r="Q123" s="129">
        <f t="shared" si="7"/>
        <v>5.8003766478342751</v>
      </c>
      <c r="R123" s="128"/>
      <c r="S123" s="119" t="s">
        <v>414</v>
      </c>
    </row>
    <row r="124" spans="1:19" s="132" customFormat="1" ht="13.5" customHeight="1">
      <c r="A124" s="123">
        <v>121</v>
      </c>
      <c r="B124" s="109" t="s">
        <v>121</v>
      </c>
      <c r="C124" s="109" t="s">
        <v>53</v>
      </c>
      <c r="D124" s="109" t="s">
        <v>23</v>
      </c>
      <c r="E124" s="133" t="s">
        <v>287</v>
      </c>
      <c r="F124" s="48">
        <v>100</v>
      </c>
      <c r="G124" s="48">
        <v>151161</v>
      </c>
      <c r="H124" s="124">
        <v>3100</v>
      </c>
      <c r="I124" s="125">
        <v>3965</v>
      </c>
      <c r="J124" s="137">
        <v>4454</v>
      </c>
      <c r="K124" s="126">
        <f t="shared" si="4"/>
        <v>489</v>
      </c>
      <c r="L124" s="127">
        <v>30</v>
      </c>
      <c r="M124" s="127">
        <f t="shared" si="5"/>
        <v>14670</v>
      </c>
      <c r="N124" s="128">
        <v>120</v>
      </c>
      <c r="O124" s="153">
        <v>13245</v>
      </c>
      <c r="P124" s="128">
        <f t="shared" si="6"/>
        <v>1425</v>
      </c>
      <c r="Q124" s="129">
        <f t="shared" si="7"/>
        <v>9.7137014314928418</v>
      </c>
      <c r="R124" s="128"/>
      <c r="S124" s="119" t="s">
        <v>414</v>
      </c>
    </row>
    <row r="125" spans="1:19" s="132" customFormat="1" ht="13.5" customHeight="1">
      <c r="A125" s="123">
        <v>122</v>
      </c>
      <c r="B125" s="109" t="s">
        <v>121</v>
      </c>
      <c r="C125" s="109" t="s">
        <v>58</v>
      </c>
      <c r="D125" s="109" t="s">
        <v>23</v>
      </c>
      <c r="E125" s="47" t="s">
        <v>288</v>
      </c>
      <c r="F125" s="48">
        <v>100</v>
      </c>
      <c r="G125" s="48">
        <v>151661</v>
      </c>
      <c r="H125" s="124">
        <v>5425</v>
      </c>
      <c r="I125" s="125">
        <v>12574</v>
      </c>
      <c r="J125" s="137">
        <v>13853</v>
      </c>
      <c r="K125" s="126">
        <f t="shared" si="4"/>
        <v>1279</v>
      </c>
      <c r="L125" s="127">
        <v>1</v>
      </c>
      <c r="M125" s="127">
        <f t="shared" si="5"/>
        <v>1279</v>
      </c>
      <c r="N125" s="128">
        <v>221</v>
      </c>
      <c r="O125" s="153">
        <v>1220</v>
      </c>
      <c r="P125" s="128">
        <f t="shared" si="6"/>
        <v>59</v>
      </c>
      <c r="Q125" s="129">
        <f t="shared" si="7"/>
        <v>4.6129788897576232</v>
      </c>
      <c r="R125" s="128"/>
      <c r="S125" s="119" t="s">
        <v>414</v>
      </c>
    </row>
    <row r="126" spans="1:19" s="132" customFormat="1" ht="21" hidden="1" customHeight="1">
      <c r="A126" s="123">
        <v>123</v>
      </c>
      <c r="B126" s="109" t="s">
        <v>121</v>
      </c>
      <c r="C126" s="109" t="s">
        <v>58</v>
      </c>
      <c r="D126" s="109" t="s">
        <v>23</v>
      </c>
      <c r="E126" s="47" t="s">
        <v>289</v>
      </c>
      <c r="F126" s="48">
        <v>100</v>
      </c>
      <c r="G126" s="48" t="s">
        <v>326</v>
      </c>
      <c r="H126" s="124" t="s">
        <v>99</v>
      </c>
      <c r="I126" s="125" t="s">
        <v>99</v>
      </c>
      <c r="J126" s="125" t="s">
        <v>99</v>
      </c>
      <c r="K126" s="126" t="e">
        <f t="shared" si="4"/>
        <v>#VALUE!</v>
      </c>
      <c r="L126" s="127">
        <v>30</v>
      </c>
      <c r="M126" s="127" t="e">
        <f t="shared" si="5"/>
        <v>#VALUE!</v>
      </c>
      <c r="N126" s="128">
        <v>10</v>
      </c>
      <c r="O126" s="125" t="s">
        <v>99</v>
      </c>
      <c r="P126" s="128" t="e">
        <f t="shared" si="6"/>
        <v>#VALUE!</v>
      </c>
      <c r="Q126" s="128" t="e">
        <f t="shared" si="7"/>
        <v>#VALUE!</v>
      </c>
      <c r="R126" s="128" t="s">
        <v>84</v>
      </c>
      <c r="S126" s="119" t="s">
        <v>414</v>
      </c>
    </row>
    <row r="127" spans="1:19" s="132" customFormat="1" ht="13.5" customHeight="1">
      <c r="A127" s="123">
        <v>124</v>
      </c>
      <c r="B127" s="109" t="s">
        <v>121</v>
      </c>
      <c r="C127" s="109" t="s">
        <v>58</v>
      </c>
      <c r="D127" s="109" t="s">
        <v>23</v>
      </c>
      <c r="E127" s="47" t="s">
        <v>290</v>
      </c>
      <c r="F127" s="48">
        <v>63</v>
      </c>
      <c r="G127" s="48">
        <v>151620</v>
      </c>
      <c r="H127" s="124">
        <v>5580</v>
      </c>
      <c r="I127" s="125">
        <v>6917</v>
      </c>
      <c r="J127" s="137">
        <v>7021</v>
      </c>
      <c r="K127" s="126">
        <f t="shared" si="4"/>
        <v>104</v>
      </c>
      <c r="L127" s="127">
        <v>30</v>
      </c>
      <c r="M127" s="127">
        <f t="shared" si="5"/>
        <v>3120</v>
      </c>
      <c r="N127" s="128">
        <v>225</v>
      </c>
      <c r="O127" s="153">
        <v>3022</v>
      </c>
      <c r="P127" s="128">
        <f t="shared" si="6"/>
        <v>98</v>
      </c>
      <c r="Q127" s="129">
        <f t="shared" si="7"/>
        <v>3.141025641025641</v>
      </c>
      <c r="R127" s="128"/>
      <c r="S127" s="119" t="s">
        <v>414</v>
      </c>
    </row>
    <row r="128" spans="1:19" s="132" customFormat="1" ht="13.5" hidden="1" customHeight="1">
      <c r="A128" s="123">
        <v>125</v>
      </c>
      <c r="B128" s="109" t="s">
        <v>121</v>
      </c>
      <c r="C128" s="109" t="s">
        <v>215</v>
      </c>
      <c r="D128" s="134" t="s">
        <v>216</v>
      </c>
      <c r="E128" s="47" t="s">
        <v>217</v>
      </c>
      <c r="F128" s="135">
        <v>25</v>
      </c>
      <c r="G128" s="135" t="s">
        <v>217</v>
      </c>
      <c r="H128" s="124">
        <v>2780</v>
      </c>
      <c r="I128" s="125">
        <v>3310</v>
      </c>
      <c r="J128" s="137" t="s">
        <v>103</v>
      </c>
      <c r="K128" s="126" t="e">
        <f t="shared" si="4"/>
        <v>#VALUE!</v>
      </c>
      <c r="L128" s="127">
        <v>10</v>
      </c>
      <c r="M128" s="127" t="e">
        <f t="shared" si="5"/>
        <v>#VALUE!</v>
      </c>
      <c r="N128" s="128" t="e">
        <v>#N/A</v>
      </c>
      <c r="O128" s="153" t="s">
        <v>103</v>
      </c>
      <c r="P128" s="128" t="e">
        <f t="shared" si="6"/>
        <v>#VALUE!</v>
      </c>
      <c r="Q128" s="129" t="e">
        <f t="shared" si="7"/>
        <v>#VALUE!</v>
      </c>
      <c r="R128" s="128"/>
      <c r="S128" s="132" t="s">
        <v>415</v>
      </c>
    </row>
    <row r="129" spans="1:19" s="132" customFormat="1" ht="13.5" hidden="1" customHeight="1">
      <c r="A129" s="123">
        <v>126</v>
      </c>
      <c r="B129" s="109" t="s">
        <v>121</v>
      </c>
      <c r="C129" s="109" t="s">
        <v>215</v>
      </c>
      <c r="D129" s="109" t="s">
        <v>216</v>
      </c>
      <c r="E129" s="47" t="s">
        <v>218</v>
      </c>
      <c r="F129" s="48">
        <v>25</v>
      </c>
      <c r="G129" s="48" t="s">
        <v>218</v>
      </c>
      <c r="H129" s="124" t="s">
        <v>108</v>
      </c>
      <c r="I129" s="137" t="s">
        <v>416</v>
      </c>
      <c r="J129" s="137" t="s">
        <v>416</v>
      </c>
      <c r="K129" s="126" t="e">
        <f t="shared" si="4"/>
        <v>#VALUE!</v>
      </c>
      <c r="L129" s="127">
        <v>10</v>
      </c>
      <c r="M129" s="127" t="e">
        <f t="shared" si="5"/>
        <v>#VALUE!</v>
      </c>
      <c r="N129" s="128" t="e">
        <v>#N/A</v>
      </c>
      <c r="O129" s="137" t="s">
        <v>416</v>
      </c>
      <c r="P129" s="128" t="e">
        <f t="shared" si="6"/>
        <v>#VALUE!</v>
      </c>
      <c r="Q129" s="128" t="e">
        <f t="shared" si="7"/>
        <v>#VALUE!</v>
      </c>
      <c r="R129" s="128" t="s">
        <v>74</v>
      </c>
      <c r="S129" s="132" t="s">
        <v>415</v>
      </c>
    </row>
    <row r="130" spans="1:19" s="132" customFormat="1" ht="13.5" customHeight="1">
      <c r="A130" s="123">
        <v>127</v>
      </c>
      <c r="B130" s="109" t="s">
        <v>121</v>
      </c>
      <c r="C130" s="109" t="s">
        <v>215</v>
      </c>
      <c r="D130" s="109" t="s">
        <v>216</v>
      </c>
      <c r="E130" s="47" t="s">
        <v>219</v>
      </c>
      <c r="F130" s="48">
        <v>63</v>
      </c>
      <c r="G130" s="48" t="s">
        <v>219</v>
      </c>
      <c r="H130" s="124">
        <v>6421</v>
      </c>
      <c r="I130" s="125">
        <v>7644</v>
      </c>
      <c r="J130" s="137">
        <v>7785</v>
      </c>
      <c r="K130" s="126">
        <f t="shared" si="4"/>
        <v>141</v>
      </c>
      <c r="L130" s="127">
        <v>20</v>
      </c>
      <c r="M130" s="127">
        <f t="shared" si="5"/>
        <v>2820</v>
      </c>
      <c r="N130" s="128" t="e">
        <v>#N/A</v>
      </c>
      <c r="O130" s="156">
        <v>2652</v>
      </c>
      <c r="P130" s="128">
        <f t="shared" si="6"/>
        <v>168</v>
      </c>
      <c r="Q130" s="129">
        <f t="shared" si="7"/>
        <v>5.9574468085106389</v>
      </c>
      <c r="R130" s="128"/>
      <c r="S130" s="132" t="s">
        <v>415</v>
      </c>
    </row>
    <row r="131" spans="1:19" s="132" customFormat="1" ht="13.5" customHeight="1">
      <c r="A131" s="123">
        <v>128</v>
      </c>
      <c r="B131" s="109" t="s">
        <v>121</v>
      </c>
      <c r="C131" s="109" t="s">
        <v>215</v>
      </c>
      <c r="D131" s="109" t="s">
        <v>216</v>
      </c>
      <c r="E131" s="47" t="s">
        <v>220</v>
      </c>
      <c r="F131" s="48">
        <v>63</v>
      </c>
      <c r="G131" s="48" t="s">
        <v>220</v>
      </c>
      <c r="H131" s="124">
        <v>3921</v>
      </c>
      <c r="I131" s="125">
        <v>4556</v>
      </c>
      <c r="J131" s="137">
        <v>5790</v>
      </c>
      <c r="K131" s="126">
        <f t="shared" si="4"/>
        <v>1234</v>
      </c>
      <c r="L131" s="127">
        <v>10</v>
      </c>
      <c r="M131" s="127">
        <f t="shared" si="5"/>
        <v>12340</v>
      </c>
      <c r="N131" s="128" t="e">
        <v>#N/A</v>
      </c>
      <c r="O131" s="156">
        <v>11123</v>
      </c>
      <c r="P131" s="128">
        <f t="shared" si="6"/>
        <v>1217</v>
      </c>
      <c r="Q131" s="129">
        <f t="shared" si="7"/>
        <v>9.8622366288492707</v>
      </c>
      <c r="R131" s="128"/>
      <c r="S131" s="132" t="s">
        <v>415</v>
      </c>
    </row>
    <row r="132" spans="1:19" s="132" customFormat="1" ht="13.5" customHeight="1">
      <c r="A132" s="123">
        <v>129</v>
      </c>
      <c r="B132" s="109" t="s">
        <v>121</v>
      </c>
      <c r="C132" s="109" t="s">
        <v>215</v>
      </c>
      <c r="D132" s="109" t="s">
        <v>216</v>
      </c>
      <c r="E132" s="47" t="s">
        <v>221</v>
      </c>
      <c r="F132" s="48">
        <v>63</v>
      </c>
      <c r="G132" s="48" t="s">
        <v>221</v>
      </c>
      <c r="H132" s="124">
        <v>4854</v>
      </c>
      <c r="I132" s="125">
        <v>5515</v>
      </c>
      <c r="J132" s="137">
        <v>5821</v>
      </c>
      <c r="K132" s="126">
        <f t="shared" si="4"/>
        <v>306</v>
      </c>
      <c r="L132" s="127">
        <v>20</v>
      </c>
      <c r="M132" s="127">
        <f t="shared" si="5"/>
        <v>6120</v>
      </c>
      <c r="N132" s="128" t="e">
        <v>#N/A</v>
      </c>
      <c r="O132" s="156">
        <v>5701</v>
      </c>
      <c r="P132" s="128">
        <f t="shared" si="6"/>
        <v>419</v>
      </c>
      <c r="Q132" s="129">
        <f t="shared" si="7"/>
        <v>6.8464052287581705</v>
      </c>
      <c r="R132" s="128"/>
      <c r="S132" s="132" t="s">
        <v>415</v>
      </c>
    </row>
    <row r="133" spans="1:19" s="132" customFormat="1" ht="13.5" customHeight="1">
      <c r="A133" s="123">
        <v>130</v>
      </c>
      <c r="B133" s="109" t="s">
        <v>121</v>
      </c>
      <c r="C133" s="109" t="s">
        <v>215</v>
      </c>
      <c r="D133" s="109" t="s">
        <v>216</v>
      </c>
      <c r="E133" s="47" t="s">
        <v>222</v>
      </c>
      <c r="F133" s="48">
        <v>63</v>
      </c>
      <c r="G133" s="48" t="s">
        <v>222</v>
      </c>
      <c r="H133" s="124">
        <v>6854</v>
      </c>
      <c r="I133" s="125">
        <v>7502</v>
      </c>
      <c r="J133" s="137">
        <v>9256</v>
      </c>
      <c r="K133" s="126">
        <f t="shared" ref="K133:K196" si="8">J133-I133</f>
        <v>1754</v>
      </c>
      <c r="L133" s="127">
        <v>20</v>
      </c>
      <c r="M133" s="127">
        <f t="shared" ref="M133:M196" si="9">L133*K133</f>
        <v>35080</v>
      </c>
      <c r="N133" s="128" t="e">
        <v>#N/A</v>
      </c>
      <c r="O133" s="156">
        <v>32562</v>
      </c>
      <c r="P133" s="128">
        <f t="shared" ref="P133:P196" si="10">M133-O133</f>
        <v>2518</v>
      </c>
      <c r="Q133" s="129">
        <f t="shared" ref="Q133:Q196" si="11">((M133-O133)/M133)*100</f>
        <v>7.1778791334093501</v>
      </c>
      <c r="R133" s="128"/>
      <c r="S133" s="132" t="s">
        <v>415</v>
      </c>
    </row>
    <row r="134" spans="1:19" s="132" customFormat="1" ht="13.5" hidden="1" customHeight="1">
      <c r="A134" s="123">
        <v>131</v>
      </c>
      <c r="B134" s="109" t="s">
        <v>121</v>
      </c>
      <c r="C134" s="109" t="s">
        <v>215</v>
      </c>
      <c r="D134" s="109" t="s">
        <v>216</v>
      </c>
      <c r="E134" s="47" t="s">
        <v>223</v>
      </c>
      <c r="F134" s="48">
        <v>63</v>
      </c>
      <c r="G134" s="48" t="s">
        <v>223</v>
      </c>
      <c r="H134" s="124" t="s">
        <v>108</v>
      </c>
      <c r="I134" s="137" t="s">
        <v>416</v>
      </c>
      <c r="J134" s="137" t="s">
        <v>416</v>
      </c>
      <c r="K134" s="126" t="e">
        <f t="shared" si="8"/>
        <v>#VALUE!</v>
      </c>
      <c r="L134" s="127">
        <v>20</v>
      </c>
      <c r="M134" s="127" t="e">
        <f t="shared" si="9"/>
        <v>#VALUE!</v>
      </c>
      <c r="N134" s="128" t="e">
        <v>#N/A</v>
      </c>
      <c r="O134" s="156">
        <v>4138</v>
      </c>
      <c r="P134" s="128" t="e">
        <f t="shared" si="10"/>
        <v>#VALUE!</v>
      </c>
      <c r="Q134" s="128" t="e">
        <f t="shared" si="11"/>
        <v>#VALUE!</v>
      </c>
      <c r="R134" s="128" t="s">
        <v>74</v>
      </c>
      <c r="S134" s="132" t="s">
        <v>415</v>
      </c>
    </row>
    <row r="135" spans="1:19" s="132" customFormat="1" ht="13.5" customHeight="1">
      <c r="A135" s="123">
        <v>132</v>
      </c>
      <c r="B135" s="109" t="s">
        <v>121</v>
      </c>
      <c r="C135" s="109" t="s">
        <v>215</v>
      </c>
      <c r="D135" s="109" t="s">
        <v>216</v>
      </c>
      <c r="E135" s="47" t="s">
        <v>224</v>
      </c>
      <c r="F135" s="48">
        <v>25</v>
      </c>
      <c r="G135" s="48" t="s">
        <v>224</v>
      </c>
      <c r="H135" s="124">
        <v>7425</v>
      </c>
      <c r="I135" s="125">
        <v>11948</v>
      </c>
      <c r="J135" s="137">
        <v>11996</v>
      </c>
      <c r="K135" s="126">
        <f t="shared" si="8"/>
        <v>48</v>
      </c>
      <c r="L135" s="127">
        <v>10</v>
      </c>
      <c r="M135" s="127">
        <f t="shared" si="9"/>
        <v>480</v>
      </c>
      <c r="N135" s="128" t="e">
        <v>#N/A</v>
      </c>
      <c r="O135" s="156">
        <v>460</v>
      </c>
      <c r="P135" s="128">
        <f t="shared" si="10"/>
        <v>20</v>
      </c>
      <c r="Q135" s="129">
        <f t="shared" si="11"/>
        <v>4.1666666666666661</v>
      </c>
      <c r="R135" s="128"/>
      <c r="S135" s="132" t="s">
        <v>415</v>
      </c>
    </row>
    <row r="136" spans="1:19" s="132" customFormat="1" ht="13.5" customHeight="1">
      <c r="A136" s="123">
        <v>133</v>
      </c>
      <c r="B136" s="109" t="s">
        <v>121</v>
      </c>
      <c r="C136" s="109" t="s">
        <v>215</v>
      </c>
      <c r="D136" s="109" t="s">
        <v>216</v>
      </c>
      <c r="E136" s="47" t="s">
        <v>225</v>
      </c>
      <c r="F136" s="48">
        <v>25</v>
      </c>
      <c r="G136" s="48" t="s">
        <v>225</v>
      </c>
      <c r="H136" s="124">
        <v>6651</v>
      </c>
      <c r="I136" s="125">
        <v>8080</v>
      </c>
      <c r="J136" s="137">
        <v>8193</v>
      </c>
      <c r="K136" s="126">
        <f t="shared" si="8"/>
        <v>113</v>
      </c>
      <c r="L136" s="127">
        <v>10</v>
      </c>
      <c r="M136" s="127">
        <f t="shared" si="9"/>
        <v>1130</v>
      </c>
      <c r="N136" s="128" t="e">
        <v>#N/A</v>
      </c>
      <c r="O136" s="156">
        <v>1023</v>
      </c>
      <c r="P136" s="128">
        <f t="shared" si="10"/>
        <v>107</v>
      </c>
      <c r="Q136" s="129">
        <f t="shared" si="11"/>
        <v>9.4690265486725664</v>
      </c>
      <c r="R136" s="128"/>
      <c r="S136" s="132" t="s">
        <v>415</v>
      </c>
    </row>
    <row r="137" spans="1:19" s="132" customFormat="1" ht="13.5" customHeight="1">
      <c r="A137" s="123">
        <v>134</v>
      </c>
      <c r="B137" s="109" t="s">
        <v>121</v>
      </c>
      <c r="C137" s="109" t="s">
        <v>215</v>
      </c>
      <c r="D137" s="109" t="s">
        <v>216</v>
      </c>
      <c r="E137" s="47" t="s">
        <v>226</v>
      </c>
      <c r="F137" s="48">
        <v>25</v>
      </c>
      <c r="G137" s="48" t="s">
        <v>226</v>
      </c>
      <c r="H137" s="124">
        <v>7939</v>
      </c>
      <c r="I137" s="125">
        <v>8893</v>
      </c>
      <c r="J137" s="137">
        <v>9032</v>
      </c>
      <c r="K137" s="126">
        <f t="shared" si="8"/>
        <v>139</v>
      </c>
      <c r="L137" s="127">
        <v>10</v>
      </c>
      <c r="M137" s="127">
        <f t="shared" si="9"/>
        <v>1390</v>
      </c>
      <c r="N137" s="128" t="e">
        <v>#N/A</v>
      </c>
      <c r="O137" s="156">
        <v>1264</v>
      </c>
      <c r="P137" s="128">
        <f t="shared" si="10"/>
        <v>126</v>
      </c>
      <c r="Q137" s="129">
        <f t="shared" si="11"/>
        <v>9.0647482014388494</v>
      </c>
      <c r="R137" s="128"/>
      <c r="S137" s="132" t="s">
        <v>415</v>
      </c>
    </row>
    <row r="138" spans="1:19" s="132" customFormat="1" ht="13.5" customHeight="1">
      <c r="A138" s="123">
        <v>135</v>
      </c>
      <c r="B138" s="109" t="s">
        <v>121</v>
      </c>
      <c r="C138" s="109" t="s">
        <v>215</v>
      </c>
      <c r="D138" s="109" t="s">
        <v>216</v>
      </c>
      <c r="E138" s="47" t="s">
        <v>227</v>
      </c>
      <c r="F138" s="48">
        <v>25</v>
      </c>
      <c r="G138" s="48" t="s">
        <v>227</v>
      </c>
      <c r="H138" s="124">
        <v>7631</v>
      </c>
      <c r="I138" s="125">
        <v>9224</v>
      </c>
      <c r="J138" s="137">
        <v>9421</v>
      </c>
      <c r="K138" s="126">
        <f t="shared" si="8"/>
        <v>197</v>
      </c>
      <c r="L138" s="127">
        <v>10</v>
      </c>
      <c r="M138" s="127">
        <f t="shared" si="9"/>
        <v>1970</v>
      </c>
      <c r="N138" s="128" t="e">
        <v>#N/A</v>
      </c>
      <c r="O138" s="156">
        <v>1835</v>
      </c>
      <c r="P138" s="128">
        <f t="shared" si="10"/>
        <v>135</v>
      </c>
      <c r="Q138" s="129">
        <f t="shared" si="11"/>
        <v>6.8527918781725887</v>
      </c>
      <c r="R138" s="128"/>
      <c r="S138" s="132" t="s">
        <v>415</v>
      </c>
    </row>
    <row r="139" spans="1:19" s="132" customFormat="1" ht="13.5" customHeight="1">
      <c r="A139" s="123">
        <v>136</v>
      </c>
      <c r="B139" s="109" t="s">
        <v>121</v>
      </c>
      <c r="C139" s="109" t="s">
        <v>215</v>
      </c>
      <c r="D139" s="109" t="s">
        <v>216</v>
      </c>
      <c r="E139" s="47" t="s">
        <v>228</v>
      </c>
      <c r="F139" s="48">
        <v>100</v>
      </c>
      <c r="G139" s="48" t="s">
        <v>228</v>
      </c>
      <c r="H139" s="124">
        <v>6564</v>
      </c>
      <c r="I139" s="125">
        <v>8956</v>
      </c>
      <c r="J139" s="137">
        <v>9031</v>
      </c>
      <c r="K139" s="126">
        <f t="shared" si="8"/>
        <v>75</v>
      </c>
      <c r="L139" s="127">
        <v>30</v>
      </c>
      <c r="M139" s="127">
        <f t="shared" si="9"/>
        <v>2250</v>
      </c>
      <c r="N139" s="128" t="e">
        <v>#N/A</v>
      </c>
      <c r="O139" s="156">
        <v>2036</v>
      </c>
      <c r="P139" s="128">
        <f t="shared" si="10"/>
        <v>214</v>
      </c>
      <c r="Q139" s="129">
        <f t="shared" si="11"/>
        <v>9.5111111111111111</v>
      </c>
      <c r="R139" s="128"/>
      <c r="S139" s="132" t="s">
        <v>415</v>
      </c>
    </row>
    <row r="140" spans="1:19" s="132" customFormat="1" ht="13.5" customHeight="1">
      <c r="A140" s="123">
        <v>137</v>
      </c>
      <c r="B140" s="109" t="s">
        <v>121</v>
      </c>
      <c r="C140" s="109" t="s">
        <v>215</v>
      </c>
      <c r="D140" s="109" t="s">
        <v>216</v>
      </c>
      <c r="E140" s="47" t="s">
        <v>229</v>
      </c>
      <c r="F140" s="48">
        <v>100</v>
      </c>
      <c r="G140" s="48" t="s">
        <v>229</v>
      </c>
      <c r="H140" s="124">
        <v>5596</v>
      </c>
      <c r="I140" s="125">
        <v>7493</v>
      </c>
      <c r="J140" s="137">
        <v>7538</v>
      </c>
      <c r="K140" s="126">
        <f t="shared" si="8"/>
        <v>45</v>
      </c>
      <c r="L140" s="127">
        <v>30</v>
      </c>
      <c r="M140" s="127">
        <f t="shared" si="9"/>
        <v>1350</v>
      </c>
      <c r="N140" s="128" t="e">
        <v>#N/A</v>
      </c>
      <c r="O140" s="156">
        <v>1269</v>
      </c>
      <c r="P140" s="128">
        <f t="shared" si="10"/>
        <v>81</v>
      </c>
      <c r="Q140" s="129">
        <f t="shared" si="11"/>
        <v>6</v>
      </c>
      <c r="R140" s="128"/>
      <c r="S140" s="132" t="s">
        <v>415</v>
      </c>
    </row>
    <row r="141" spans="1:19" s="132" customFormat="1" ht="13.5" customHeight="1">
      <c r="A141" s="123">
        <v>138</v>
      </c>
      <c r="B141" s="109" t="s">
        <v>121</v>
      </c>
      <c r="C141" s="109" t="s">
        <v>215</v>
      </c>
      <c r="D141" s="109" t="s">
        <v>216</v>
      </c>
      <c r="E141" s="47" t="s">
        <v>230</v>
      </c>
      <c r="F141" s="48">
        <v>63</v>
      </c>
      <c r="G141" s="48" t="s">
        <v>230</v>
      </c>
      <c r="H141" s="124">
        <v>5214</v>
      </c>
      <c r="I141" s="125">
        <v>7793</v>
      </c>
      <c r="J141" s="137">
        <v>7912</v>
      </c>
      <c r="K141" s="126">
        <f t="shared" si="8"/>
        <v>119</v>
      </c>
      <c r="L141" s="127">
        <v>20</v>
      </c>
      <c r="M141" s="127">
        <f t="shared" si="9"/>
        <v>2380</v>
      </c>
      <c r="N141" s="128" t="e">
        <v>#N/A</v>
      </c>
      <c r="O141" s="156">
        <v>2201</v>
      </c>
      <c r="P141" s="128">
        <f t="shared" si="10"/>
        <v>179</v>
      </c>
      <c r="Q141" s="129">
        <f t="shared" si="11"/>
        <v>7.5210084033613445</v>
      </c>
      <c r="R141" s="128"/>
      <c r="S141" s="132" t="s">
        <v>415</v>
      </c>
    </row>
    <row r="142" spans="1:19" s="132" customFormat="1" ht="13.5" hidden="1" customHeight="1">
      <c r="A142" s="123">
        <v>139</v>
      </c>
      <c r="B142" s="109" t="s">
        <v>121</v>
      </c>
      <c r="C142" s="109" t="s">
        <v>215</v>
      </c>
      <c r="D142" s="109" t="s">
        <v>216</v>
      </c>
      <c r="E142" s="47" t="s">
        <v>231</v>
      </c>
      <c r="F142" s="48">
        <v>63</v>
      </c>
      <c r="G142" s="48" t="s">
        <v>231</v>
      </c>
      <c r="H142" s="124">
        <v>8018</v>
      </c>
      <c r="I142" s="125">
        <v>9342</v>
      </c>
      <c r="J142" s="137">
        <v>9425</v>
      </c>
      <c r="K142" s="126">
        <f t="shared" si="8"/>
        <v>83</v>
      </c>
      <c r="L142" s="127">
        <v>20</v>
      </c>
      <c r="M142" s="127">
        <f t="shared" si="9"/>
        <v>1660</v>
      </c>
      <c r="N142" s="128" t="e">
        <v>#N/A</v>
      </c>
      <c r="O142" s="156">
        <v>1489</v>
      </c>
      <c r="P142" s="128">
        <f t="shared" si="10"/>
        <v>171</v>
      </c>
      <c r="Q142" s="129">
        <f t="shared" si="11"/>
        <v>10.301204819277109</v>
      </c>
      <c r="R142" s="128"/>
      <c r="S142" s="132" t="s">
        <v>415</v>
      </c>
    </row>
    <row r="143" spans="1:19" s="132" customFormat="1" ht="13.5" customHeight="1">
      <c r="A143" s="123">
        <v>140</v>
      </c>
      <c r="B143" s="109" t="s">
        <v>121</v>
      </c>
      <c r="C143" s="109" t="s">
        <v>215</v>
      </c>
      <c r="D143" s="109" t="s">
        <v>216</v>
      </c>
      <c r="E143" s="47" t="s">
        <v>232</v>
      </c>
      <c r="F143" s="48">
        <v>63</v>
      </c>
      <c r="G143" s="48" t="s">
        <v>232</v>
      </c>
      <c r="H143" s="124">
        <v>8254</v>
      </c>
      <c r="I143" s="125">
        <v>11372</v>
      </c>
      <c r="J143" s="137">
        <v>11524</v>
      </c>
      <c r="K143" s="126">
        <f t="shared" si="8"/>
        <v>152</v>
      </c>
      <c r="L143" s="127">
        <v>20</v>
      </c>
      <c r="M143" s="127">
        <f t="shared" si="9"/>
        <v>3040</v>
      </c>
      <c r="N143" s="128" t="e">
        <v>#N/A</v>
      </c>
      <c r="O143" s="156">
        <v>2879</v>
      </c>
      <c r="P143" s="128">
        <f t="shared" si="10"/>
        <v>161</v>
      </c>
      <c r="Q143" s="129">
        <f t="shared" si="11"/>
        <v>5.2960526315789469</v>
      </c>
      <c r="R143" s="128"/>
      <c r="S143" s="132" t="s">
        <v>415</v>
      </c>
    </row>
    <row r="144" spans="1:19" s="132" customFormat="1" ht="13.5" customHeight="1">
      <c r="A144" s="123">
        <v>141</v>
      </c>
      <c r="B144" s="109" t="s">
        <v>121</v>
      </c>
      <c r="C144" s="109" t="s">
        <v>215</v>
      </c>
      <c r="D144" s="109" t="s">
        <v>216</v>
      </c>
      <c r="E144" s="47" t="s">
        <v>233</v>
      </c>
      <c r="F144" s="48">
        <v>63</v>
      </c>
      <c r="G144" s="48" t="s">
        <v>233</v>
      </c>
      <c r="H144" s="124">
        <v>8913</v>
      </c>
      <c r="I144" s="125">
        <v>10185</v>
      </c>
      <c r="J144" s="137">
        <v>10336</v>
      </c>
      <c r="K144" s="126">
        <f t="shared" si="8"/>
        <v>151</v>
      </c>
      <c r="L144" s="127">
        <v>20</v>
      </c>
      <c r="M144" s="127">
        <f t="shared" si="9"/>
        <v>3020</v>
      </c>
      <c r="N144" s="128" t="e">
        <v>#N/A</v>
      </c>
      <c r="O144" s="156">
        <v>2863</v>
      </c>
      <c r="P144" s="128">
        <f t="shared" si="10"/>
        <v>157</v>
      </c>
      <c r="Q144" s="129">
        <f t="shared" si="11"/>
        <v>5.1986754966887423</v>
      </c>
      <c r="R144" s="128"/>
      <c r="S144" s="132" t="s">
        <v>415</v>
      </c>
    </row>
    <row r="145" spans="1:19" s="132" customFormat="1" ht="13.5" customHeight="1">
      <c r="A145" s="123">
        <v>142</v>
      </c>
      <c r="B145" s="109" t="s">
        <v>121</v>
      </c>
      <c r="C145" s="109" t="s">
        <v>215</v>
      </c>
      <c r="D145" s="109" t="s">
        <v>216</v>
      </c>
      <c r="E145" s="47" t="s">
        <v>234</v>
      </c>
      <c r="F145" s="48">
        <v>100</v>
      </c>
      <c r="G145" s="48" t="s">
        <v>234</v>
      </c>
      <c r="H145" s="124">
        <v>7547</v>
      </c>
      <c r="I145" s="125">
        <v>10587</v>
      </c>
      <c r="J145" s="137">
        <v>10689</v>
      </c>
      <c r="K145" s="126">
        <f t="shared" si="8"/>
        <v>102</v>
      </c>
      <c r="L145" s="127">
        <v>30</v>
      </c>
      <c r="M145" s="127">
        <f t="shared" si="9"/>
        <v>3060</v>
      </c>
      <c r="N145" s="128" t="e">
        <v>#N/A</v>
      </c>
      <c r="O145" s="156">
        <v>2854</v>
      </c>
      <c r="P145" s="128">
        <f t="shared" si="10"/>
        <v>206</v>
      </c>
      <c r="Q145" s="129">
        <f t="shared" si="11"/>
        <v>6.7320261437908497</v>
      </c>
      <c r="R145" s="128"/>
      <c r="S145" s="132" t="s">
        <v>415</v>
      </c>
    </row>
    <row r="146" spans="1:19" s="132" customFormat="1" ht="13.5" customHeight="1">
      <c r="A146" s="123">
        <v>143</v>
      </c>
      <c r="B146" s="109" t="s">
        <v>121</v>
      </c>
      <c r="C146" s="109" t="s">
        <v>215</v>
      </c>
      <c r="D146" s="109" t="s">
        <v>216</v>
      </c>
      <c r="E146" s="47" t="s">
        <v>235</v>
      </c>
      <c r="F146" s="48">
        <v>25</v>
      </c>
      <c r="G146" s="48" t="s">
        <v>235</v>
      </c>
      <c r="H146" s="124">
        <v>4496</v>
      </c>
      <c r="I146" s="125">
        <v>1852</v>
      </c>
      <c r="J146" s="137">
        <v>2150</v>
      </c>
      <c r="K146" s="126">
        <f t="shared" si="8"/>
        <v>298</v>
      </c>
      <c r="L146" s="127">
        <v>10</v>
      </c>
      <c r="M146" s="127">
        <f t="shared" si="9"/>
        <v>2980</v>
      </c>
      <c r="N146" s="128" t="e">
        <v>#N/A</v>
      </c>
      <c r="O146" s="156">
        <v>2820</v>
      </c>
      <c r="P146" s="128">
        <f t="shared" si="10"/>
        <v>160</v>
      </c>
      <c r="Q146" s="129">
        <f t="shared" si="11"/>
        <v>5.3691275167785237</v>
      </c>
      <c r="R146" s="128"/>
      <c r="S146" s="132" t="s">
        <v>415</v>
      </c>
    </row>
    <row r="147" spans="1:19" s="132" customFormat="1" ht="13.5" customHeight="1">
      <c r="A147" s="123">
        <v>144</v>
      </c>
      <c r="B147" s="109" t="s">
        <v>121</v>
      </c>
      <c r="C147" s="109" t="s">
        <v>215</v>
      </c>
      <c r="D147" s="109" t="s">
        <v>216</v>
      </c>
      <c r="E147" s="47" t="s">
        <v>236</v>
      </c>
      <c r="F147" s="48">
        <v>25</v>
      </c>
      <c r="G147" s="48" t="s">
        <v>236</v>
      </c>
      <c r="H147" s="124">
        <v>4869</v>
      </c>
      <c r="I147" s="125">
        <v>5535</v>
      </c>
      <c r="J147" s="137">
        <v>5719</v>
      </c>
      <c r="K147" s="126">
        <f t="shared" si="8"/>
        <v>184</v>
      </c>
      <c r="L147" s="127">
        <v>10</v>
      </c>
      <c r="M147" s="127">
        <f t="shared" si="9"/>
        <v>1840</v>
      </c>
      <c r="N147" s="128" t="e">
        <v>#N/A</v>
      </c>
      <c r="O147" s="156">
        <v>1659</v>
      </c>
      <c r="P147" s="128">
        <f t="shared" si="10"/>
        <v>181</v>
      </c>
      <c r="Q147" s="129">
        <f t="shared" si="11"/>
        <v>9.8369565217391308</v>
      </c>
      <c r="R147" s="128"/>
      <c r="S147" s="132" t="s">
        <v>415</v>
      </c>
    </row>
    <row r="148" spans="1:19" s="132" customFormat="1" ht="13.5" customHeight="1">
      <c r="A148" s="123">
        <v>145</v>
      </c>
      <c r="B148" s="109" t="s">
        <v>121</v>
      </c>
      <c r="C148" s="109" t="s">
        <v>215</v>
      </c>
      <c r="D148" s="109" t="s">
        <v>216</v>
      </c>
      <c r="E148" s="47" t="s">
        <v>237</v>
      </c>
      <c r="F148" s="48">
        <v>63</v>
      </c>
      <c r="G148" s="48" t="s">
        <v>237</v>
      </c>
      <c r="H148" s="124">
        <v>6558</v>
      </c>
      <c r="I148" s="125">
        <v>7560</v>
      </c>
      <c r="J148" s="137">
        <v>8050</v>
      </c>
      <c r="K148" s="126">
        <f t="shared" si="8"/>
        <v>490</v>
      </c>
      <c r="L148" s="127">
        <v>20</v>
      </c>
      <c r="M148" s="127">
        <f t="shared" si="9"/>
        <v>9800</v>
      </c>
      <c r="N148" s="128" t="e">
        <v>#N/A</v>
      </c>
      <c r="O148" s="156">
        <v>9102</v>
      </c>
      <c r="P148" s="128">
        <f t="shared" si="10"/>
        <v>698</v>
      </c>
      <c r="Q148" s="129">
        <f t="shared" si="11"/>
        <v>7.1224489795918364</v>
      </c>
      <c r="R148" s="128"/>
      <c r="S148" s="132" t="s">
        <v>415</v>
      </c>
    </row>
    <row r="149" spans="1:19" s="132" customFormat="1" ht="13.5" customHeight="1">
      <c r="A149" s="123">
        <v>146</v>
      </c>
      <c r="B149" s="109" t="s">
        <v>121</v>
      </c>
      <c r="C149" s="109" t="s">
        <v>215</v>
      </c>
      <c r="D149" s="109" t="s">
        <v>216</v>
      </c>
      <c r="E149" s="47" t="s">
        <v>238</v>
      </c>
      <c r="F149" s="48">
        <v>25</v>
      </c>
      <c r="G149" s="48" t="s">
        <v>238</v>
      </c>
      <c r="H149" s="124">
        <v>4499</v>
      </c>
      <c r="I149" s="125">
        <v>4943</v>
      </c>
      <c r="J149" s="137">
        <v>5139</v>
      </c>
      <c r="K149" s="126">
        <f t="shared" si="8"/>
        <v>196</v>
      </c>
      <c r="L149" s="127">
        <v>10</v>
      </c>
      <c r="M149" s="127">
        <f t="shared" si="9"/>
        <v>1960</v>
      </c>
      <c r="N149" s="128" t="e">
        <v>#N/A</v>
      </c>
      <c r="O149" s="156">
        <v>1766</v>
      </c>
      <c r="P149" s="128">
        <f t="shared" si="10"/>
        <v>194</v>
      </c>
      <c r="Q149" s="129">
        <f t="shared" si="11"/>
        <v>9.8979591836734695</v>
      </c>
      <c r="R149" s="128"/>
      <c r="S149" s="132" t="s">
        <v>415</v>
      </c>
    </row>
    <row r="150" spans="1:19" s="132" customFormat="1" ht="13.5" customHeight="1">
      <c r="A150" s="123">
        <v>147</v>
      </c>
      <c r="B150" s="109" t="s">
        <v>121</v>
      </c>
      <c r="C150" s="109" t="s">
        <v>215</v>
      </c>
      <c r="D150" s="109" t="s">
        <v>216</v>
      </c>
      <c r="E150" s="47" t="s">
        <v>239</v>
      </c>
      <c r="F150" s="48">
        <v>25</v>
      </c>
      <c r="G150" s="48" t="s">
        <v>239</v>
      </c>
      <c r="H150" s="124" t="s">
        <v>35</v>
      </c>
      <c r="I150" s="125">
        <v>846</v>
      </c>
      <c r="J150" s="137">
        <v>873</v>
      </c>
      <c r="K150" s="126">
        <f t="shared" si="8"/>
        <v>27</v>
      </c>
      <c r="L150" s="127">
        <v>10</v>
      </c>
      <c r="M150" s="127">
        <f t="shared" si="9"/>
        <v>270</v>
      </c>
      <c r="N150" s="128" t="e">
        <v>#N/A</v>
      </c>
      <c r="O150" s="156">
        <v>250</v>
      </c>
      <c r="P150" s="128">
        <f t="shared" si="10"/>
        <v>20</v>
      </c>
      <c r="Q150" s="157">
        <f t="shared" si="11"/>
        <v>7.4074074074074066</v>
      </c>
      <c r="R150" s="128" t="s">
        <v>35</v>
      </c>
      <c r="S150" s="132" t="s">
        <v>415</v>
      </c>
    </row>
    <row r="151" spans="1:19" s="132" customFormat="1" ht="13.5" customHeight="1">
      <c r="A151" s="123">
        <v>148</v>
      </c>
      <c r="B151" s="109" t="s">
        <v>121</v>
      </c>
      <c r="C151" s="109" t="s">
        <v>215</v>
      </c>
      <c r="D151" s="109" t="s">
        <v>216</v>
      </c>
      <c r="E151" s="47" t="s">
        <v>240</v>
      </c>
      <c r="F151" s="48">
        <v>25</v>
      </c>
      <c r="G151" s="48" t="s">
        <v>240</v>
      </c>
      <c r="H151" s="124">
        <v>5320</v>
      </c>
      <c r="I151" s="125">
        <v>3210</v>
      </c>
      <c r="J151" s="137">
        <v>3330</v>
      </c>
      <c r="K151" s="126">
        <f t="shared" si="8"/>
        <v>120</v>
      </c>
      <c r="L151" s="127">
        <v>10</v>
      </c>
      <c r="M151" s="127">
        <f t="shared" si="9"/>
        <v>1200</v>
      </c>
      <c r="N151" s="128" t="e">
        <v>#N/A</v>
      </c>
      <c r="O151" s="156">
        <v>1093</v>
      </c>
      <c r="P151" s="128">
        <f t="shared" si="10"/>
        <v>107</v>
      </c>
      <c r="Q151" s="129">
        <f t="shared" si="11"/>
        <v>8.9166666666666679</v>
      </c>
      <c r="R151" s="128"/>
      <c r="S151" s="132" t="s">
        <v>415</v>
      </c>
    </row>
    <row r="152" spans="1:19" s="132" customFormat="1" ht="13.5" customHeight="1">
      <c r="A152" s="123">
        <v>149</v>
      </c>
      <c r="B152" s="109" t="s">
        <v>121</v>
      </c>
      <c r="C152" s="109" t="s">
        <v>215</v>
      </c>
      <c r="D152" s="109" t="s">
        <v>216</v>
      </c>
      <c r="E152" s="47" t="s">
        <v>241</v>
      </c>
      <c r="F152" s="48">
        <v>25</v>
      </c>
      <c r="G152" s="48" t="s">
        <v>241</v>
      </c>
      <c r="H152" s="124" t="s">
        <v>35</v>
      </c>
      <c r="I152" s="125">
        <v>812</v>
      </c>
      <c r="J152" s="137">
        <v>880</v>
      </c>
      <c r="K152" s="126">
        <f t="shared" si="8"/>
        <v>68</v>
      </c>
      <c r="L152" s="127">
        <v>10</v>
      </c>
      <c r="M152" s="127">
        <f t="shared" si="9"/>
        <v>680</v>
      </c>
      <c r="N152" s="128" t="e">
        <v>#N/A</v>
      </c>
      <c r="O152" s="156">
        <v>617</v>
      </c>
      <c r="P152" s="128">
        <f t="shared" si="10"/>
        <v>63</v>
      </c>
      <c r="Q152" s="128">
        <f t="shared" si="11"/>
        <v>9.264705882352942</v>
      </c>
      <c r="R152" s="128" t="s">
        <v>35</v>
      </c>
      <c r="S152" s="132" t="s">
        <v>415</v>
      </c>
    </row>
    <row r="153" spans="1:19" s="132" customFormat="1" ht="13.5" customHeight="1">
      <c r="A153" s="123">
        <v>150</v>
      </c>
      <c r="B153" s="109" t="s">
        <v>121</v>
      </c>
      <c r="C153" s="109" t="s">
        <v>215</v>
      </c>
      <c r="D153" s="109" t="s">
        <v>216</v>
      </c>
      <c r="E153" s="47" t="s">
        <v>242</v>
      </c>
      <c r="F153" s="48">
        <v>25</v>
      </c>
      <c r="G153" s="48" t="s">
        <v>242</v>
      </c>
      <c r="H153" s="124">
        <v>7658</v>
      </c>
      <c r="I153" s="125">
        <v>8627</v>
      </c>
      <c r="J153" s="137">
        <v>9126</v>
      </c>
      <c r="K153" s="126">
        <f t="shared" si="8"/>
        <v>499</v>
      </c>
      <c r="L153" s="127">
        <v>10</v>
      </c>
      <c r="M153" s="127">
        <f t="shared" si="9"/>
        <v>4990</v>
      </c>
      <c r="N153" s="128" t="e">
        <v>#N/A</v>
      </c>
      <c r="O153" s="156">
        <v>4652</v>
      </c>
      <c r="P153" s="128">
        <f t="shared" si="10"/>
        <v>338</v>
      </c>
      <c r="Q153" s="129">
        <f t="shared" si="11"/>
        <v>6.7735470941883769</v>
      </c>
      <c r="R153" s="128"/>
      <c r="S153" s="132" t="s">
        <v>415</v>
      </c>
    </row>
    <row r="154" spans="1:19" s="132" customFormat="1" ht="13.5" customHeight="1">
      <c r="A154" s="123">
        <v>151</v>
      </c>
      <c r="B154" s="109" t="s">
        <v>121</v>
      </c>
      <c r="C154" s="109" t="s">
        <v>215</v>
      </c>
      <c r="D154" s="109" t="s">
        <v>216</v>
      </c>
      <c r="E154" s="47" t="s">
        <v>243</v>
      </c>
      <c r="F154" s="48">
        <v>25</v>
      </c>
      <c r="G154" s="48" t="s">
        <v>243</v>
      </c>
      <c r="H154" s="124" t="s">
        <v>108</v>
      </c>
      <c r="I154" s="125">
        <v>1455</v>
      </c>
      <c r="J154" s="137">
        <v>1595</v>
      </c>
      <c r="K154" s="126">
        <f t="shared" si="8"/>
        <v>140</v>
      </c>
      <c r="L154" s="127">
        <v>10</v>
      </c>
      <c r="M154" s="127">
        <f t="shared" si="9"/>
        <v>1400</v>
      </c>
      <c r="N154" s="128" t="e">
        <v>#N/A</v>
      </c>
      <c r="O154" s="156">
        <v>1303</v>
      </c>
      <c r="P154" s="128">
        <f t="shared" si="10"/>
        <v>97</v>
      </c>
      <c r="Q154" s="128">
        <f t="shared" si="11"/>
        <v>6.9285714285714288</v>
      </c>
      <c r="R154" s="128" t="s">
        <v>108</v>
      </c>
      <c r="S154" s="132" t="s">
        <v>415</v>
      </c>
    </row>
    <row r="155" spans="1:19" s="132" customFormat="1" ht="13.5" hidden="1" customHeight="1">
      <c r="A155" s="123">
        <v>152</v>
      </c>
      <c r="B155" s="109" t="s">
        <v>121</v>
      </c>
      <c r="C155" s="109" t="s">
        <v>215</v>
      </c>
      <c r="D155" s="109" t="s">
        <v>216</v>
      </c>
      <c r="E155" s="47" t="s">
        <v>244</v>
      </c>
      <c r="F155" s="48">
        <v>25</v>
      </c>
      <c r="G155" s="48" t="s">
        <v>244</v>
      </c>
      <c r="H155" s="124">
        <v>4821</v>
      </c>
      <c r="I155" s="125">
        <v>5491</v>
      </c>
      <c r="J155" s="137" t="s">
        <v>108</v>
      </c>
      <c r="K155" s="126" t="e">
        <f t="shared" si="8"/>
        <v>#VALUE!</v>
      </c>
      <c r="L155" s="127">
        <v>10</v>
      </c>
      <c r="M155" s="127" t="e">
        <f t="shared" si="9"/>
        <v>#VALUE!</v>
      </c>
      <c r="N155" s="128" t="e">
        <v>#N/A</v>
      </c>
      <c r="O155" s="156">
        <v>1203</v>
      </c>
      <c r="P155" s="128" t="e">
        <f t="shared" si="10"/>
        <v>#VALUE!</v>
      </c>
      <c r="Q155" s="129" t="e">
        <f t="shared" si="11"/>
        <v>#VALUE!</v>
      </c>
      <c r="R155" s="128"/>
      <c r="S155" s="132" t="s">
        <v>415</v>
      </c>
    </row>
    <row r="156" spans="1:19" s="132" customFormat="1" ht="13.5" customHeight="1">
      <c r="A156" s="123">
        <v>153</v>
      </c>
      <c r="B156" s="109" t="s">
        <v>121</v>
      </c>
      <c r="C156" s="109" t="s">
        <v>215</v>
      </c>
      <c r="D156" s="109" t="s">
        <v>216</v>
      </c>
      <c r="E156" s="47" t="s">
        <v>245</v>
      </c>
      <c r="F156" s="48">
        <v>25</v>
      </c>
      <c r="G156" s="48" t="s">
        <v>245</v>
      </c>
      <c r="H156" s="124">
        <v>5877</v>
      </c>
      <c r="I156" s="125">
        <v>7024</v>
      </c>
      <c r="J156" s="137">
        <v>7218</v>
      </c>
      <c r="K156" s="126">
        <f t="shared" si="8"/>
        <v>194</v>
      </c>
      <c r="L156" s="127">
        <v>10</v>
      </c>
      <c r="M156" s="127">
        <f t="shared" si="9"/>
        <v>1940</v>
      </c>
      <c r="N156" s="128" t="e">
        <v>#N/A</v>
      </c>
      <c r="O156" s="156">
        <v>1762</v>
      </c>
      <c r="P156" s="128">
        <f t="shared" si="10"/>
        <v>178</v>
      </c>
      <c r="Q156" s="129">
        <f t="shared" si="11"/>
        <v>9.1752577319587623</v>
      </c>
      <c r="R156" s="128"/>
      <c r="S156" s="132" t="s">
        <v>415</v>
      </c>
    </row>
    <row r="157" spans="1:19" s="132" customFormat="1" ht="13.5" customHeight="1">
      <c r="A157" s="123">
        <v>154</v>
      </c>
      <c r="B157" s="109" t="s">
        <v>121</v>
      </c>
      <c r="C157" s="109" t="s">
        <v>215</v>
      </c>
      <c r="D157" s="109" t="s">
        <v>216</v>
      </c>
      <c r="E157" s="47" t="s">
        <v>246</v>
      </c>
      <c r="F157" s="48">
        <v>25</v>
      </c>
      <c r="G157" s="48" t="s">
        <v>246</v>
      </c>
      <c r="H157" s="124">
        <v>5971</v>
      </c>
      <c r="I157" s="125">
        <v>3020</v>
      </c>
      <c r="J157" s="137">
        <v>3330</v>
      </c>
      <c r="K157" s="126">
        <f t="shared" si="8"/>
        <v>310</v>
      </c>
      <c r="L157" s="127">
        <v>10</v>
      </c>
      <c r="M157" s="127">
        <f t="shared" si="9"/>
        <v>3100</v>
      </c>
      <c r="N157" s="128" t="e">
        <v>#N/A</v>
      </c>
      <c r="O157" s="156">
        <v>2974</v>
      </c>
      <c r="P157" s="128">
        <f t="shared" si="10"/>
        <v>126</v>
      </c>
      <c r="Q157" s="129">
        <f t="shared" si="11"/>
        <v>4.064516129032258</v>
      </c>
      <c r="R157" s="128"/>
      <c r="S157" s="132" t="s">
        <v>415</v>
      </c>
    </row>
    <row r="158" spans="1:19" s="132" customFormat="1" ht="13.5" customHeight="1">
      <c r="A158" s="123">
        <v>155</v>
      </c>
      <c r="B158" s="109" t="s">
        <v>121</v>
      </c>
      <c r="C158" s="109" t="s">
        <v>215</v>
      </c>
      <c r="D158" s="109" t="s">
        <v>216</v>
      </c>
      <c r="E158" s="47" t="s">
        <v>247</v>
      </c>
      <c r="F158" s="48">
        <v>25</v>
      </c>
      <c r="G158" s="48" t="s">
        <v>247</v>
      </c>
      <c r="H158" s="124" t="s">
        <v>103</v>
      </c>
      <c r="I158" s="125">
        <v>3245</v>
      </c>
      <c r="J158" s="137">
        <v>3299</v>
      </c>
      <c r="K158" s="126">
        <f t="shared" si="8"/>
        <v>54</v>
      </c>
      <c r="L158" s="127">
        <v>10</v>
      </c>
      <c r="M158" s="127">
        <f t="shared" si="9"/>
        <v>540</v>
      </c>
      <c r="N158" s="128" t="e">
        <v>#N/A</v>
      </c>
      <c r="O158" s="156">
        <v>510</v>
      </c>
      <c r="P158" s="128">
        <f t="shared" si="10"/>
        <v>30</v>
      </c>
      <c r="Q158" s="129">
        <f t="shared" si="11"/>
        <v>5.5555555555555554</v>
      </c>
      <c r="R158" s="128" t="s">
        <v>103</v>
      </c>
      <c r="S158" s="132" t="s">
        <v>415</v>
      </c>
    </row>
    <row r="159" spans="1:19" s="132" customFormat="1" ht="13.5" customHeight="1">
      <c r="A159" s="123">
        <v>156</v>
      </c>
      <c r="B159" s="109" t="s">
        <v>121</v>
      </c>
      <c r="C159" s="109" t="s">
        <v>215</v>
      </c>
      <c r="D159" s="109" t="s">
        <v>216</v>
      </c>
      <c r="E159" s="47" t="s">
        <v>248</v>
      </c>
      <c r="F159" s="48">
        <v>25</v>
      </c>
      <c r="G159" s="48" t="s">
        <v>248</v>
      </c>
      <c r="H159" s="124">
        <v>8696</v>
      </c>
      <c r="I159" s="125">
        <v>11875</v>
      </c>
      <c r="J159" s="137">
        <v>12102</v>
      </c>
      <c r="K159" s="126">
        <f t="shared" si="8"/>
        <v>227</v>
      </c>
      <c r="L159" s="127">
        <v>10</v>
      </c>
      <c r="M159" s="127">
        <f t="shared" si="9"/>
        <v>2270</v>
      </c>
      <c r="N159" s="128" t="e">
        <v>#N/A</v>
      </c>
      <c r="O159" s="156">
        <v>2065</v>
      </c>
      <c r="P159" s="128">
        <f t="shared" si="10"/>
        <v>205</v>
      </c>
      <c r="Q159" s="129">
        <f t="shared" si="11"/>
        <v>9.030837004405285</v>
      </c>
      <c r="R159" s="128"/>
      <c r="S159" s="132" t="s">
        <v>415</v>
      </c>
    </row>
    <row r="160" spans="1:19" s="132" customFormat="1" ht="13.5" hidden="1" customHeight="1">
      <c r="A160" s="123">
        <v>157</v>
      </c>
      <c r="B160" s="109" t="s">
        <v>121</v>
      </c>
      <c r="C160" s="109" t="s">
        <v>215</v>
      </c>
      <c r="D160" s="109" t="s">
        <v>216</v>
      </c>
      <c r="E160" s="47" t="s">
        <v>249</v>
      </c>
      <c r="F160" s="48">
        <v>100</v>
      </c>
      <c r="G160" s="48" t="s">
        <v>249</v>
      </c>
      <c r="H160" s="124">
        <v>4489</v>
      </c>
      <c r="I160" s="125" t="s">
        <v>35</v>
      </c>
      <c r="J160" s="137" t="s">
        <v>35</v>
      </c>
      <c r="K160" s="126" t="e">
        <f t="shared" si="8"/>
        <v>#VALUE!</v>
      </c>
      <c r="L160" s="127">
        <v>30</v>
      </c>
      <c r="M160" s="127" t="e">
        <f t="shared" si="9"/>
        <v>#VALUE!</v>
      </c>
      <c r="N160" s="128" t="e">
        <v>#N/A</v>
      </c>
      <c r="O160" s="156">
        <v>5066</v>
      </c>
      <c r="P160" s="128" t="e">
        <f t="shared" si="10"/>
        <v>#VALUE!</v>
      </c>
      <c r="Q160" s="129" t="e">
        <f t="shared" si="11"/>
        <v>#VALUE!</v>
      </c>
      <c r="R160" s="128"/>
      <c r="S160" s="132" t="s">
        <v>415</v>
      </c>
    </row>
    <row r="161" spans="1:19" s="132" customFormat="1" ht="13.5" customHeight="1">
      <c r="A161" s="123">
        <v>158</v>
      </c>
      <c r="B161" s="109" t="s">
        <v>121</v>
      </c>
      <c r="C161" s="109" t="s">
        <v>215</v>
      </c>
      <c r="D161" s="109" t="s">
        <v>216</v>
      </c>
      <c r="E161" s="47" t="s">
        <v>250</v>
      </c>
      <c r="F161" s="48">
        <v>63</v>
      </c>
      <c r="G161" s="48" t="s">
        <v>250</v>
      </c>
      <c r="H161" s="124">
        <v>8221</v>
      </c>
      <c r="I161" s="125">
        <v>8742</v>
      </c>
      <c r="J161" s="137">
        <v>8796</v>
      </c>
      <c r="K161" s="126">
        <f t="shared" si="8"/>
        <v>54</v>
      </c>
      <c r="L161" s="127">
        <v>20</v>
      </c>
      <c r="M161" s="127">
        <f t="shared" si="9"/>
        <v>1080</v>
      </c>
      <c r="N161" s="128" t="e">
        <v>#N/A</v>
      </c>
      <c r="O161" s="156">
        <v>976</v>
      </c>
      <c r="P161" s="128">
        <f t="shared" si="10"/>
        <v>104</v>
      </c>
      <c r="Q161" s="129">
        <f t="shared" si="11"/>
        <v>9.6296296296296298</v>
      </c>
      <c r="R161" s="128"/>
      <c r="S161" s="132" t="s">
        <v>415</v>
      </c>
    </row>
    <row r="162" spans="1:19" s="132" customFormat="1" ht="13.5" customHeight="1">
      <c r="A162" s="123">
        <v>159</v>
      </c>
      <c r="B162" s="109" t="s">
        <v>121</v>
      </c>
      <c r="C162" s="109" t="s">
        <v>215</v>
      </c>
      <c r="D162" s="109" t="s">
        <v>216</v>
      </c>
      <c r="E162" s="47" t="s">
        <v>251</v>
      </c>
      <c r="F162" s="48">
        <v>25</v>
      </c>
      <c r="G162" s="48" t="s">
        <v>251</v>
      </c>
      <c r="H162" s="124">
        <v>7602</v>
      </c>
      <c r="I162" s="125">
        <v>8347</v>
      </c>
      <c r="J162" s="137">
        <v>8493</v>
      </c>
      <c r="K162" s="126">
        <f t="shared" si="8"/>
        <v>146</v>
      </c>
      <c r="L162" s="127">
        <v>10</v>
      </c>
      <c r="M162" s="127">
        <f t="shared" si="9"/>
        <v>1460</v>
      </c>
      <c r="N162" s="128" t="e">
        <v>#N/A</v>
      </c>
      <c r="O162" s="156">
        <v>1320</v>
      </c>
      <c r="P162" s="128">
        <f t="shared" si="10"/>
        <v>140</v>
      </c>
      <c r="Q162" s="129">
        <f t="shared" si="11"/>
        <v>9.5890410958904102</v>
      </c>
      <c r="R162" s="128"/>
      <c r="S162" s="132" t="s">
        <v>415</v>
      </c>
    </row>
    <row r="163" spans="1:19" s="132" customFormat="1" ht="13.5" customHeight="1">
      <c r="A163" s="123">
        <v>160</v>
      </c>
      <c r="B163" s="109" t="s">
        <v>121</v>
      </c>
      <c r="C163" s="109" t="s">
        <v>215</v>
      </c>
      <c r="D163" s="109" t="s">
        <v>216</v>
      </c>
      <c r="E163" s="47" t="s">
        <v>252</v>
      </c>
      <c r="F163" s="48">
        <v>25</v>
      </c>
      <c r="G163" s="48" t="s">
        <v>252</v>
      </c>
      <c r="H163" s="124">
        <v>11190</v>
      </c>
      <c r="I163" s="125">
        <v>11939</v>
      </c>
      <c r="J163" s="137">
        <v>12047</v>
      </c>
      <c r="K163" s="126">
        <f t="shared" si="8"/>
        <v>108</v>
      </c>
      <c r="L163" s="127">
        <v>10</v>
      </c>
      <c r="M163" s="127">
        <f t="shared" si="9"/>
        <v>1080</v>
      </c>
      <c r="N163" s="128" t="e">
        <v>#N/A</v>
      </c>
      <c r="O163" s="156">
        <v>1002</v>
      </c>
      <c r="P163" s="128">
        <f t="shared" si="10"/>
        <v>78</v>
      </c>
      <c r="Q163" s="157">
        <f t="shared" si="11"/>
        <v>7.2222222222222214</v>
      </c>
      <c r="R163" s="128"/>
      <c r="S163" s="132" t="s">
        <v>415</v>
      </c>
    </row>
    <row r="164" spans="1:19" s="132" customFormat="1" ht="13.5" customHeight="1">
      <c r="A164" s="123">
        <v>161</v>
      </c>
      <c r="B164" s="109" t="s">
        <v>121</v>
      </c>
      <c r="C164" s="109" t="s">
        <v>215</v>
      </c>
      <c r="D164" s="109" t="s">
        <v>216</v>
      </c>
      <c r="E164" s="47" t="s">
        <v>253</v>
      </c>
      <c r="F164" s="48">
        <v>25</v>
      </c>
      <c r="G164" s="48" t="s">
        <v>253</v>
      </c>
      <c r="H164" s="124">
        <v>9675</v>
      </c>
      <c r="I164" s="125">
        <v>12331</v>
      </c>
      <c r="J164" s="137">
        <v>12707</v>
      </c>
      <c r="K164" s="126">
        <f t="shared" si="8"/>
        <v>376</v>
      </c>
      <c r="L164" s="127">
        <v>10</v>
      </c>
      <c r="M164" s="127">
        <f t="shared" si="9"/>
        <v>3760</v>
      </c>
      <c r="N164" s="128" t="e">
        <v>#N/A</v>
      </c>
      <c r="O164" s="156">
        <v>3562</v>
      </c>
      <c r="P164" s="128">
        <f t="shared" si="10"/>
        <v>198</v>
      </c>
      <c r="Q164" s="129">
        <f t="shared" si="11"/>
        <v>5.2659574468085104</v>
      </c>
      <c r="R164" s="128"/>
      <c r="S164" s="132" t="s">
        <v>415</v>
      </c>
    </row>
    <row r="165" spans="1:19" s="132" customFormat="1" ht="13.5" hidden="1" customHeight="1">
      <c r="A165" s="123">
        <v>162</v>
      </c>
      <c r="B165" s="109" t="s">
        <v>121</v>
      </c>
      <c r="C165" s="109" t="s">
        <v>215</v>
      </c>
      <c r="D165" s="109" t="s">
        <v>216</v>
      </c>
      <c r="E165" s="47" t="s">
        <v>254</v>
      </c>
      <c r="F165" s="48">
        <v>25</v>
      </c>
      <c r="G165" s="48" t="s">
        <v>254</v>
      </c>
      <c r="H165" s="124" t="s">
        <v>108</v>
      </c>
      <c r="I165" s="125" t="s">
        <v>35</v>
      </c>
      <c r="J165" s="137" t="s">
        <v>35</v>
      </c>
      <c r="K165" s="126" t="e">
        <f t="shared" si="8"/>
        <v>#VALUE!</v>
      </c>
      <c r="L165" s="127">
        <v>10</v>
      </c>
      <c r="M165" s="127" t="e">
        <f t="shared" si="9"/>
        <v>#VALUE!</v>
      </c>
      <c r="N165" s="128" t="e">
        <v>#N/A</v>
      </c>
      <c r="O165" s="156">
        <v>6860</v>
      </c>
      <c r="P165" s="128" t="e">
        <f t="shared" si="10"/>
        <v>#VALUE!</v>
      </c>
      <c r="Q165" s="128" t="e">
        <f t="shared" si="11"/>
        <v>#VALUE!</v>
      </c>
      <c r="R165" s="128" t="s">
        <v>106</v>
      </c>
      <c r="S165" s="132" t="s">
        <v>415</v>
      </c>
    </row>
    <row r="166" spans="1:19" s="132" customFormat="1" ht="13.5" customHeight="1">
      <c r="A166" s="123">
        <v>163</v>
      </c>
      <c r="B166" s="109" t="s">
        <v>121</v>
      </c>
      <c r="C166" s="109" t="s">
        <v>215</v>
      </c>
      <c r="D166" s="109" t="s">
        <v>216</v>
      </c>
      <c r="E166" s="47" t="s">
        <v>255</v>
      </c>
      <c r="F166" s="48">
        <v>25</v>
      </c>
      <c r="G166" s="48" t="s">
        <v>255</v>
      </c>
      <c r="H166" s="124" t="s">
        <v>98</v>
      </c>
      <c r="I166" s="125">
        <v>1523</v>
      </c>
      <c r="J166" s="137">
        <v>1679</v>
      </c>
      <c r="K166" s="126">
        <f t="shared" si="8"/>
        <v>156</v>
      </c>
      <c r="L166" s="127">
        <v>10</v>
      </c>
      <c r="M166" s="127">
        <f t="shared" si="9"/>
        <v>1560</v>
      </c>
      <c r="N166" s="128" t="e">
        <v>#N/A</v>
      </c>
      <c r="O166" s="156">
        <v>1399</v>
      </c>
      <c r="P166" s="128">
        <f t="shared" si="10"/>
        <v>161</v>
      </c>
      <c r="Q166" s="128">
        <f t="shared" si="11"/>
        <v>10.320512820512819</v>
      </c>
      <c r="R166" s="128" t="s">
        <v>106</v>
      </c>
      <c r="S166" s="132" t="s">
        <v>415</v>
      </c>
    </row>
    <row r="167" spans="1:19" s="132" customFormat="1" ht="13.5" hidden="1" customHeight="1">
      <c r="A167" s="123">
        <v>164</v>
      </c>
      <c r="B167" s="109" t="s">
        <v>121</v>
      </c>
      <c r="C167" s="109" t="s">
        <v>215</v>
      </c>
      <c r="D167" s="109" t="s">
        <v>216</v>
      </c>
      <c r="E167" s="47" t="s">
        <v>256</v>
      </c>
      <c r="F167" s="48">
        <v>25</v>
      </c>
      <c r="G167" s="48" t="s">
        <v>256</v>
      </c>
      <c r="H167" s="124" t="s">
        <v>106</v>
      </c>
      <c r="I167" s="125" t="s">
        <v>35</v>
      </c>
      <c r="J167" s="137" t="s">
        <v>35</v>
      </c>
      <c r="K167" s="126" t="e">
        <f t="shared" si="8"/>
        <v>#VALUE!</v>
      </c>
      <c r="L167" s="127">
        <v>10</v>
      </c>
      <c r="M167" s="127" t="e">
        <f t="shared" si="9"/>
        <v>#VALUE!</v>
      </c>
      <c r="N167" s="128" t="e">
        <v>#N/A</v>
      </c>
      <c r="O167" s="156">
        <v>1335</v>
      </c>
      <c r="P167" s="128" t="e">
        <f t="shared" si="10"/>
        <v>#VALUE!</v>
      </c>
      <c r="Q167" s="128" t="e">
        <f t="shared" si="11"/>
        <v>#VALUE!</v>
      </c>
      <c r="R167" s="128" t="s">
        <v>106</v>
      </c>
      <c r="S167" s="132" t="s">
        <v>415</v>
      </c>
    </row>
    <row r="168" spans="1:19" s="132" customFormat="1" ht="13.5" customHeight="1">
      <c r="A168" s="123">
        <v>165</v>
      </c>
      <c r="B168" s="109" t="s">
        <v>121</v>
      </c>
      <c r="C168" s="109" t="s">
        <v>215</v>
      </c>
      <c r="D168" s="109" t="s">
        <v>216</v>
      </c>
      <c r="E168" s="47" t="s">
        <v>257</v>
      </c>
      <c r="F168" s="48">
        <v>25</v>
      </c>
      <c r="G168" s="48" t="s">
        <v>257</v>
      </c>
      <c r="H168" s="124">
        <v>4634</v>
      </c>
      <c r="I168" s="125">
        <v>5842</v>
      </c>
      <c r="J168" s="137">
        <v>5899</v>
      </c>
      <c r="K168" s="126">
        <f t="shared" si="8"/>
        <v>57</v>
      </c>
      <c r="L168" s="127">
        <v>10</v>
      </c>
      <c r="M168" s="127">
        <f t="shared" si="9"/>
        <v>570</v>
      </c>
      <c r="N168" s="128" t="e">
        <v>#N/A</v>
      </c>
      <c r="O168" s="156">
        <v>525</v>
      </c>
      <c r="P168" s="128">
        <f t="shared" si="10"/>
        <v>45</v>
      </c>
      <c r="Q168" s="129">
        <f t="shared" si="11"/>
        <v>7.8947368421052628</v>
      </c>
      <c r="R168" s="128"/>
      <c r="S168" s="132" t="s">
        <v>415</v>
      </c>
    </row>
    <row r="169" spans="1:19" s="132" customFormat="1" ht="13.5" hidden="1" customHeight="1">
      <c r="A169" s="123">
        <v>166</v>
      </c>
      <c r="B169" s="109" t="s">
        <v>121</v>
      </c>
      <c r="C169" s="109" t="s">
        <v>215</v>
      </c>
      <c r="D169" s="109" t="s">
        <v>216</v>
      </c>
      <c r="E169" s="47" t="s">
        <v>258</v>
      </c>
      <c r="F169" s="48">
        <v>25</v>
      </c>
      <c r="G169" s="48" t="s">
        <v>258</v>
      </c>
      <c r="H169" s="124">
        <v>3232</v>
      </c>
      <c r="I169" s="125">
        <v>3728</v>
      </c>
      <c r="J169" s="137">
        <v>3795</v>
      </c>
      <c r="K169" s="126">
        <f t="shared" si="8"/>
        <v>67</v>
      </c>
      <c r="L169" s="127">
        <v>10</v>
      </c>
      <c r="M169" s="127">
        <f t="shared" si="9"/>
        <v>670</v>
      </c>
      <c r="N169" s="128" t="e">
        <v>#N/A</v>
      </c>
      <c r="O169" s="156">
        <v>599</v>
      </c>
      <c r="P169" s="128">
        <f t="shared" si="10"/>
        <v>71</v>
      </c>
      <c r="Q169" s="129">
        <f t="shared" si="11"/>
        <v>10.597014925373134</v>
      </c>
      <c r="R169" s="128"/>
      <c r="S169" s="132" t="s">
        <v>415</v>
      </c>
    </row>
    <row r="170" spans="1:19" s="132" customFormat="1" ht="13.5" hidden="1" customHeight="1">
      <c r="A170" s="123">
        <v>167</v>
      </c>
      <c r="B170" s="109" t="s">
        <v>121</v>
      </c>
      <c r="C170" s="109" t="s">
        <v>215</v>
      </c>
      <c r="D170" s="109" t="s">
        <v>216</v>
      </c>
      <c r="E170" s="47" t="s">
        <v>259</v>
      </c>
      <c r="F170" s="48">
        <v>25</v>
      </c>
      <c r="G170" s="48" t="s">
        <v>259</v>
      </c>
      <c r="H170" s="124">
        <v>233</v>
      </c>
      <c r="I170" s="125">
        <v>875</v>
      </c>
      <c r="J170" s="137" t="s">
        <v>99</v>
      </c>
      <c r="K170" s="126" t="e">
        <f t="shared" si="8"/>
        <v>#VALUE!</v>
      </c>
      <c r="L170" s="127">
        <v>10</v>
      </c>
      <c r="M170" s="127" t="e">
        <f t="shared" si="9"/>
        <v>#VALUE!</v>
      </c>
      <c r="N170" s="128" t="e">
        <v>#N/A</v>
      </c>
      <c r="O170" s="156">
        <v>652</v>
      </c>
      <c r="P170" s="128" t="e">
        <f t="shared" si="10"/>
        <v>#VALUE!</v>
      </c>
      <c r="Q170" s="129" t="e">
        <f t="shared" si="11"/>
        <v>#VALUE!</v>
      </c>
      <c r="R170" s="128"/>
      <c r="S170" s="132" t="s">
        <v>415</v>
      </c>
    </row>
    <row r="171" spans="1:19" s="132" customFormat="1" ht="13.5" customHeight="1">
      <c r="A171" s="123">
        <v>168</v>
      </c>
      <c r="B171" s="109" t="s">
        <v>121</v>
      </c>
      <c r="C171" s="109" t="s">
        <v>215</v>
      </c>
      <c r="D171" s="109" t="s">
        <v>216</v>
      </c>
      <c r="E171" s="47" t="s">
        <v>260</v>
      </c>
      <c r="F171" s="48">
        <v>25</v>
      </c>
      <c r="G171" s="48" t="s">
        <v>260</v>
      </c>
      <c r="H171" s="124">
        <v>467</v>
      </c>
      <c r="I171" s="125">
        <v>320</v>
      </c>
      <c r="J171" s="137">
        <v>506</v>
      </c>
      <c r="K171" s="126">
        <f t="shared" si="8"/>
        <v>186</v>
      </c>
      <c r="L171" s="127">
        <v>10</v>
      </c>
      <c r="M171" s="127">
        <f t="shared" si="9"/>
        <v>1860</v>
      </c>
      <c r="N171" s="128" t="e">
        <v>#N/A</v>
      </c>
      <c r="O171" s="156">
        <v>1690</v>
      </c>
      <c r="P171" s="128">
        <f t="shared" si="10"/>
        <v>170</v>
      </c>
      <c r="Q171" s="129">
        <f t="shared" si="11"/>
        <v>9.1397849462365599</v>
      </c>
      <c r="R171" s="128"/>
      <c r="S171" s="132" t="s">
        <v>415</v>
      </c>
    </row>
    <row r="172" spans="1:19" s="132" customFormat="1" ht="13.5" customHeight="1">
      <c r="A172" s="123">
        <v>169</v>
      </c>
      <c r="B172" s="109" t="s">
        <v>121</v>
      </c>
      <c r="C172" s="109" t="s">
        <v>215</v>
      </c>
      <c r="D172" s="109" t="s">
        <v>216</v>
      </c>
      <c r="E172" s="47" t="s">
        <v>261</v>
      </c>
      <c r="F172" s="48">
        <v>25</v>
      </c>
      <c r="G172" s="48" t="s">
        <v>261</v>
      </c>
      <c r="H172" s="124">
        <v>5269</v>
      </c>
      <c r="I172" s="125">
        <v>5772</v>
      </c>
      <c r="J172" s="137">
        <v>5798</v>
      </c>
      <c r="K172" s="126">
        <f t="shared" si="8"/>
        <v>26</v>
      </c>
      <c r="L172" s="127">
        <v>10</v>
      </c>
      <c r="M172" s="127">
        <f t="shared" si="9"/>
        <v>260</v>
      </c>
      <c r="N172" s="128" t="e">
        <v>#N/A</v>
      </c>
      <c r="O172" s="156">
        <v>240</v>
      </c>
      <c r="P172" s="128">
        <f t="shared" si="10"/>
        <v>20</v>
      </c>
      <c r="Q172" s="129">
        <f t="shared" si="11"/>
        <v>7.6923076923076925</v>
      </c>
      <c r="R172" s="128"/>
      <c r="S172" s="132" t="s">
        <v>415</v>
      </c>
    </row>
    <row r="173" spans="1:19" s="132" customFormat="1" ht="13.5" customHeight="1">
      <c r="A173" s="123">
        <v>170</v>
      </c>
      <c r="B173" s="109" t="s">
        <v>121</v>
      </c>
      <c r="C173" s="109" t="s">
        <v>215</v>
      </c>
      <c r="D173" s="109" t="s">
        <v>216</v>
      </c>
      <c r="E173" s="47" t="s">
        <v>262</v>
      </c>
      <c r="F173" s="48">
        <v>25</v>
      </c>
      <c r="G173" s="48" t="s">
        <v>262</v>
      </c>
      <c r="H173" s="124">
        <v>7312</v>
      </c>
      <c r="I173" s="125">
        <v>8805</v>
      </c>
      <c r="J173" s="137">
        <v>9030</v>
      </c>
      <c r="K173" s="126">
        <f t="shared" si="8"/>
        <v>225</v>
      </c>
      <c r="L173" s="127">
        <v>10</v>
      </c>
      <c r="M173" s="127">
        <f t="shared" si="9"/>
        <v>2250</v>
      </c>
      <c r="N173" s="128" t="e">
        <v>#N/A</v>
      </c>
      <c r="O173" s="156">
        <v>2106</v>
      </c>
      <c r="P173" s="128">
        <f t="shared" si="10"/>
        <v>144</v>
      </c>
      <c r="Q173" s="157">
        <f t="shared" si="11"/>
        <v>6.4</v>
      </c>
      <c r="R173" s="128"/>
      <c r="S173" s="132" t="s">
        <v>415</v>
      </c>
    </row>
    <row r="174" spans="1:19" s="132" customFormat="1" ht="13.5" customHeight="1">
      <c r="A174" s="123">
        <v>171</v>
      </c>
      <c r="B174" s="109" t="s">
        <v>121</v>
      </c>
      <c r="C174" s="109" t="s">
        <v>215</v>
      </c>
      <c r="D174" s="109" t="s">
        <v>216</v>
      </c>
      <c r="E174" s="47" t="s">
        <v>263</v>
      </c>
      <c r="F174" s="48">
        <v>25</v>
      </c>
      <c r="G174" s="48" t="s">
        <v>263</v>
      </c>
      <c r="H174" s="124">
        <v>6702</v>
      </c>
      <c r="I174" s="125">
        <v>8102</v>
      </c>
      <c r="J174" s="137">
        <v>11163</v>
      </c>
      <c r="K174" s="126">
        <f t="shared" si="8"/>
        <v>3061</v>
      </c>
      <c r="L174" s="127">
        <v>10</v>
      </c>
      <c r="M174" s="127">
        <f t="shared" si="9"/>
        <v>30610</v>
      </c>
      <c r="N174" s="128" t="e">
        <v>#N/A</v>
      </c>
      <c r="O174" s="156">
        <v>28168</v>
      </c>
      <c r="P174" s="128">
        <f t="shared" si="10"/>
        <v>2442</v>
      </c>
      <c r="Q174" s="129">
        <f t="shared" si="11"/>
        <v>7.9777850375694221</v>
      </c>
      <c r="R174" s="128"/>
      <c r="S174" s="132" t="s">
        <v>415</v>
      </c>
    </row>
    <row r="175" spans="1:19" s="132" customFormat="1" ht="28.9" hidden="1" customHeight="1">
      <c r="A175" s="123">
        <v>172</v>
      </c>
      <c r="B175" s="109" t="s">
        <v>121</v>
      </c>
      <c r="C175" s="109" t="s">
        <v>264</v>
      </c>
      <c r="D175" s="109" t="s">
        <v>216</v>
      </c>
      <c r="E175" s="47" t="s">
        <v>265</v>
      </c>
      <c r="F175" s="48">
        <v>100</v>
      </c>
      <c r="G175" s="48" t="s">
        <v>265</v>
      </c>
      <c r="H175" s="124" t="s">
        <v>99</v>
      </c>
      <c r="I175" s="125" t="e">
        <v>#VALUE!</v>
      </c>
      <c r="J175" s="137" t="e">
        <v>#VALUE!</v>
      </c>
      <c r="K175" s="126" t="e">
        <f t="shared" si="8"/>
        <v>#VALUE!</v>
      </c>
      <c r="L175" s="127">
        <v>30</v>
      </c>
      <c r="M175" s="127" t="e">
        <f t="shared" si="9"/>
        <v>#VALUE!</v>
      </c>
      <c r="N175" s="128" t="e">
        <v>#N/A</v>
      </c>
      <c r="O175" s="156">
        <v>5236</v>
      </c>
      <c r="P175" s="128" t="e">
        <f t="shared" si="10"/>
        <v>#VALUE!</v>
      </c>
      <c r="Q175" s="128" t="e">
        <f t="shared" si="11"/>
        <v>#VALUE!</v>
      </c>
      <c r="R175" s="128" t="s">
        <v>99</v>
      </c>
    </row>
    <row r="176" spans="1:19" s="132" customFormat="1" ht="13.5" customHeight="1">
      <c r="A176" s="123">
        <v>173</v>
      </c>
      <c r="B176" s="109" t="s">
        <v>121</v>
      </c>
      <c r="C176" s="109" t="s">
        <v>264</v>
      </c>
      <c r="D176" s="109" t="s">
        <v>216</v>
      </c>
      <c r="E176" s="47" t="s">
        <v>266</v>
      </c>
      <c r="F176" s="48">
        <v>25</v>
      </c>
      <c r="G176" s="48" t="s">
        <v>266</v>
      </c>
      <c r="H176" s="124">
        <v>0</v>
      </c>
      <c r="I176" s="125">
        <v>1621</v>
      </c>
      <c r="J176" s="137">
        <v>1752</v>
      </c>
      <c r="K176" s="126">
        <f>J176-I176</f>
        <v>131</v>
      </c>
      <c r="L176" s="127">
        <v>10</v>
      </c>
      <c r="M176" s="127">
        <f t="shared" si="9"/>
        <v>1310</v>
      </c>
      <c r="N176" s="128" t="e">
        <v>#N/A</v>
      </c>
      <c r="O176" s="156">
        <v>1202</v>
      </c>
      <c r="P176" s="128">
        <f t="shared" si="10"/>
        <v>108</v>
      </c>
      <c r="Q176" s="129">
        <f t="shared" si="11"/>
        <v>8.2442748091603058</v>
      </c>
      <c r="R176" s="128"/>
    </row>
    <row r="177" spans="1:19" s="132" customFormat="1" ht="13.5" hidden="1" customHeight="1">
      <c r="A177" s="123">
        <v>174</v>
      </c>
      <c r="B177" s="109" t="s">
        <v>121</v>
      </c>
      <c r="C177" s="109" t="s">
        <v>264</v>
      </c>
      <c r="D177" s="109" t="s">
        <v>216</v>
      </c>
      <c r="E177" s="47" t="s">
        <v>267</v>
      </c>
      <c r="F177" s="48">
        <v>100</v>
      </c>
      <c r="G177" s="48" t="s">
        <v>267</v>
      </c>
      <c r="H177" s="124">
        <v>3421</v>
      </c>
      <c r="I177" s="125">
        <v>4062</v>
      </c>
      <c r="J177" s="137" t="s">
        <v>99</v>
      </c>
      <c r="K177" s="126" t="e">
        <f t="shared" si="8"/>
        <v>#VALUE!</v>
      </c>
      <c r="L177" s="127">
        <v>30</v>
      </c>
      <c r="M177" s="127" t="e">
        <f t="shared" si="9"/>
        <v>#VALUE!</v>
      </c>
      <c r="N177" s="128" t="e">
        <v>#N/A</v>
      </c>
      <c r="O177" s="156">
        <v>2131</v>
      </c>
      <c r="P177" s="128" t="e">
        <f t="shared" si="10"/>
        <v>#VALUE!</v>
      </c>
      <c r="Q177" s="129" t="e">
        <f t="shared" si="11"/>
        <v>#VALUE!</v>
      </c>
      <c r="R177" s="128"/>
    </row>
    <row r="178" spans="1:19" s="132" customFormat="1" ht="13.5" hidden="1" customHeight="1">
      <c r="A178" s="123">
        <v>175</v>
      </c>
      <c r="B178" s="109" t="s">
        <v>121</v>
      </c>
      <c r="C178" s="109" t="s">
        <v>264</v>
      </c>
      <c r="D178" s="109" t="s">
        <v>216</v>
      </c>
      <c r="E178" s="47" t="s">
        <v>268</v>
      </c>
      <c r="F178" s="48">
        <v>25</v>
      </c>
      <c r="G178" s="48" t="s">
        <v>268</v>
      </c>
      <c r="H178" s="124">
        <v>6021</v>
      </c>
      <c r="I178" s="125">
        <v>6563</v>
      </c>
      <c r="J178" s="137" t="s">
        <v>99</v>
      </c>
      <c r="K178" s="126" t="e">
        <f t="shared" si="8"/>
        <v>#VALUE!</v>
      </c>
      <c r="L178" s="127">
        <v>10</v>
      </c>
      <c r="M178" s="127" t="e">
        <f t="shared" si="9"/>
        <v>#VALUE!</v>
      </c>
      <c r="N178" s="128" t="e">
        <v>#N/A</v>
      </c>
      <c r="O178" s="156">
        <v>2300</v>
      </c>
      <c r="P178" s="128" t="e">
        <f t="shared" si="10"/>
        <v>#VALUE!</v>
      </c>
      <c r="Q178" s="129" t="e">
        <f t="shared" si="11"/>
        <v>#VALUE!</v>
      </c>
      <c r="R178" s="128"/>
    </row>
    <row r="179" spans="1:19" s="132" customFormat="1" ht="13.5" customHeight="1">
      <c r="A179" s="123">
        <v>176</v>
      </c>
      <c r="B179" s="109" t="s">
        <v>121</v>
      </c>
      <c r="C179" s="109" t="s">
        <v>269</v>
      </c>
      <c r="D179" s="109" t="s">
        <v>216</v>
      </c>
      <c r="E179" s="47">
        <v>154457</v>
      </c>
      <c r="F179" s="48">
        <v>25</v>
      </c>
      <c r="G179" s="48">
        <v>154457</v>
      </c>
      <c r="H179" s="124">
        <v>6610</v>
      </c>
      <c r="I179" s="125">
        <v>7107</v>
      </c>
      <c r="J179" s="137">
        <v>7136</v>
      </c>
      <c r="K179" s="126">
        <f t="shared" si="8"/>
        <v>29</v>
      </c>
      <c r="L179" s="127">
        <v>10</v>
      </c>
      <c r="M179" s="127">
        <f t="shared" si="9"/>
        <v>290</v>
      </c>
      <c r="N179" s="128" t="e">
        <v>#N/A</v>
      </c>
      <c r="O179" s="156">
        <v>265</v>
      </c>
      <c r="P179" s="128">
        <f t="shared" si="10"/>
        <v>25</v>
      </c>
      <c r="Q179" s="129">
        <f t="shared" si="11"/>
        <v>8.6206896551724146</v>
      </c>
      <c r="R179" s="128"/>
      <c r="S179" s="132" t="s">
        <v>412</v>
      </c>
    </row>
    <row r="180" spans="1:19" s="132" customFormat="1" ht="13.5" customHeight="1">
      <c r="A180" s="123">
        <v>177</v>
      </c>
      <c r="B180" s="109" t="s">
        <v>121</v>
      </c>
      <c r="C180" s="109" t="s">
        <v>269</v>
      </c>
      <c r="D180" s="109" t="s">
        <v>216</v>
      </c>
      <c r="E180" s="47">
        <v>154455</v>
      </c>
      <c r="F180" s="48">
        <v>63</v>
      </c>
      <c r="G180" s="48">
        <v>154455</v>
      </c>
      <c r="H180" s="124">
        <v>11432</v>
      </c>
      <c r="I180" s="125">
        <v>12691</v>
      </c>
      <c r="J180" s="137">
        <v>12983</v>
      </c>
      <c r="K180" s="126">
        <f t="shared" si="8"/>
        <v>292</v>
      </c>
      <c r="L180" s="127">
        <v>20</v>
      </c>
      <c r="M180" s="127">
        <f t="shared" si="9"/>
        <v>5840</v>
      </c>
      <c r="N180" s="128" t="e">
        <v>#N/A</v>
      </c>
      <c r="O180" s="156">
        <v>5360</v>
      </c>
      <c r="P180" s="128">
        <f t="shared" si="10"/>
        <v>480</v>
      </c>
      <c r="Q180" s="129">
        <f t="shared" si="11"/>
        <v>8.2191780821917799</v>
      </c>
      <c r="R180" s="128"/>
      <c r="S180" s="132" t="s">
        <v>412</v>
      </c>
    </row>
    <row r="181" spans="1:19" s="132" customFormat="1" ht="13.5" customHeight="1">
      <c r="A181" s="123">
        <v>178</v>
      </c>
      <c r="B181" s="109" t="s">
        <v>121</v>
      </c>
      <c r="C181" s="109" t="s">
        <v>269</v>
      </c>
      <c r="D181" s="109" t="s">
        <v>216</v>
      </c>
      <c r="E181" s="47">
        <v>154454</v>
      </c>
      <c r="F181" s="48">
        <v>63</v>
      </c>
      <c r="G181" s="48">
        <v>154454</v>
      </c>
      <c r="H181" s="124">
        <v>5105</v>
      </c>
      <c r="I181" s="125">
        <v>5800</v>
      </c>
      <c r="J181" s="137">
        <v>5890</v>
      </c>
      <c r="K181" s="126">
        <f>J181-I181</f>
        <v>90</v>
      </c>
      <c r="L181" s="127">
        <v>20</v>
      </c>
      <c r="M181" s="127">
        <f t="shared" si="9"/>
        <v>1800</v>
      </c>
      <c r="N181" s="128" t="e">
        <v>#N/A</v>
      </c>
      <c r="O181" s="156">
        <v>1750</v>
      </c>
      <c r="P181" s="128">
        <f t="shared" si="10"/>
        <v>50</v>
      </c>
      <c r="Q181" s="129">
        <f t="shared" si="11"/>
        <v>2.7777777777777777</v>
      </c>
      <c r="R181" s="128"/>
      <c r="S181" s="132" t="s">
        <v>412</v>
      </c>
    </row>
    <row r="182" spans="1:19" s="132" customFormat="1" ht="13.5" customHeight="1">
      <c r="A182" s="123">
        <v>179</v>
      </c>
      <c r="B182" s="109" t="s">
        <v>121</v>
      </c>
      <c r="C182" s="109" t="s">
        <v>269</v>
      </c>
      <c r="D182" s="109" t="s">
        <v>216</v>
      </c>
      <c r="E182" s="47">
        <v>154452</v>
      </c>
      <c r="F182" s="48">
        <v>63</v>
      </c>
      <c r="G182" s="48">
        <v>154452</v>
      </c>
      <c r="H182" s="124">
        <v>6521</v>
      </c>
      <c r="I182" s="125">
        <v>8907</v>
      </c>
      <c r="J182" s="137">
        <v>9129</v>
      </c>
      <c r="K182" s="126">
        <f t="shared" si="8"/>
        <v>222</v>
      </c>
      <c r="L182" s="127">
        <v>20</v>
      </c>
      <c r="M182" s="127">
        <f t="shared" si="9"/>
        <v>4440</v>
      </c>
      <c r="N182" s="128" t="e">
        <v>#N/A</v>
      </c>
      <c r="O182" s="156">
        <v>4100</v>
      </c>
      <c r="P182" s="128">
        <f t="shared" si="10"/>
        <v>340</v>
      </c>
      <c r="Q182" s="129">
        <f t="shared" si="11"/>
        <v>7.6576576576576567</v>
      </c>
      <c r="R182" s="128"/>
      <c r="S182" s="132" t="s">
        <v>412</v>
      </c>
    </row>
    <row r="183" spans="1:19" s="132" customFormat="1" ht="13.5" customHeight="1">
      <c r="A183" s="123">
        <v>180</v>
      </c>
      <c r="B183" s="109" t="s">
        <v>121</v>
      </c>
      <c r="C183" s="109" t="s">
        <v>419</v>
      </c>
      <c r="D183" s="109" t="s">
        <v>216</v>
      </c>
      <c r="E183" s="47">
        <v>153119</v>
      </c>
      <c r="F183" s="48">
        <v>100</v>
      </c>
      <c r="G183" s="48">
        <v>153119</v>
      </c>
      <c r="H183" s="124">
        <v>4320</v>
      </c>
      <c r="I183" s="125">
        <v>1625</v>
      </c>
      <c r="J183" s="137">
        <v>1883</v>
      </c>
      <c r="K183" s="126">
        <f t="shared" si="8"/>
        <v>258</v>
      </c>
      <c r="L183" s="127">
        <v>30</v>
      </c>
      <c r="M183" s="127">
        <f t="shared" si="9"/>
        <v>7740</v>
      </c>
      <c r="N183" s="128" t="e">
        <v>#N/A</v>
      </c>
      <c r="O183" s="156">
        <v>7221</v>
      </c>
      <c r="P183" s="128">
        <f t="shared" si="10"/>
        <v>519</v>
      </c>
      <c r="Q183" s="129">
        <f t="shared" si="11"/>
        <v>6.7054263565891477</v>
      </c>
      <c r="R183" s="128"/>
      <c r="S183" s="132" t="s">
        <v>415</v>
      </c>
    </row>
    <row r="184" spans="1:19" s="132" customFormat="1" ht="13.5" customHeight="1">
      <c r="A184" s="123">
        <v>181</v>
      </c>
      <c r="B184" s="109" t="s">
        <v>121</v>
      </c>
      <c r="C184" s="109" t="s">
        <v>419</v>
      </c>
      <c r="D184" s="109" t="s">
        <v>216</v>
      </c>
      <c r="E184" s="47">
        <v>153118</v>
      </c>
      <c r="F184" s="48">
        <v>100</v>
      </c>
      <c r="G184" s="48">
        <v>153118</v>
      </c>
      <c r="H184" s="124" t="s">
        <v>35</v>
      </c>
      <c r="I184" s="125">
        <v>1379</v>
      </c>
      <c r="J184" s="137">
        <v>1395</v>
      </c>
      <c r="K184" s="126">
        <f t="shared" si="8"/>
        <v>16</v>
      </c>
      <c r="L184" s="127">
        <v>30</v>
      </c>
      <c r="M184" s="127">
        <f t="shared" si="9"/>
        <v>480</v>
      </c>
      <c r="N184" s="128" t="e">
        <v>#N/A</v>
      </c>
      <c r="O184" s="156">
        <v>460</v>
      </c>
      <c r="P184" s="128">
        <f t="shared" si="10"/>
        <v>20</v>
      </c>
      <c r="Q184" s="157">
        <f t="shared" si="11"/>
        <v>4.1666666666666661</v>
      </c>
      <c r="R184" s="128" t="s">
        <v>103</v>
      </c>
      <c r="S184" s="132" t="s">
        <v>415</v>
      </c>
    </row>
    <row r="185" spans="1:19" s="132" customFormat="1" ht="13.5" customHeight="1">
      <c r="A185" s="123">
        <v>182</v>
      </c>
      <c r="B185" s="109" t="s">
        <v>121</v>
      </c>
      <c r="C185" s="109" t="s">
        <v>419</v>
      </c>
      <c r="D185" s="109" t="s">
        <v>216</v>
      </c>
      <c r="E185" s="47">
        <v>153117</v>
      </c>
      <c r="F185" s="48">
        <v>25</v>
      </c>
      <c r="G185" s="48">
        <v>153117</v>
      </c>
      <c r="H185" s="124" t="s">
        <v>108</v>
      </c>
      <c r="I185" s="125">
        <v>11588</v>
      </c>
      <c r="J185" s="137">
        <v>11618</v>
      </c>
      <c r="K185" s="126">
        <f t="shared" si="8"/>
        <v>30</v>
      </c>
      <c r="L185" s="127">
        <v>10</v>
      </c>
      <c r="M185" s="127">
        <f t="shared" si="9"/>
        <v>300</v>
      </c>
      <c r="N185" s="128" t="e">
        <v>#N/A</v>
      </c>
      <c r="O185" s="156">
        <v>290</v>
      </c>
      <c r="P185" s="128">
        <f t="shared" si="10"/>
        <v>10</v>
      </c>
      <c r="Q185" s="157">
        <f t="shared" si="11"/>
        <v>3.3333333333333335</v>
      </c>
      <c r="R185" s="128" t="s">
        <v>109</v>
      </c>
      <c r="S185" s="132" t="s">
        <v>415</v>
      </c>
    </row>
    <row r="186" spans="1:19" s="132" customFormat="1" ht="13.5" customHeight="1">
      <c r="A186" s="123">
        <v>183</v>
      </c>
      <c r="B186" s="109" t="s">
        <v>121</v>
      </c>
      <c r="C186" s="109" t="s">
        <v>419</v>
      </c>
      <c r="D186" s="109" t="s">
        <v>216</v>
      </c>
      <c r="E186" s="47">
        <v>153116</v>
      </c>
      <c r="F186" s="48">
        <v>25</v>
      </c>
      <c r="G186" s="48">
        <v>153116</v>
      </c>
      <c r="H186" s="124" t="s">
        <v>108</v>
      </c>
      <c r="I186" s="125">
        <v>27752</v>
      </c>
      <c r="J186" s="137">
        <v>28422</v>
      </c>
      <c r="K186" s="126">
        <f t="shared" si="8"/>
        <v>670</v>
      </c>
      <c r="L186" s="127">
        <v>10</v>
      </c>
      <c r="M186" s="127">
        <f t="shared" si="9"/>
        <v>6700</v>
      </c>
      <c r="N186" s="128" t="e">
        <v>#N/A</v>
      </c>
      <c r="O186" s="156">
        <v>6201</v>
      </c>
      <c r="P186" s="128">
        <f t="shared" si="10"/>
        <v>499</v>
      </c>
      <c r="Q186" s="128">
        <f t="shared" si="11"/>
        <v>7.4477611940298507</v>
      </c>
      <c r="R186" s="128" t="s">
        <v>109</v>
      </c>
      <c r="S186" s="132" t="s">
        <v>415</v>
      </c>
    </row>
    <row r="187" spans="1:19" s="132" customFormat="1" ht="13.5" hidden="1" customHeight="1">
      <c r="A187" s="123">
        <v>184</v>
      </c>
      <c r="B187" s="109" t="s">
        <v>121</v>
      </c>
      <c r="C187" s="109" t="s">
        <v>419</v>
      </c>
      <c r="D187" s="109" t="s">
        <v>216</v>
      </c>
      <c r="E187" s="47">
        <v>153115</v>
      </c>
      <c r="F187" s="48">
        <v>100</v>
      </c>
      <c r="G187" s="48">
        <v>153115</v>
      </c>
      <c r="H187" s="124">
        <v>4623</v>
      </c>
      <c r="I187" s="125" t="s">
        <v>35</v>
      </c>
      <c r="J187" s="137" t="s">
        <v>35</v>
      </c>
      <c r="K187" s="126" t="e">
        <f t="shared" si="8"/>
        <v>#VALUE!</v>
      </c>
      <c r="L187" s="127">
        <v>30</v>
      </c>
      <c r="M187" s="127" t="e">
        <f t="shared" si="9"/>
        <v>#VALUE!</v>
      </c>
      <c r="N187" s="128" t="e">
        <v>#N/A</v>
      </c>
      <c r="O187" s="156">
        <v>2652</v>
      </c>
      <c r="P187" s="128" t="e">
        <f t="shared" si="10"/>
        <v>#VALUE!</v>
      </c>
      <c r="Q187" s="129" t="e">
        <f t="shared" si="11"/>
        <v>#VALUE!</v>
      </c>
      <c r="R187" s="128"/>
      <c r="S187" s="132" t="s">
        <v>415</v>
      </c>
    </row>
    <row r="188" spans="1:19" s="132" customFormat="1" ht="13.5" customHeight="1">
      <c r="A188" s="123">
        <v>185</v>
      </c>
      <c r="B188" s="109" t="s">
        <v>121</v>
      </c>
      <c r="C188" s="109" t="s">
        <v>419</v>
      </c>
      <c r="D188" s="109" t="s">
        <v>216</v>
      </c>
      <c r="E188" s="47">
        <v>153114</v>
      </c>
      <c r="F188" s="48">
        <v>100</v>
      </c>
      <c r="G188" s="48">
        <v>153114</v>
      </c>
      <c r="H188" s="124">
        <v>6102</v>
      </c>
      <c r="I188" s="125">
        <v>7252</v>
      </c>
      <c r="J188" s="137">
        <v>7962</v>
      </c>
      <c r="K188" s="126">
        <f t="shared" si="8"/>
        <v>710</v>
      </c>
      <c r="L188" s="127">
        <v>30</v>
      </c>
      <c r="M188" s="127">
        <f t="shared" si="9"/>
        <v>21300</v>
      </c>
      <c r="N188" s="128" t="e">
        <v>#N/A</v>
      </c>
      <c r="O188" s="156">
        <v>19632</v>
      </c>
      <c r="P188" s="128">
        <f t="shared" si="10"/>
        <v>1668</v>
      </c>
      <c r="Q188" s="129">
        <f t="shared" si="11"/>
        <v>7.830985915492958</v>
      </c>
      <c r="R188" s="128"/>
      <c r="S188" s="132" t="s">
        <v>415</v>
      </c>
    </row>
    <row r="189" spans="1:19" s="132" customFormat="1" ht="13.5" customHeight="1">
      <c r="A189" s="123">
        <v>186</v>
      </c>
      <c r="B189" s="109" t="s">
        <v>121</v>
      </c>
      <c r="C189" s="109" t="s">
        <v>270</v>
      </c>
      <c r="D189" s="109" t="s">
        <v>216</v>
      </c>
      <c r="E189" s="47">
        <v>151968</v>
      </c>
      <c r="F189" s="48">
        <v>25</v>
      </c>
      <c r="G189" s="160">
        <v>151968</v>
      </c>
      <c r="H189" s="124">
        <v>9531</v>
      </c>
      <c r="I189" s="125">
        <v>11486</v>
      </c>
      <c r="J189" s="137">
        <v>11968</v>
      </c>
      <c r="K189" s="126">
        <f t="shared" si="8"/>
        <v>482</v>
      </c>
      <c r="L189" s="127">
        <v>10</v>
      </c>
      <c r="M189" s="127">
        <f t="shared" si="9"/>
        <v>4820</v>
      </c>
      <c r="N189" s="128" t="e">
        <v>#N/A</v>
      </c>
      <c r="O189" s="156">
        <v>4580</v>
      </c>
      <c r="P189" s="128">
        <f t="shared" si="10"/>
        <v>240</v>
      </c>
      <c r="Q189" s="129">
        <f t="shared" si="11"/>
        <v>4.9792531120331951</v>
      </c>
      <c r="R189" s="128"/>
      <c r="S189" s="132" t="s">
        <v>412</v>
      </c>
    </row>
    <row r="190" spans="1:19" s="132" customFormat="1" ht="13.5" customHeight="1">
      <c r="A190" s="123">
        <v>187</v>
      </c>
      <c r="B190" s="109" t="s">
        <v>121</v>
      </c>
      <c r="C190" s="109" t="s">
        <v>270</v>
      </c>
      <c r="D190" s="109" t="s">
        <v>216</v>
      </c>
      <c r="E190" s="47">
        <v>151966</v>
      </c>
      <c r="F190" s="48">
        <v>25</v>
      </c>
      <c r="G190" s="160">
        <v>151966</v>
      </c>
      <c r="H190" s="124" t="s">
        <v>35</v>
      </c>
      <c r="I190" s="125">
        <v>7892</v>
      </c>
      <c r="J190" s="137">
        <v>7925</v>
      </c>
      <c r="K190" s="126">
        <f t="shared" si="8"/>
        <v>33</v>
      </c>
      <c r="L190" s="127">
        <v>10</v>
      </c>
      <c r="M190" s="127">
        <f t="shared" si="9"/>
        <v>330</v>
      </c>
      <c r="N190" s="128" t="e">
        <v>#N/A</v>
      </c>
      <c r="O190" s="156">
        <v>310</v>
      </c>
      <c r="P190" s="128">
        <f t="shared" si="10"/>
        <v>20</v>
      </c>
      <c r="Q190" s="129">
        <f t="shared" si="11"/>
        <v>6.0606060606060606</v>
      </c>
      <c r="R190" s="128"/>
      <c r="S190" s="132" t="s">
        <v>412</v>
      </c>
    </row>
    <row r="191" spans="1:19" s="132" customFormat="1" ht="13.5" hidden="1" customHeight="1">
      <c r="A191" s="123">
        <v>188</v>
      </c>
      <c r="B191" s="109" t="s">
        <v>121</v>
      </c>
      <c r="C191" s="109" t="s">
        <v>270</v>
      </c>
      <c r="D191" s="109" t="s">
        <v>216</v>
      </c>
      <c r="E191" s="47">
        <v>151962</v>
      </c>
      <c r="F191" s="48">
        <v>25</v>
      </c>
      <c r="G191" s="160">
        <v>151962</v>
      </c>
      <c r="H191" s="124">
        <v>4852</v>
      </c>
      <c r="I191" s="125">
        <v>5141</v>
      </c>
      <c r="J191" s="137" t="s">
        <v>103</v>
      </c>
      <c r="K191" s="126" t="e">
        <f t="shared" si="8"/>
        <v>#VALUE!</v>
      </c>
      <c r="L191" s="127">
        <v>10</v>
      </c>
      <c r="M191" s="127" t="e">
        <f t="shared" si="9"/>
        <v>#VALUE!</v>
      </c>
      <c r="N191" s="128" t="e">
        <v>#N/A</v>
      </c>
      <c r="O191" s="156" t="s">
        <v>103</v>
      </c>
      <c r="P191" s="128" t="e">
        <f t="shared" si="10"/>
        <v>#VALUE!</v>
      </c>
      <c r="Q191" s="128" t="e">
        <f t="shared" si="11"/>
        <v>#VALUE!</v>
      </c>
      <c r="R191" s="128" t="s">
        <v>103</v>
      </c>
      <c r="S191" s="132" t="s">
        <v>412</v>
      </c>
    </row>
    <row r="192" spans="1:19" s="132" customFormat="1" ht="13.5" customHeight="1">
      <c r="A192" s="123">
        <v>189</v>
      </c>
      <c r="B192" s="109" t="s">
        <v>121</v>
      </c>
      <c r="C192" s="109" t="s">
        <v>270</v>
      </c>
      <c r="D192" s="109" t="s">
        <v>216</v>
      </c>
      <c r="E192" s="47">
        <v>151961</v>
      </c>
      <c r="F192" s="48">
        <v>25</v>
      </c>
      <c r="G192" s="160">
        <v>151961</v>
      </c>
      <c r="H192" s="124">
        <v>12292</v>
      </c>
      <c r="I192" s="125">
        <v>13586</v>
      </c>
      <c r="J192" s="137">
        <v>13668</v>
      </c>
      <c r="K192" s="126">
        <f t="shared" si="8"/>
        <v>82</v>
      </c>
      <c r="L192" s="127">
        <v>10</v>
      </c>
      <c r="M192" s="127">
        <f t="shared" si="9"/>
        <v>820</v>
      </c>
      <c r="N192" s="128" t="e">
        <v>#N/A</v>
      </c>
      <c r="O192" s="156">
        <v>763</v>
      </c>
      <c r="P192" s="128">
        <f t="shared" si="10"/>
        <v>57</v>
      </c>
      <c r="Q192" s="129">
        <f t="shared" si="11"/>
        <v>6.9512195121951228</v>
      </c>
      <c r="R192" s="128"/>
      <c r="S192" s="132" t="s">
        <v>412</v>
      </c>
    </row>
    <row r="193" spans="1:19" s="132" customFormat="1" ht="13.5" hidden="1" customHeight="1">
      <c r="A193" s="123">
        <v>190</v>
      </c>
      <c r="B193" s="109" t="s">
        <v>121</v>
      </c>
      <c r="C193" s="109" t="s">
        <v>270</v>
      </c>
      <c r="D193" s="109" t="s">
        <v>216</v>
      </c>
      <c r="E193" s="47">
        <v>151958</v>
      </c>
      <c r="F193" s="48">
        <v>25</v>
      </c>
      <c r="G193" s="160">
        <v>151958</v>
      </c>
      <c r="H193" s="124" t="s">
        <v>105</v>
      </c>
      <c r="I193" s="125" t="s">
        <v>108</v>
      </c>
      <c r="J193" s="125" t="s">
        <v>108</v>
      </c>
      <c r="K193" s="126" t="e">
        <f t="shared" si="8"/>
        <v>#VALUE!</v>
      </c>
      <c r="L193" s="127">
        <v>10</v>
      </c>
      <c r="M193" s="127" t="e">
        <f t="shared" si="9"/>
        <v>#VALUE!</v>
      </c>
      <c r="N193" s="128" t="e">
        <v>#N/A</v>
      </c>
      <c r="O193" s="156" t="s">
        <v>40</v>
      </c>
      <c r="P193" s="128" t="e">
        <f t="shared" si="10"/>
        <v>#VALUE!</v>
      </c>
      <c r="Q193" s="128" t="e">
        <f t="shared" si="11"/>
        <v>#VALUE!</v>
      </c>
      <c r="R193" s="128" t="s">
        <v>105</v>
      </c>
      <c r="S193" s="132" t="s">
        <v>412</v>
      </c>
    </row>
    <row r="194" spans="1:19" s="132" customFormat="1" ht="13.5" customHeight="1">
      <c r="A194" s="123">
        <v>191</v>
      </c>
      <c r="B194" s="109" t="s">
        <v>121</v>
      </c>
      <c r="C194" s="109" t="s">
        <v>270</v>
      </c>
      <c r="D194" s="109" t="s">
        <v>216</v>
      </c>
      <c r="E194" s="47">
        <v>151956</v>
      </c>
      <c r="F194" s="48">
        <v>25</v>
      </c>
      <c r="G194" s="160">
        <v>151956</v>
      </c>
      <c r="H194" s="124">
        <v>5231</v>
      </c>
      <c r="I194" s="125">
        <v>6263</v>
      </c>
      <c r="J194" s="137">
        <v>6359</v>
      </c>
      <c r="K194" s="126">
        <f t="shared" si="8"/>
        <v>96</v>
      </c>
      <c r="L194" s="127">
        <v>10</v>
      </c>
      <c r="M194" s="127">
        <f t="shared" si="9"/>
        <v>960</v>
      </c>
      <c r="N194" s="128" t="e">
        <v>#N/A</v>
      </c>
      <c r="O194" s="156">
        <v>912</v>
      </c>
      <c r="P194" s="128">
        <f t="shared" si="10"/>
        <v>48</v>
      </c>
      <c r="Q194" s="129">
        <f t="shared" si="11"/>
        <v>5</v>
      </c>
      <c r="R194" s="128"/>
      <c r="S194" s="132" t="s">
        <v>412</v>
      </c>
    </row>
    <row r="195" spans="1:19" s="132" customFormat="1" ht="13.5" customHeight="1">
      <c r="A195" s="123">
        <v>192</v>
      </c>
      <c r="B195" s="109" t="s">
        <v>121</v>
      </c>
      <c r="C195" s="109" t="s">
        <v>270</v>
      </c>
      <c r="D195" s="109" t="s">
        <v>216</v>
      </c>
      <c r="E195" s="47">
        <v>151955</v>
      </c>
      <c r="F195" s="48">
        <v>63</v>
      </c>
      <c r="G195" s="160">
        <v>151955</v>
      </c>
      <c r="H195" s="124">
        <v>5963</v>
      </c>
      <c r="I195" s="125">
        <v>7597</v>
      </c>
      <c r="J195" s="137">
        <v>7632</v>
      </c>
      <c r="K195" s="126">
        <f t="shared" si="8"/>
        <v>35</v>
      </c>
      <c r="L195" s="127">
        <v>20</v>
      </c>
      <c r="M195" s="127">
        <f t="shared" si="9"/>
        <v>700</v>
      </c>
      <c r="N195" s="128" t="e">
        <v>#N/A</v>
      </c>
      <c r="O195" s="156">
        <v>653</v>
      </c>
      <c r="P195" s="128">
        <f t="shared" si="10"/>
        <v>47</v>
      </c>
      <c r="Q195" s="129">
        <f t="shared" si="11"/>
        <v>6.7142857142857144</v>
      </c>
      <c r="R195" s="128"/>
      <c r="S195" s="132" t="s">
        <v>412</v>
      </c>
    </row>
    <row r="196" spans="1:19" s="132" customFormat="1" ht="13.5" hidden="1" customHeight="1">
      <c r="A196" s="123">
        <v>193</v>
      </c>
      <c r="B196" s="109" t="s">
        <v>121</v>
      </c>
      <c r="C196" s="109" t="s">
        <v>270</v>
      </c>
      <c r="D196" s="109" t="s">
        <v>216</v>
      </c>
      <c r="E196" s="47">
        <v>151952</v>
      </c>
      <c r="F196" s="48">
        <v>25</v>
      </c>
      <c r="G196" s="160">
        <v>151952</v>
      </c>
      <c r="H196" s="124" t="s">
        <v>35</v>
      </c>
      <c r="I196" s="125" t="s">
        <v>108</v>
      </c>
      <c r="J196" s="125" t="s">
        <v>108</v>
      </c>
      <c r="K196" s="126" t="e">
        <f t="shared" si="8"/>
        <v>#VALUE!</v>
      </c>
      <c r="L196" s="127">
        <v>10</v>
      </c>
      <c r="M196" s="127" t="e">
        <f t="shared" si="9"/>
        <v>#VALUE!</v>
      </c>
      <c r="N196" s="128" t="e">
        <v>#N/A</v>
      </c>
      <c r="O196" s="156" t="s">
        <v>40</v>
      </c>
      <c r="P196" s="128" t="e">
        <f t="shared" si="10"/>
        <v>#VALUE!</v>
      </c>
      <c r="Q196" s="128" t="e">
        <f t="shared" si="11"/>
        <v>#VALUE!</v>
      </c>
      <c r="R196" s="128" t="s">
        <v>35</v>
      </c>
      <c r="S196" s="132" t="s">
        <v>412</v>
      </c>
    </row>
    <row r="197" spans="1:19" s="132" customFormat="1" ht="13.5" customHeight="1">
      <c r="A197" s="123">
        <v>194</v>
      </c>
      <c r="B197" s="109" t="s">
        <v>121</v>
      </c>
      <c r="C197" s="109" t="s">
        <v>270</v>
      </c>
      <c r="D197" s="109" t="s">
        <v>216</v>
      </c>
      <c r="E197" s="47">
        <v>151950</v>
      </c>
      <c r="F197" s="48">
        <v>63</v>
      </c>
      <c r="G197" s="160">
        <v>151950</v>
      </c>
      <c r="H197" s="124">
        <v>7357</v>
      </c>
      <c r="I197" s="125">
        <v>8365</v>
      </c>
      <c r="J197" s="137">
        <v>8756</v>
      </c>
      <c r="K197" s="126">
        <f t="shared" ref="K197:K260" si="12">J197-I197</f>
        <v>391</v>
      </c>
      <c r="L197" s="127">
        <v>20</v>
      </c>
      <c r="M197" s="127">
        <f t="shared" ref="M197:M260" si="13">L197*K197</f>
        <v>7820</v>
      </c>
      <c r="N197" s="128" t="e">
        <v>#N/A</v>
      </c>
      <c r="O197" s="156">
        <v>7362</v>
      </c>
      <c r="P197" s="128">
        <f t="shared" ref="P197:P260" si="14">M197-O197</f>
        <v>458</v>
      </c>
      <c r="Q197" s="129">
        <f t="shared" ref="Q197:Q260" si="15">((M197-O197)/M197)*100</f>
        <v>5.8567774936061383</v>
      </c>
      <c r="R197" s="128"/>
      <c r="S197" s="132" t="s">
        <v>412</v>
      </c>
    </row>
    <row r="198" spans="1:19" s="132" customFormat="1" ht="13.5" hidden="1" customHeight="1">
      <c r="A198" s="123">
        <v>195</v>
      </c>
      <c r="B198" s="109" t="s">
        <v>121</v>
      </c>
      <c r="C198" s="109" t="s">
        <v>270</v>
      </c>
      <c r="D198" s="109" t="s">
        <v>216</v>
      </c>
      <c r="E198" s="47">
        <v>151949</v>
      </c>
      <c r="F198" s="48">
        <v>25</v>
      </c>
      <c r="G198" s="48">
        <v>151949</v>
      </c>
      <c r="H198" s="124" t="s">
        <v>35</v>
      </c>
      <c r="I198" s="125" t="s">
        <v>108</v>
      </c>
      <c r="J198" s="125" t="s">
        <v>108</v>
      </c>
      <c r="K198" s="126" t="e">
        <f t="shared" si="12"/>
        <v>#VALUE!</v>
      </c>
      <c r="L198" s="127">
        <v>10</v>
      </c>
      <c r="M198" s="127" t="e">
        <f t="shared" si="13"/>
        <v>#VALUE!</v>
      </c>
      <c r="N198" s="128" t="e">
        <v>#N/A</v>
      </c>
      <c r="O198" s="156" t="s">
        <v>103</v>
      </c>
      <c r="P198" s="128" t="e">
        <f t="shared" si="14"/>
        <v>#VALUE!</v>
      </c>
      <c r="Q198" s="128" t="e">
        <f t="shared" si="15"/>
        <v>#VALUE!</v>
      </c>
      <c r="R198" s="128" t="s">
        <v>35</v>
      </c>
      <c r="S198" s="132" t="s">
        <v>412</v>
      </c>
    </row>
    <row r="199" spans="1:19" s="132" customFormat="1" ht="13.5" customHeight="1">
      <c r="A199" s="123">
        <v>196</v>
      </c>
      <c r="B199" s="109" t="s">
        <v>121</v>
      </c>
      <c r="C199" s="109" t="s">
        <v>270</v>
      </c>
      <c r="D199" s="109" t="s">
        <v>216</v>
      </c>
      <c r="E199" s="47">
        <v>151948</v>
      </c>
      <c r="F199" s="48">
        <v>63</v>
      </c>
      <c r="G199" s="160">
        <v>151948</v>
      </c>
      <c r="H199" s="124">
        <v>5696</v>
      </c>
      <c r="I199" s="125">
        <v>6546</v>
      </c>
      <c r="J199" s="137">
        <v>6601</v>
      </c>
      <c r="K199" s="126">
        <f t="shared" si="12"/>
        <v>55</v>
      </c>
      <c r="L199" s="127">
        <v>20</v>
      </c>
      <c r="M199" s="127">
        <f t="shared" si="13"/>
        <v>1100</v>
      </c>
      <c r="N199" s="128" t="e">
        <v>#N/A</v>
      </c>
      <c r="O199" s="156">
        <v>1023</v>
      </c>
      <c r="P199" s="128">
        <f t="shared" si="14"/>
        <v>77</v>
      </c>
      <c r="Q199" s="129">
        <f t="shared" si="15"/>
        <v>7.0000000000000009</v>
      </c>
      <c r="R199" s="128"/>
      <c r="S199" s="132" t="s">
        <v>412</v>
      </c>
    </row>
    <row r="200" spans="1:19" s="132" customFormat="1" ht="13.5" customHeight="1">
      <c r="A200" s="123">
        <v>197</v>
      </c>
      <c r="B200" s="109" t="s">
        <v>121</v>
      </c>
      <c r="C200" s="109" t="s">
        <v>270</v>
      </c>
      <c r="D200" s="109" t="s">
        <v>216</v>
      </c>
      <c r="E200" s="47">
        <v>151947</v>
      </c>
      <c r="F200" s="48">
        <v>25</v>
      </c>
      <c r="G200" s="48">
        <v>151947</v>
      </c>
      <c r="H200" s="124">
        <v>4450</v>
      </c>
      <c r="I200" s="125">
        <v>5124</v>
      </c>
      <c r="J200" s="137">
        <v>5210</v>
      </c>
      <c r="K200" s="126">
        <f t="shared" si="12"/>
        <v>86</v>
      </c>
      <c r="L200" s="127">
        <v>10</v>
      </c>
      <c r="M200" s="127">
        <f t="shared" si="13"/>
        <v>860</v>
      </c>
      <c r="N200" s="128" t="e">
        <v>#N/A</v>
      </c>
      <c r="O200" s="156">
        <v>796</v>
      </c>
      <c r="P200" s="128">
        <f t="shared" si="14"/>
        <v>64</v>
      </c>
      <c r="Q200" s="129">
        <f t="shared" si="15"/>
        <v>7.441860465116279</v>
      </c>
      <c r="R200" s="128"/>
      <c r="S200" s="132" t="s">
        <v>412</v>
      </c>
    </row>
    <row r="201" spans="1:19" s="132" customFormat="1" ht="13.5" customHeight="1">
      <c r="A201" s="123">
        <v>198</v>
      </c>
      <c r="B201" s="109" t="s">
        <v>121</v>
      </c>
      <c r="C201" s="109" t="s">
        <v>270</v>
      </c>
      <c r="D201" s="109" t="s">
        <v>216</v>
      </c>
      <c r="E201" s="47">
        <v>151945</v>
      </c>
      <c r="F201" s="48">
        <v>63</v>
      </c>
      <c r="G201" s="48">
        <v>151945</v>
      </c>
      <c r="H201" s="124">
        <v>7852</v>
      </c>
      <c r="I201" s="125">
        <v>8596</v>
      </c>
      <c r="J201" s="137">
        <v>8857</v>
      </c>
      <c r="K201" s="126">
        <f t="shared" si="12"/>
        <v>261</v>
      </c>
      <c r="L201" s="127">
        <v>20</v>
      </c>
      <c r="M201" s="127">
        <f t="shared" si="13"/>
        <v>5220</v>
      </c>
      <c r="N201" s="128" t="e">
        <v>#N/A</v>
      </c>
      <c r="O201" s="156">
        <v>5001</v>
      </c>
      <c r="P201" s="128">
        <f t="shared" si="14"/>
        <v>219</v>
      </c>
      <c r="Q201" s="129">
        <f t="shared" si="15"/>
        <v>4.195402298850575</v>
      </c>
      <c r="R201" s="128"/>
      <c r="S201" s="132" t="s">
        <v>412</v>
      </c>
    </row>
    <row r="202" spans="1:19" s="132" customFormat="1" ht="13.5" hidden="1" customHeight="1">
      <c r="A202" s="123">
        <v>199</v>
      </c>
      <c r="B202" s="109" t="s">
        <v>121</v>
      </c>
      <c r="C202" s="109" t="s">
        <v>270</v>
      </c>
      <c r="D202" s="109" t="s">
        <v>216</v>
      </c>
      <c r="E202" s="47">
        <v>151940</v>
      </c>
      <c r="F202" s="48">
        <v>25</v>
      </c>
      <c r="G202" s="48">
        <v>151940</v>
      </c>
      <c r="H202" s="124">
        <v>3830</v>
      </c>
      <c r="I202" s="125">
        <v>4526</v>
      </c>
      <c r="J202" s="137" t="s">
        <v>103</v>
      </c>
      <c r="K202" s="126" t="e">
        <f t="shared" si="12"/>
        <v>#VALUE!</v>
      </c>
      <c r="L202" s="127">
        <v>10</v>
      </c>
      <c r="M202" s="127" t="e">
        <f t="shared" si="13"/>
        <v>#VALUE!</v>
      </c>
      <c r="N202" s="128" t="e">
        <v>#N/A</v>
      </c>
      <c r="O202" s="156" t="s">
        <v>103</v>
      </c>
      <c r="P202" s="128" t="e">
        <f t="shared" si="14"/>
        <v>#VALUE!</v>
      </c>
      <c r="Q202" s="129" t="e">
        <f t="shared" si="15"/>
        <v>#VALUE!</v>
      </c>
      <c r="R202" s="128"/>
      <c r="S202" s="132" t="s">
        <v>412</v>
      </c>
    </row>
    <row r="203" spans="1:19" s="132" customFormat="1" ht="13.5" customHeight="1">
      <c r="A203" s="123">
        <v>200</v>
      </c>
      <c r="B203" s="109" t="s">
        <v>121</v>
      </c>
      <c r="C203" s="109" t="s">
        <v>270</v>
      </c>
      <c r="D203" s="109" t="s">
        <v>216</v>
      </c>
      <c r="E203" s="47">
        <v>151938</v>
      </c>
      <c r="F203" s="48">
        <v>25</v>
      </c>
      <c r="G203" s="48">
        <v>151938</v>
      </c>
      <c r="H203" s="124">
        <v>10340</v>
      </c>
      <c r="I203" s="125">
        <v>12081</v>
      </c>
      <c r="J203" s="137">
        <v>12392</v>
      </c>
      <c r="K203" s="126">
        <f t="shared" si="12"/>
        <v>311</v>
      </c>
      <c r="L203" s="127">
        <v>10</v>
      </c>
      <c r="M203" s="127">
        <f t="shared" si="13"/>
        <v>3110</v>
      </c>
      <c r="N203" s="128" t="e">
        <v>#N/A</v>
      </c>
      <c r="O203" s="156">
        <v>2990</v>
      </c>
      <c r="P203" s="128">
        <f t="shared" si="14"/>
        <v>120</v>
      </c>
      <c r="Q203" s="129">
        <f t="shared" si="15"/>
        <v>3.8585209003215439</v>
      </c>
      <c r="R203" s="128"/>
      <c r="S203" s="132" t="s">
        <v>412</v>
      </c>
    </row>
    <row r="204" spans="1:19" s="132" customFormat="1" ht="13.5" customHeight="1">
      <c r="A204" s="123">
        <v>201</v>
      </c>
      <c r="B204" s="109" t="s">
        <v>121</v>
      </c>
      <c r="C204" s="109" t="s">
        <v>270</v>
      </c>
      <c r="D204" s="109" t="s">
        <v>216</v>
      </c>
      <c r="E204" s="47">
        <v>151937</v>
      </c>
      <c r="F204" s="48">
        <v>63</v>
      </c>
      <c r="G204" s="48">
        <v>151937</v>
      </c>
      <c r="H204" s="124">
        <v>4852</v>
      </c>
      <c r="I204" s="125">
        <v>5163</v>
      </c>
      <c r="J204" s="137">
        <v>5189</v>
      </c>
      <c r="K204" s="126">
        <f t="shared" si="12"/>
        <v>26</v>
      </c>
      <c r="L204" s="127">
        <v>20</v>
      </c>
      <c r="M204" s="127">
        <f t="shared" si="13"/>
        <v>520</v>
      </c>
      <c r="N204" s="128" t="e">
        <v>#N/A</v>
      </c>
      <c r="O204" s="156">
        <v>490</v>
      </c>
      <c r="P204" s="128">
        <f t="shared" si="14"/>
        <v>30</v>
      </c>
      <c r="Q204" s="129">
        <f t="shared" si="15"/>
        <v>5.7692307692307692</v>
      </c>
      <c r="R204" s="128"/>
      <c r="S204" s="132" t="s">
        <v>412</v>
      </c>
    </row>
    <row r="205" spans="1:19" s="132" customFormat="1" ht="13.5" hidden="1" customHeight="1">
      <c r="A205" s="123">
        <v>202</v>
      </c>
      <c r="B205" s="109" t="s">
        <v>121</v>
      </c>
      <c r="C205" s="109" t="s">
        <v>270</v>
      </c>
      <c r="D205" s="109" t="s">
        <v>216</v>
      </c>
      <c r="E205" s="47">
        <v>151935</v>
      </c>
      <c r="F205" s="48">
        <v>63</v>
      </c>
      <c r="G205" s="48">
        <v>151935</v>
      </c>
      <c r="H205" s="124">
        <v>2790</v>
      </c>
      <c r="I205" s="125">
        <v>3195</v>
      </c>
      <c r="J205" s="137" t="s">
        <v>103</v>
      </c>
      <c r="K205" s="126" t="e">
        <f t="shared" si="12"/>
        <v>#VALUE!</v>
      </c>
      <c r="L205" s="127">
        <v>20</v>
      </c>
      <c r="M205" s="127" t="e">
        <f t="shared" si="13"/>
        <v>#VALUE!</v>
      </c>
      <c r="N205" s="128" t="e">
        <v>#N/A</v>
      </c>
      <c r="O205" s="156" t="s">
        <v>103</v>
      </c>
      <c r="P205" s="128" t="e">
        <f t="shared" si="14"/>
        <v>#VALUE!</v>
      </c>
      <c r="Q205" s="129" t="e">
        <f t="shared" si="15"/>
        <v>#VALUE!</v>
      </c>
      <c r="R205" s="128"/>
      <c r="S205" s="132" t="s">
        <v>412</v>
      </c>
    </row>
    <row r="206" spans="1:19" s="132" customFormat="1" ht="13.5" hidden="1" customHeight="1">
      <c r="A206" s="123">
        <v>203</v>
      </c>
      <c r="B206" s="109" t="s">
        <v>121</v>
      </c>
      <c r="C206" s="109" t="s">
        <v>270</v>
      </c>
      <c r="D206" s="109" t="s">
        <v>216</v>
      </c>
      <c r="E206" s="47">
        <v>151934</v>
      </c>
      <c r="F206" s="48">
        <v>25</v>
      </c>
      <c r="G206" s="160">
        <v>151934</v>
      </c>
      <c r="H206" s="124" t="s">
        <v>104</v>
      </c>
      <c r="I206" s="125" t="s">
        <v>108</v>
      </c>
      <c r="J206" s="125" t="s">
        <v>108</v>
      </c>
      <c r="K206" s="126" t="e">
        <f t="shared" si="12"/>
        <v>#VALUE!</v>
      </c>
      <c r="L206" s="127">
        <v>10</v>
      </c>
      <c r="M206" s="127" t="e">
        <f t="shared" si="13"/>
        <v>#VALUE!</v>
      </c>
      <c r="N206" s="128" t="e">
        <v>#N/A</v>
      </c>
      <c r="O206" s="156" t="s">
        <v>425</v>
      </c>
      <c r="P206" s="128" t="e">
        <f t="shared" si="14"/>
        <v>#VALUE!</v>
      </c>
      <c r="Q206" s="128" t="e">
        <f t="shared" si="15"/>
        <v>#VALUE!</v>
      </c>
      <c r="R206" s="128" t="s">
        <v>104</v>
      </c>
      <c r="S206" s="132" t="s">
        <v>412</v>
      </c>
    </row>
    <row r="207" spans="1:19" s="132" customFormat="1" ht="13.5" customHeight="1">
      <c r="A207" s="123">
        <v>204</v>
      </c>
      <c r="B207" s="109" t="s">
        <v>121</v>
      </c>
      <c r="C207" s="109" t="s">
        <v>270</v>
      </c>
      <c r="D207" s="109" t="s">
        <v>216</v>
      </c>
      <c r="E207" s="47">
        <v>151933</v>
      </c>
      <c r="F207" s="48">
        <v>63</v>
      </c>
      <c r="G207" s="48">
        <v>151933</v>
      </c>
      <c r="H207" s="124">
        <v>12243</v>
      </c>
      <c r="I207" s="125">
        <v>14253</v>
      </c>
      <c r="J207" s="137">
        <v>15101</v>
      </c>
      <c r="K207" s="126">
        <f t="shared" si="12"/>
        <v>848</v>
      </c>
      <c r="L207" s="127">
        <v>20</v>
      </c>
      <c r="M207" s="127">
        <f t="shared" si="13"/>
        <v>16960</v>
      </c>
      <c r="N207" s="128" t="e">
        <v>#N/A</v>
      </c>
      <c r="O207" s="156">
        <v>15969</v>
      </c>
      <c r="P207" s="128">
        <f t="shared" si="14"/>
        <v>991</v>
      </c>
      <c r="Q207" s="128">
        <f t="shared" si="15"/>
        <v>5.8431603773584904</v>
      </c>
      <c r="R207" s="128" t="s">
        <v>103</v>
      </c>
      <c r="S207" s="132" t="s">
        <v>412</v>
      </c>
    </row>
    <row r="208" spans="1:19" s="132" customFormat="1" ht="13.5" hidden="1" customHeight="1">
      <c r="A208" s="123">
        <v>205</v>
      </c>
      <c r="B208" s="109" t="s">
        <v>121</v>
      </c>
      <c r="C208" s="109" t="s">
        <v>270</v>
      </c>
      <c r="D208" s="109" t="s">
        <v>216</v>
      </c>
      <c r="E208" s="47">
        <v>151932</v>
      </c>
      <c r="F208" s="48">
        <v>63</v>
      </c>
      <c r="G208" s="160">
        <v>151932</v>
      </c>
      <c r="H208" s="124" t="s">
        <v>84</v>
      </c>
      <c r="I208" s="125" t="s">
        <v>108</v>
      </c>
      <c r="J208" s="125" t="s">
        <v>108</v>
      </c>
      <c r="K208" s="126" t="e">
        <f t="shared" si="12"/>
        <v>#VALUE!</v>
      </c>
      <c r="L208" s="127">
        <v>20</v>
      </c>
      <c r="M208" s="127" t="e">
        <f t="shared" si="13"/>
        <v>#VALUE!</v>
      </c>
      <c r="N208" s="128" t="e">
        <v>#N/A</v>
      </c>
      <c r="O208" s="156" t="s">
        <v>425</v>
      </c>
      <c r="P208" s="128" t="e">
        <f t="shared" si="14"/>
        <v>#VALUE!</v>
      </c>
      <c r="Q208" s="128" t="e">
        <f t="shared" si="15"/>
        <v>#VALUE!</v>
      </c>
      <c r="R208" s="128" t="s">
        <v>84</v>
      </c>
      <c r="S208" s="132" t="s">
        <v>412</v>
      </c>
    </row>
    <row r="209" spans="1:19" s="132" customFormat="1" ht="13.5" customHeight="1">
      <c r="A209" s="123">
        <v>206</v>
      </c>
      <c r="B209" s="109" t="s">
        <v>121</v>
      </c>
      <c r="C209" s="109" t="s">
        <v>270</v>
      </c>
      <c r="D209" s="109" t="s">
        <v>216</v>
      </c>
      <c r="E209" s="47">
        <v>151931</v>
      </c>
      <c r="F209" s="48">
        <v>100</v>
      </c>
      <c r="G209" s="48">
        <v>151931</v>
      </c>
      <c r="H209" s="124">
        <v>5911</v>
      </c>
      <c r="I209" s="125">
        <v>6596</v>
      </c>
      <c r="J209" s="137">
        <v>6802</v>
      </c>
      <c r="K209" s="126">
        <f t="shared" si="12"/>
        <v>206</v>
      </c>
      <c r="L209" s="127">
        <v>30</v>
      </c>
      <c r="M209" s="127">
        <f t="shared" si="13"/>
        <v>6180</v>
      </c>
      <c r="N209" s="128" t="e">
        <v>#N/A</v>
      </c>
      <c r="O209" s="156">
        <v>5921</v>
      </c>
      <c r="P209" s="128">
        <f t="shared" si="14"/>
        <v>259</v>
      </c>
      <c r="Q209" s="129">
        <f t="shared" si="15"/>
        <v>4.1909385113268609</v>
      </c>
      <c r="R209" s="128"/>
      <c r="S209" s="132" t="s">
        <v>412</v>
      </c>
    </row>
    <row r="210" spans="1:19" s="132" customFormat="1" ht="13.5" customHeight="1">
      <c r="A210" s="123">
        <v>207</v>
      </c>
      <c r="B210" s="109" t="s">
        <v>121</v>
      </c>
      <c r="C210" s="109" t="s">
        <v>270</v>
      </c>
      <c r="D210" s="109" t="s">
        <v>216</v>
      </c>
      <c r="E210" s="47">
        <v>151929</v>
      </c>
      <c r="F210" s="48">
        <v>63</v>
      </c>
      <c r="G210" s="48">
        <v>151929</v>
      </c>
      <c r="H210" s="124">
        <v>9845</v>
      </c>
      <c r="I210" s="125">
        <v>11426</v>
      </c>
      <c r="J210" s="137">
        <v>11968</v>
      </c>
      <c r="K210" s="126">
        <f t="shared" si="12"/>
        <v>542</v>
      </c>
      <c r="L210" s="127">
        <v>20</v>
      </c>
      <c r="M210" s="127">
        <f t="shared" si="13"/>
        <v>10840</v>
      </c>
      <c r="N210" s="128" t="e">
        <v>#N/A</v>
      </c>
      <c r="O210" s="156">
        <v>10210</v>
      </c>
      <c r="P210" s="128">
        <f t="shared" si="14"/>
        <v>630</v>
      </c>
      <c r="Q210" s="129">
        <f t="shared" si="15"/>
        <v>5.8118081180811805</v>
      </c>
      <c r="R210" s="128"/>
      <c r="S210" s="132" t="s">
        <v>412</v>
      </c>
    </row>
    <row r="211" spans="1:19" s="132" customFormat="1" ht="13.5" customHeight="1">
      <c r="A211" s="123">
        <v>208</v>
      </c>
      <c r="B211" s="109" t="s">
        <v>121</v>
      </c>
      <c r="C211" s="109" t="s">
        <v>270</v>
      </c>
      <c r="D211" s="109" t="s">
        <v>216</v>
      </c>
      <c r="E211" s="47">
        <v>151928</v>
      </c>
      <c r="F211" s="48">
        <v>25</v>
      </c>
      <c r="G211" s="160">
        <v>151928</v>
      </c>
      <c r="H211" s="124">
        <v>1196</v>
      </c>
      <c r="I211" s="125">
        <v>1862</v>
      </c>
      <c r="J211" s="137">
        <v>1953</v>
      </c>
      <c r="K211" s="126">
        <f t="shared" si="12"/>
        <v>91</v>
      </c>
      <c r="L211" s="127">
        <v>10</v>
      </c>
      <c r="M211" s="127">
        <f t="shared" si="13"/>
        <v>910</v>
      </c>
      <c r="N211" s="128" t="e">
        <v>#N/A</v>
      </c>
      <c r="O211" s="156">
        <v>862</v>
      </c>
      <c r="P211" s="128">
        <f t="shared" si="14"/>
        <v>48</v>
      </c>
      <c r="Q211" s="129">
        <f t="shared" si="15"/>
        <v>5.2747252747252746</v>
      </c>
      <c r="R211" s="128"/>
      <c r="S211" s="132" t="s">
        <v>412</v>
      </c>
    </row>
    <row r="212" spans="1:19" s="132" customFormat="1" ht="13.5" customHeight="1">
      <c r="A212" s="123">
        <v>209</v>
      </c>
      <c r="B212" s="109" t="s">
        <v>121</v>
      </c>
      <c r="C212" s="109" t="s">
        <v>270</v>
      </c>
      <c r="D212" s="109" t="s">
        <v>216</v>
      </c>
      <c r="E212" s="47">
        <v>151927</v>
      </c>
      <c r="F212" s="48">
        <v>63</v>
      </c>
      <c r="G212" s="48">
        <v>151927</v>
      </c>
      <c r="H212" s="124">
        <v>2957</v>
      </c>
      <c r="I212" s="125">
        <v>3305</v>
      </c>
      <c r="J212" s="137">
        <v>3375</v>
      </c>
      <c r="K212" s="126">
        <f t="shared" si="12"/>
        <v>70</v>
      </c>
      <c r="L212" s="127">
        <v>20</v>
      </c>
      <c r="M212" s="127">
        <f t="shared" si="13"/>
        <v>1400</v>
      </c>
      <c r="N212" s="128" t="e">
        <v>#N/A</v>
      </c>
      <c r="O212" s="156">
        <v>1296</v>
      </c>
      <c r="P212" s="128">
        <f t="shared" si="14"/>
        <v>104</v>
      </c>
      <c r="Q212" s="129">
        <f t="shared" si="15"/>
        <v>7.4285714285714288</v>
      </c>
      <c r="R212" s="128"/>
      <c r="S212" s="132" t="s">
        <v>412</v>
      </c>
    </row>
    <row r="213" spans="1:19" s="132" customFormat="1" ht="13.5" customHeight="1">
      <c r="A213" s="123">
        <v>210</v>
      </c>
      <c r="B213" s="109" t="s">
        <v>121</v>
      </c>
      <c r="C213" s="109" t="s">
        <v>270</v>
      </c>
      <c r="D213" s="109" t="s">
        <v>216</v>
      </c>
      <c r="E213" s="47">
        <v>151926</v>
      </c>
      <c r="F213" s="48">
        <v>25</v>
      </c>
      <c r="G213" s="48">
        <v>151926</v>
      </c>
      <c r="H213" s="124">
        <v>6382</v>
      </c>
      <c r="I213" s="125">
        <v>7126</v>
      </c>
      <c r="J213" s="137">
        <v>7236</v>
      </c>
      <c r="K213" s="126">
        <f t="shared" si="12"/>
        <v>110</v>
      </c>
      <c r="L213" s="127">
        <v>10</v>
      </c>
      <c r="M213" s="127">
        <f t="shared" si="13"/>
        <v>1100</v>
      </c>
      <c r="N213" s="128" t="e">
        <v>#N/A</v>
      </c>
      <c r="O213" s="156">
        <v>993</v>
      </c>
      <c r="P213" s="128">
        <f t="shared" si="14"/>
        <v>107</v>
      </c>
      <c r="Q213" s="129">
        <f t="shared" si="15"/>
        <v>9.7272727272727266</v>
      </c>
      <c r="R213" s="128"/>
      <c r="S213" s="132" t="s">
        <v>412</v>
      </c>
    </row>
    <row r="214" spans="1:19" s="132" customFormat="1" ht="13.5" customHeight="1">
      <c r="A214" s="123">
        <v>211</v>
      </c>
      <c r="B214" s="109" t="s">
        <v>121</v>
      </c>
      <c r="C214" s="109" t="s">
        <v>270</v>
      </c>
      <c r="D214" s="109" t="s">
        <v>216</v>
      </c>
      <c r="E214" s="47">
        <v>151925</v>
      </c>
      <c r="F214" s="48">
        <v>25</v>
      </c>
      <c r="G214" s="48">
        <v>151925</v>
      </c>
      <c r="H214" s="124">
        <v>4995</v>
      </c>
      <c r="I214" s="125">
        <v>5355</v>
      </c>
      <c r="J214" s="137">
        <v>5450</v>
      </c>
      <c r="K214" s="126">
        <f t="shared" si="12"/>
        <v>95</v>
      </c>
      <c r="L214" s="127">
        <v>10</v>
      </c>
      <c r="M214" s="127">
        <f t="shared" si="13"/>
        <v>950</v>
      </c>
      <c r="N214" s="128" t="e">
        <v>#N/A</v>
      </c>
      <c r="O214" s="156">
        <v>880</v>
      </c>
      <c r="P214" s="128">
        <f t="shared" si="14"/>
        <v>70</v>
      </c>
      <c r="Q214" s="129">
        <f t="shared" si="15"/>
        <v>7.3684210526315779</v>
      </c>
      <c r="R214" s="128"/>
      <c r="S214" s="132" t="s">
        <v>412</v>
      </c>
    </row>
    <row r="215" spans="1:19" s="132" customFormat="1" ht="13.5" customHeight="1">
      <c r="A215" s="123">
        <v>212</v>
      </c>
      <c r="B215" s="109" t="s">
        <v>121</v>
      </c>
      <c r="C215" s="109" t="s">
        <v>270</v>
      </c>
      <c r="D215" s="109" t="s">
        <v>216</v>
      </c>
      <c r="E215" s="47">
        <v>151923</v>
      </c>
      <c r="F215" s="48">
        <v>63</v>
      </c>
      <c r="G215" s="48">
        <v>151923</v>
      </c>
      <c r="H215" s="124">
        <v>13762</v>
      </c>
      <c r="I215" s="125">
        <v>14796</v>
      </c>
      <c r="J215" s="137">
        <v>15175</v>
      </c>
      <c r="K215" s="126">
        <f t="shared" si="12"/>
        <v>379</v>
      </c>
      <c r="L215" s="127">
        <v>20</v>
      </c>
      <c r="M215" s="127">
        <f t="shared" si="13"/>
        <v>7580</v>
      </c>
      <c r="N215" s="128" t="e">
        <v>#N/A</v>
      </c>
      <c r="O215" s="156">
        <v>6953</v>
      </c>
      <c r="P215" s="128">
        <f t="shared" si="14"/>
        <v>627</v>
      </c>
      <c r="Q215" s="129">
        <f t="shared" si="15"/>
        <v>8.2717678100263861</v>
      </c>
      <c r="R215" s="128"/>
      <c r="S215" s="132" t="s">
        <v>412</v>
      </c>
    </row>
    <row r="216" spans="1:19" s="132" customFormat="1" ht="13.5" hidden="1" customHeight="1">
      <c r="A216" s="123">
        <v>213</v>
      </c>
      <c r="B216" s="109" t="s">
        <v>121</v>
      </c>
      <c r="C216" s="109" t="s">
        <v>270</v>
      </c>
      <c r="D216" s="109" t="s">
        <v>216</v>
      </c>
      <c r="E216" s="47">
        <v>151921</v>
      </c>
      <c r="F216" s="48">
        <v>25</v>
      </c>
      <c r="G216" s="48">
        <v>151921</v>
      </c>
      <c r="H216" s="124">
        <v>5200</v>
      </c>
      <c r="I216" s="125" t="s">
        <v>108</v>
      </c>
      <c r="J216" s="125" t="s">
        <v>108</v>
      </c>
      <c r="K216" s="126" t="e">
        <f t="shared" si="12"/>
        <v>#VALUE!</v>
      </c>
      <c r="L216" s="127">
        <v>10</v>
      </c>
      <c r="M216" s="127" t="e">
        <f t="shared" si="13"/>
        <v>#VALUE!</v>
      </c>
      <c r="N216" s="128" t="e">
        <v>#N/A</v>
      </c>
      <c r="O216" s="156" t="s">
        <v>425</v>
      </c>
      <c r="P216" s="128" t="e">
        <f t="shared" si="14"/>
        <v>#VALUE!</v>
      </c>
      <c r="Q216" s="128" t="e">
        <f t="shared" si="15"/>
        <v>#VALUE!</v>
      </c>
      <c r="R216" s="128" t="s">
        <v>84</v>
      </c>
      <c r="S216" s="132" t="s">
        <v>412</v>
      </c>
    </row>
    <row r="217" spans="1:19" s="132" customFormat="1" ht="13.5" hidden="1" customHeight="1">
      <c r="A217" s="123">
        <v>214</v>
      </c>
      <c r="B217" s="109" t="s">
        <v>121</v>
      </c>
      <c r="C217" s="109" t="s">
        <v>270</v>
      </c>
      <c r="D217" s="109" t="s">
        <v>216</v>
      </c>
      <c r="E217" s="47">
        <v>151920</v>
      </c>
      <c r="F217" s="48">
        <v>25</v>
      </c>
      <c r="G217" s="48">
        <v>151920</v>
      </c>
      <c r="H217" s="124">
        <v>6910</v>
      </c>
      <c r="I217" s="125">
        <v>7462</v>
      </c>
      <c r="J217" s="137" t="s">
        <v>103</v>
      </c>
      <c r="K217" s="126" t="e">
        <f t="shared" si="12"/>
        <v>#VALUE!</v>
      </c>
      <c r="L217" s="127">
        <v>10</v>
      </c>
      <c r="M217" s="127" t="e">
        <f t="shared" si="13"/>
        <v>#VALUE!</v>
      </c>
      <c r="N217" s="128" t="e">
        <v>#N/A</v>
      </c>
      <c r="O217" s="156" t="s">
        <v>103</v>
      </c>
      <c r="P217" s="128" t="e">
        <f t="shared" si="14"/>
        <v>#VALUE!</v>
      </c>
      <c r="Q217" s="129" t="e">
        <f t="shared" si="15"/>
        <v>#VALUE!</v>
      </c>
      <c r="R217" s="128"/>
      <c r="S217" s="132" t="s">
        <v>412</v>
      </c>
    </row>
    <row r="218" spans="1:19" s="132" customFormat="1" ht="13.5" customHeight="1">
      <c r="A218" s="123">
        <v>215</v>
      </c>
      <c r="B218" s="109" t="s">
        <v>121</v>
      </c>
      <c r="C218" s="109" t="s">
        <v>270</v>
      </c>
      <c r="D218" s="109" t="s">
        <v>216</v>
      </c>
      <c r="E218" s="47">
        <v>151918</v>
      </c>
      <c r="F218" s="48">
        <v>63</v>
      </c>
      <c r="G218" s="48">
        <v>151918</v>
      </c>
      <c r="H218" s="124">
        <v>12664</v>
      </c>
      <c r="I218" s="125">
        <v>13495</v>
      </c>
      <c r="J218" s="137">
        <v>13714</v>
      </c>
      <c r="K218" s="126">
        <f t="shared" si="12"/>
        <v>219</v>
      </c>
      <c r="L218" s="127">
        <v>20</v>
      </c>
      <c r="M218" s="127">
        <f t="shared" si="13"/>
        <v>4380</v>
      </c>
      <c r="N218" s="128" t="e">
        <v>#N/A</v>
      </c>
      <c r="O218" s="156">
        <v>3988</v>
      </c>
      <c r="P218" s="128">
        <f t="shared" si="14"/>
        <v>392</v>
      </c>
      <c r="Q218" s="129">
        <f t="shared" si="15"/>
        <v>8.949771689497716</v>
      </c>
      <c r="R218" s="128"/>
      <c r="S218" s="132" t="s">
        <v>412</v>
      </c>
    </row>
    <row r="219" spans="1:19" s="132" customFormat="1" ht="13.5" hidden="1" customHeight="1">
      <c r="A219" s="123">
        <v>216</v>
      </c>
      <c r="B219" s="109" t="s">
        <v>121</v>
      </c>
      <c r="C219" s="109" t="s">
        <v>270</v>
      </c>
      <c r="D219" s="109" t="s">
        <v>216</v>
      </c>
      <c r="E219" s="47">
        <v>151917</v>
      </c>
      <c r="F219" s="48">
        <v>25</v>
      </c>
      <c r="G219" s="48">
        <v>151917</v>
      </c>
      <c r="H219" s="124">
        <v>8988</v>
      </c>
      <c r="I219" s="125">
        <v>11401</v>
      </c>
      <c r="J219" s="137">
        <v>11401</v>
      </c>
      <c r="K219" s="126">
        <f t="shared" si="12"/>
        <v>0</v>
      </c>
      <c r="L219" s="127">
        <v>10</v>
      </c>
      <c r="M219" s="127">
        <f t="shared" si="13"/>
        <v>0</v>
      </c>
      <c r="N219" s="128" t="e">
        <v>#N/A</v>
      </c>
      <c r="O219" s="156" t="s">
        <v>425</v>
      </c>
      <c r="P219" s="128" t="e">
        <f t="shared" si="14"/>
        <v>#VALUE!</v>
      </c>
      <c r="Q219" s="129" t="e">
        <f t="shared" si="15"/>
        <v>#VALUE!</v>
      </c>
      <c r="R219" s="128" t="s">
        <v>104</v>
      </c>
      <c r="S219" s="132" t="s">
        <v>412</v>
      </c>
    </row>
    <row r="220" spans="1:19" s="132" customFormat="1" ht="13.5" customHeight="1">
      <c r="A220" s="123">
        <v>217</v>
      </c>
      <c r="B220" s="109" t="s">
        <v>121</v>
      </c>
      <c r="C220" s="109" t="s">
        <v>270</v>
      </c>
      <c r="D220" s="109" t="s">
        <v>216</v>
      </c>
      <c r="E220" s="47">
        <v>151916</v>
      </c>
      <c r="F220" s="48">
        <v>25</v>
      </c>
      <c r="G220" s="48">
        <v>151916</v>
      </c>
      <c r="H220" s="124">
        <v>7638</v>
      </c>
      <c r="I220" s="125">
        <v>9426</v>
      </c>
      <c r="J220" s="137">
        <v>9495</v>
      </c>
      <c r="K220" s="126">
        <f t="shared" si="12"/>
        <v>69</v>
      </c>
      <c r="L220" s="127">
        <v>10</v>
      </c>
      <c r="M220" s="127">
        <f t="shared" si="13"/>
        <v>690</v>
      </c>
      <c r="N220" s="128" t="e">
        <v>#N/A</v>
      </c>
      <c r="O220" s="156">
        <v>631</v>
      </c>
      <c r="P220" s="128">
        <f t="shared" si="14"/>
        <v>59</v>
      </c>
      <c r="Q220" s="129">
        <f t="shared" si="15"/>
        <v>8.5507246376811583</v>
      </c>
      <c r="R220" s="128"/>
      <c r="S220" s="132" t="s">
        <v>412</v>
      </c>
    </row>
    <row r="221" spans="1:19" s="132" customFormat="1" ht="13.5" customHeight="1">
      <c r="A221" s="123">
        <v>218</v>
      </c>
      <c r="B221" s="109" t="s">
        <v>121</v>
      </c>
      <c r="C221" s="109" t="s">
        <v>270</v>
      </c>
      <c r="D221" s="109" t="s">
        <v>216</v>
      </c>
      <c r="E221" s="47">
        <v>151915</v>
      </c>
      <c r="F221" s="48">
        <v>25</v>
      </c>
      <c r="G221" s="48">
        <v>151915</v>
      </c>
      <c r="H221" s="124">
        <v>5914</v>
      </c>
      <c r="I221" s="125">
        <v>7102</v>
      </c>
      <c r="J221" s="137">
        <v>7383</v>
      </c>
      <c r="K221" s="126">
        <f t="shared" si="12"/>
        <v>281</v>
      </c>
      <c r="L221" s="127">
        <v>10</v>
      </c>
      <c r="M221" s="127">
        <f t="shared" si="13"/>
        <v>2810</v>
      </c>
      <c r="N221" s="128" t="e">
        <v>#N/A</v>
      </c>
      <c r="O221" s="156">
        <v>2610</v>
      </c>
      <c r="P221" s="128">
        <f t="shared" si="14"/>
        <v>200</v>
      </c>
      <c r="Q221" s="129">
        <f t="shared" si="15"/>
        <v>7.1174377224199299</v>
      </c>
      <c r="R221" s="128"/>
      <c r="S221" s="132" t="s">
        <v>412</v>
      </c>
    </row>
    <row r="222" spans="1:19" s="132" customFormat="1" ht="13.5" customHeight="1">
      <c r="A222" s="123">
        <v>219</v>
      </c>
      <c r="B222" s="109" t="s">
        <v>121</v>
      </c>
      <c r="C222" s="109" t="s">
        <v>270</v>
      </c>
      <c r="D222" s="109" t="s">
        <v>216</v>
      </c>
      <c r="E222" s="47">
        <v>151914</v>
      </c>
      <c r="F222" s="48">
        <v>100</v>
      </c>
      <c r="G222" s="48">
        <v>151914</v>
      </c>
      <c r="H222" s="124">
        <v>3110</v>
      </c>
      <c r="I222" s="125">
        <v>3343</v>
      </c>
      <c r="J222" s="137">
        <v>3399</v>
      </c>
      <c r="K222" s="126">
        <f t="shared" si="12"/>
        <v>56</v>
      </c>
      <c r="L222" s="127">
        <v>30</v>
      </c>
      <c r="M222" s="127">
        <f t="shared" si="13"/>
        <v>1680</v>
      </c>
      <c r="N222" s="128" t="e">
        <v>#N/A</v>
      </c>
      <c r="O222" s="156">
        <v>1520</v>
      </c>
      <c r="P222" s="128">
        <f t="shared" si="14"/>
        <v>160</v>
      </c>
      <c r="Q222" s="129">
        <f t="shared" si="15"/>
        <v>9.5238095238095237</v>
      </c>
      <c r="R222" s="128"/>
      <c r="S222" s="132" t="s">
        <v>412</v>
      </c>
    </row>
    <row r="223" spans="1:19" s="132" customFormat="1" ht="13.5" customHeight="1">
      <c r="A223" s="123">
        <v>220</v>
      </c>
      <c r="B223" s="109" t="s">
        <v>121</v>
      </c>
      <c r="C223" s="109" t="s">
        <v>270</v>
      </c>
      <c r="D223" s="109" t="s">
        <v>216</v>
      </c>
      <c r="E223" s="47">
        <v>151913</v>
      </c>
      <c r="F223" s="48">
        <v>25</v>
      </c>
      <c r="G223" s="160">
        <v>151913</v>
      </c>
      <c r="H223" s="124">
        <v>2812</v>
      </c>
      <c r="I223" s="125">
        <v>3282</v>
      </c>
      <c r="J223" s="137">
        <v>3369</v>
      </c>
      <c r="K223" s="126">
        <f t="shared" si="12"/>
        <v>87</v>
      </c>
      <c r="L223" s="127">
        <v>10</v>
      </c>
      <c r="M223" s="127">
        <f t="shared" si="13"/>
        <v>870</v>
      </c>
      <c r="N223" s="128" t="e">
        <v>#N/A</v>
      </c>
      <c r="O223" s="156">
        <v>801</v>
      </c>
      <c r="P223" s="128">
        <f t="shared" si="14"/>
        <v>69</v>
      </c>
      <c r="Q223" s="129">
        <f t="shared" si="15"/>
        <v>7.931034482758621</v>
      </c>
      <c r="R223" s="128"/>
      <c r="S223" s="132" t="s">
        <v>412</v>
      </c>
    </row>
    <row r="224" spans="1:19" s="132" customFormat="1" ht="13.5" customHeight="1">
      <c r="A224" s="123">
        <v>221</v>
      </c>
      <c r="B224" s="109" t="s">
        <v>121</v>
      </c>
      <c r="C224" s="109" t="s">
        <v>270</v>
      </c>
      <c r="D224" s="109" t="s">
        <v>216</v>
      </c>
      <c r="E224" s="47">
        <v>151912</v>
      </c>
      <c r="F224" s="48">
        <v>100</v>
      </c>
      <c r="G224" s="48">
        <v>151912</v>
      </c>
      <c r="H224" s="124">
        <v>7245</v>
      </c>
      <c r="I224" s="125">
        <v>8496</v>
      </c>
      <c r="J224" s="137">
        <v>8961</v>
      </c>
      <c r="K224" s="126">
        <f t="shared" si="12"/>
        <v>465</v>
      </c>
      <c r="L224" s="127">
        <v>30</v>
      </c>
      <c r="M224" s="127">
        <f t="shared" si="13"/>
        <v>13950</v>
      </c>
      <c r="N224" s="128" t="e">
        <v>#N/A</v>
      </c>
      <c r="O224" s="156">
        <v>12698</v>
      </c>
      <c r="P224" s="128">
        <f t="shared" si="14"/>
        <v>1252</v>
      </c>
      <c r="Q224" s="129">
        <f t="shared" si="15"/>
        <v>8.9749103942652333</v>
      </c>
      <c r="R224" s="128"/>
      <c r="S224" s="132" t="s">
        <v>412</v>
      </c>
    </row>
    <row r="225" spans="1:19" s="132" customFormat="1" ht="13.5" customHeight="1">
      <c r="A225" s="123">
        <v>222</v>
      </c>
      <c r="B225" s="109" t="s">
        <v>121</v>
      </c>
      <c r="C225" s="109" t="s">
        <v>269</v>
      </c>
      <c r="D225" s="109" t="s">
        <v>216</v>
      </c>
      <c r="E225" s="47">
        <v>151588</v>
      </c>
      <c r="F225" s="48">
        <v>63</v>
      </c>
      <c r="G225" s="48">
        <v>151588</v>
      </c>
      <c r="H225" s="124">
        <v>6658</v>
      </c>
      <c r="I225" s="125">
        <v>7651</v>
      </c>
      <c r="J225" s="137">
        <v>7785</v>
      </c>
      <c r="K225" s="126">
        <f t="shared" si="12"/>
        <v>134</v>
      </c>
      <c r="L225" s="127">
        <v>20</v>
      </c>
      <c r="M225" s="127">
        <f t="shared" si="13"/>
        <v>2680</v>
      </c>
      <c r="N225" s="128" t="e">
        <v>#N/A</v>
      </c>
      <c r="O225" s="156">
        <v>2412</v>
      </c>
      <c r="P225" s="128">
        <f t="shared" si="14"/>
        <v>268</v>
      </c>
      <c r="Q225" s="129">
        <f t="shared" si="15"/>
        <v>10</v>
      </c>
      <c r="R225" s="128"/>
      <c r="S225" s="132" t="s">
        <v>412</v>
      </c>
    </row>
    <row r="226" spans="1:19" s="132" customFormat="1" ht="13.5" customHeight="1">
      <c r="A226" s="123">
        <v>223</v>
      </c>
      <c r="B226" s="109" t="s">
        <v>121</v>
      </c>
      <c r="C226" s="109" t="s">
        <v>269</v>
      </c>
      <c r="D226" s="109" t="s">
        <v>216</v>
      </c>
      <c r="E226" s="47">
        <v>151583</v>
      </c>
      <c r="F226" s="48">
        <v>25</v>
      </c>
      <c r="G226" s="48">
        <v>151583</v>
      </c>
      <c r="H226" s="124">
        <v>5487</v>
      </c>
      <c r="I226" s="125">
        <v>6500</v>
      </c>
      <c r="J226" s="137">
        <v>6763</v>
      </c>
      <c r="K226" s="126">
        <f t="shared" si="12"/>
        <v>263</v>
      </c>
      <c r="L226" s="127">
        <v>10</v>
      </c>
      <c r="M226" s="127">
        <f t="shared" si="13"/>
        <v>2630</v>
      </c>
      <c r="N226" s="128" t="e">
        <v>#N/A</v>
      </c>
      <c r="O226" s="156">
        <v>2450</v>
      </c>
      <c r="P226" s="128">
        <f t="shared" si="14"/>
        <v>180</v>
      </c>
      <c r="Q226" s="129">
        <f t="shared" si="15"/>
        <v>6.8441064638783269</v>
      </c>
      <c r="R226" s="128">
        <v>77</v>
      </c>
      <c r="S226" s="132" t="s">
        <v>412</v>
      </c>
    </row>
    <row r="227" spans="1:19" s="132" customFormat="1" ht="13.5" customHeight="1">
      <c r="A227" s="123">
        <v>224</v>
      </c>
      <c r="B227" s="109" t="s">
        <v>121</v>
      </c>
      <c r="C227" s="109" t="s">
        <v>269</v>
      </c>
      <c r="D227" s="109" t="s">
        <v>216</v>
      </c>
      <c r="E227" s="47">
        <v>151582</v>
      </c>
      <c r="F227" s="48">
        <v>25</v>
      </c>
      <c r="G227" s="48">
        <v>151582</v>
      </c>
      <c r="H227" s="124">
        <v>5310</v>
      </c>
      <c r="I227" s="125">
        <v>6041</v>
      </c>
      <c r="J227" s="137">
        <v>6245</v>
      </c>
      <c r="K227" s="126">
        <f t="shared" si="12"/>
        <v>204</v>
      </c>
      <c r="L227" s="127">
        <v>10</v>
      </c>
      <c r="M227" s="127">
        <f t="shared" si="13"/>
        <v>2040</v>
      </c>
      <c r="N227" s="128" t="e">
        <v>#N/A</v>
      </c>
      <c r="O227" s="156">
        <v>1950</v>
      </c>
      <c r="P227" s="128">
        <f t="shared" si="14"/>
        <v>90</v>
      </c>
      <c r="Q227" s="129">
        <f t="shared" si="15"/>
        <v>4.4117647058823533</v>
      </c>
      <c r="R227" s="128">
        <v>26</v>
      </c>
      <c r="S227" s="132" t="s">
        <v>412</v>
      </c>
    </row>
    <row r="228" spans="1:19" s="132" customFormat="1" ht="13.5" hidden="1" customHeight="1">
      <c r="A228" s="123">
        <v>225</v>
      </c>
      <c r="B228" s="109" t="s">
        <v>121</v>
      </c>
      <c r="C228" s="109" t="s">
        <v>269</v>
      </c>
      <c r="D228" s="109" t="s">
        <v>216</v>
      </c>
      <c r="E228" s="47">
        <v>151580</v>
      </c>
      <c r="F228" s="48">
        <v>25</v>
      </c>
      <c r="G228" s="48">
        <v>151580</v>
      </c>
      <c r="H228" s="124" t="s">
        <v>35</v>
      </c>
      <c r="I228" s="125" t="s">
        <v>108</v>
      </c>
      <c r="J228" s="125" t="s">
        <v>108</v>
      </c>
      <c r="K228" s="126" t="e">
        <f t="shared" si="12"/>
        <v>#VALUE!</v>
      </c>
      <c r="L228" s="127">
        <v>10</v>
      </c>
      <c r="M228" s="127" t="e">
        <f t="shared" si="13"/>
        <v>#VALUE!</v>
      </c>
      <c r="N228" s="128" t="e">
        <v>#N/A</v>
      </c>
      <c r="O228" s="156">
        <v>2130</v>
      </c>
      <c r="P228" s="128" t="e">
        <f t="shared" si="14"/>
        <v>#VALUE!</v>
      </c>
      <c r="Q228" s="128" t="e">
        <f t="shared" si="15"/>
        <v>#VALUE!</v>
      </c>
      <c r="R228" s="128" t="s">
        <v>35</v>
      </c>
      <c r="S228" s="132" t="s">
        <v>412</v>
      </c>
    </row>
    <row r="229" spans="1:19" s="132" customFormat="1" ht="13.5" customHeight="1">
      <c r="A229" s="123">
        <v>226</v>
      </c>
      <c r="B229" s="109" t="s">
        <v>121</v>
      </c>
      <c r="C229" s="109" t="s">
        <v>269</v>
      </c>
      <c r="D229" s="109" t="s">
        <v>216</v>
      </c>
      <c r="E229" s="47">
        <v>151574</v>
      </c>
      <c r="F229" s="48">
        <v>25</v>
      </c>
      <c r="G229" s="48">
        <v>151574</v>
      </c>
      <c r="H229" s="124">
        <v>6395</v>
      </c>
      <c r="I229" s="125">
        <v>7247</v>
      </c>
      <c r="J229" s="137">
        <v>7431</v>
      </c>
      <c r="K229" s="126">
        <f t="shared" si="12"/>
        <v>184</v>
      </c>
      <c r="L229" s="127">
        <v>10</v>
      </c>
      <c r="M229" s="127">
        <f t="shared" si="13"/>
        <v>1840</v>
      </c>
      <c r="N229" s="128" t="e">
        <v>#N/A</v>
      </c>
      <c r="O229" s="156">
        <v>1710</v>
      </c>
      <c r="P229" s="128">
        <f t="shared" si="14"/>
        <v>130</v>
      </c>
      <c r="Q229" s="129">
        <f t="shared" si="15"/>
        <v>7.0652173913043477</v>
      </c>
      <c r="R229" s="128">
        <v>52</v>
      </c>
      <c r="S229" s="132" t="s">
        <v>412</v>
      </c>
    </row>
    <row r="230" spans="1:19" s="132" customFormat="1" ht="13.5" customHeight="1">
      <c r="A230" s="123">
        <v>227</v>
      </c>
      <c r="B230" s="109" t="s">
        <v>121</v>
      </c>
      <c r="C230" s="109" t="s">
        <v>269</v>
      </c>
      <c r="D230" s="109" t="s">
        <v>216</v>
      </c>
      <c r="E230" s="47">
        <v>151573</v>
      </c>
      <c r="F230" s="48">
        <v>25</v>
      </c>
      <c r="G230" s="48">
        <v>151573</v>
      </c>
      <c r="H230" s="124">
        <v>14686</v>
      </c>
      <c r="I230" s="125">
        <v>17763</v>
      </c>
      <c r="J230" s="137">
        <v>18834</v>
      </c>
      <c r="K230" s="126">
        <f t="shared" si="12"/>
        <v>1071</v>
      </c>
      <c r="L230" s="127">
        <v>10</v>
      </c>
      <c r="M230" s="127">
        <f t="shared" si="13"/>
        <v>10710</v>
      </c>
      <c r="N230" s="128" t="e">
        <v>#N/A</v>
      </c>
      <c r="O230" s="156">
        <v>10010</v>
      </c>
      <c r="P230" s="128">
        <f t="shared" si="14"/>
        <v>700</v>
      </c>
      <c r="Q230" s="129">
        <f t="shared" si="15"/>
        <v>6.5359477124183014</v>
      </c>
      <c r="R230" s="128">
        <v>125</v>
      </c>
      <c r="S230" s="132" t="s">
        <v>412</v>
      </c>
    </row>
    <row r="231" spans="1:19" s="132" customFormat="1" ht="13.5" customHeight="1">
      <c r="A231" s="123">
        <v>228</v>
      </c>
      <c r="B231" s="109" t="s">
        <v>121</v>
      </c>
      <c r="C231" s="109" t="s">
        <v>269</v>
      </c>
      <c r="D231" s="109" t="s">
        <v>216</v>
      </c>
      <c r="E231" s="47">
        <v>151572</v>
      </c>
      <c r="F231" s="48">
        <v>25</v>
      </c>
      <c r="G231" s="48">
        <v>151572</v>
      </c>
      <c r="H231" s="124">
        <v>725</v>
      </c>
      <c r="I231" s="125">
        <v>702</v>
      </c>
      <c r="J231" s="137">
        <v>815</v>
      </c>
      <c r="K231" s="126">
        <f t="shared" si="12"/>
        <v>113</v>
      </c>
      <c r="L231" s="127">
        <v>10</v>
      </c>
      <c r="M231" s="127">
        <f t="shared" si="13"/>
        <v>1130</v>
      </c>
      <c r="N231" s="128" t="e">
        <v>#N/A</v>
      </c>
      <c r="O231" s="156">
        <v>1019</v>
      </c>
      <c r="P231" s="128">
        <f t="shared" si="14"/>
        <v>111</v>
      </c>
      <c r="Q231" s="128">
        <f t="shared" si="15"/>
        <v>9.8230088495575227</v>
      </c>
      <c r="R231" s="128" t="s">
        <v>301</v>
      </c>
      <c r="S231" s="132" t="s">
        <v>412</v>
      </c>
    </row>
    <row r="232" spans="1:19" s="132" customFormat="1" ht="13.5" customHeight="1">
      <c r="A232" s="123">
        <v>229</v>
      </c>
      <c r="B232" s="109" t="s">
        <v>121</v>
      </c>
      <c r="C232" s="109" t="s">
        <v>269</v>
      </c>
      <c r="D232" s="109" t="s">
        <v>216</v>
      </c>
      <c r="E232" s="47">
        <v>151570</v>
      </c>
      <c r="F232" s="48">
        <v>25</v>
      </c>
      <c r="G232" s="48">
        <v>151570</v>
      </c>
      <c r="H232" s="124">
        <v>6892</v>
      </c>
      <c r="I232" s="125">
        <v>7689</v>
      </c>
      <c r="J232" s="137">
        <v>7954</v>
      </c>
      <c r="K232" s="126">
        <f t="shared" si="12"/>
        <v>265</v>
      </c>
      <c r="L232" s="127">
        <v>10</v>
      </c>
      <c r="M232" s="127">
        <f t="shared" si="13"/>
        <v>2650</v>
      </c>
      <c r="N232" s="128" t="e">
        <v>#N/A</v>
      </c>
      <c r="O232" s="156">
        <v>2395</v>
      </c>
      <c r="P232" s="128">
        <f t="shared" si="14"/>
        <v>255</v>
      </c>
      <c r="Q232" s="129">
        <f t="shared" si="15"/>
        <v>9.6226415094339632</v>
      </c>
      <c r="R232" s="128"/>
      <c r="S232" s="132" t="s">
        <v>412</v>
      </c>
    </row>
    <row r="233" spans="1:19" s="132" customFormat="1" ht="13.5" customHeight="1">
      <c r="A233" s="123">
        <v>230</v>
      </c>
      <c r="B233" s="109" t="s">
        <v>121</v>
      </c>
      <c r="C233" s="109" t="s">
        <v>269</v>
      </c>
      <c r="D233" s="109" t="s">
        <v>216</v>
      </c>
      <c r="E233" s="47">
        <v>151569</v>
      </c>
      <c r="F233" s="48">
        <v>63</v>
      </c>
      <c r="G233" s="48">
        <v>151569</v>
      </c>
      <c r="H233" s="124" t="s">
        <v>277</v>
      </c>
      <c r="I233" s="125">
        <v>2698</v>
      </c>
      <c r="J233" s="137">
        <v>2785</v>
      </c>
      <c r="K233" s="126">
        <f t="shared" si="12"/>
        <v>87</v>
      </c>
      <c r="L233" s="127">
        <v>20</v>
      </c>
      <c r="M233" s="127">
        <f t="shared" si="13"/>
        <v>1740</v>
      </c>
      <c r="N233" s="128" t="e">
        <v>#N/A</v>
      </c>
      <c r="O233" s="156">
        <v>1623</v>
      </c>
      <c r="P233" s="128">
        <f t="shared" si="14"/>
        <v>117</v>
      </c>
      <c r="Q233" s="129">
        <f t="shared" si="15"/>
        <v>6.7241379310344822</v>
      </c>
      <c r="R233" s="128"/>
      <c r="S233" s="132" t="s">
        <v>412</v>
      </c>
    </row>
    <row r="234" spans="1:19" s="132" customFormat="1" ht="13.5" customHeight="1">
      <c r="A234" s="123">
        <v>231</v>
      </c>
      <c r="B234" s="109" t="s">
        <v>121</v>
      </c>
      <c r="C234" s="109" t="s">
        <v>269</v>
      </c>
      <c r="D234" s="109" t="s">
        <v>216</v>
      </c>
      <c r="E234" s="47">
        <v>151567</v>
      </c>
      <c r="F234" s="48">
        <v>63</v>
      </c>
      <c r="G234" s="48">
        <v>151567</v>
      </c>
      <c r="H234" s="124">
        <v>6092</v>
      </c>
      <c r="I234" s="125">
        <v>6425</v>
      </c>
      <c r="J234" s="137">
        <v>6521</v>
      </c>
      <c r="K234" s="126">
        <f t="shared" si="12"/>
        <v>96</v>
      </c>
      <c r="L234" s="127">
        <v>20</v>
      </c>
      <c r="M234" s="127">
        <f t="shared" si="13"/>
        <v>1920</v>
      </c>
      <c r="N234" s="128" t="e">
        <v>#N/A</v>
      </c>
      <c r="O234" s="156">
        <v>1759</v>
      </c>
      <c r="P234" s="128">
        <f t="shared" si="14"/>
        <v>161</v>
      </c>
      <c r="Q234" s="129">
        <f t="shared" si="15"/>
        <v>8.3854166666666661</v>
      </c>
      <c r="R234" s="128"/>
      <c r="S234" s="132" t="s">
        <v>412</v>
      </c>
    </row>
    <row r="235" spans="1:19" s="132" customFormat="1" ht="13.5" customHeight="1">
      <c r="A235" s="123">
        <v>232</v>
      </c>
      <c r="B235" s="109" t="s">
        <v>121</v>
      </c>
      <c r="C235" s="109" t="s">
        <v>269</v>
      </c>
      <c r="D235" s="109" t="s">
        <v>216</v>
      </c>
      <c r="E235" s="47">
        <v>151565</v>
      </c>
      <c r="F235" s="48">
        <v>63</v>
      </c>
      <c r="G235" s="48">
        <v>151565</v>
      </c>
      <c r="H235" s="124">
        <v>4629</v>
      </c>
      <c r="I235" s="125">
        <v>5506</v>
      </c>
      <c r="J235" s="137">
        <v>5699</v>
      </c>
      <c r="K235" s="126">
        <f t="shared" si="12"/>
        <v>193</v>
      </c>
      <c r="L235" s="127">
        <v>20</v>
      </c>
      <c r="M235" s="127">
        <f t="shared" si="13"/>
        <v>3860</v>
      </c>
      <c r="N235" s="128" t="e">
        <v>#N/A</v>
      </c>
      <c r="O235" s="156">
        <v>3652</v>
      </c>
      <c r="P235" s="128">
        <f t="shared" si="14"/>
        <v>208</v>
      </c>
      <c r="Q235" s="129">
        <f t="shared" si="15"/>
        <v>5.3886010362694305</v>
      </c>
      <c r="R235" s="128">
        <v>110</v>
      </c>
      <c r="S235" s="132" t="s">
        <v>412</v>
      </c>
    </row>
    <row r="236" spans="1:19" s="119" customFormat="1" ht="11.45" customHeight="1">
      <c r="A236" s="123">
        <v>233</v>
      </c>
      <c r="B236" s="109" t="s">
        <v>121</v>
      </c>
      <c r="C236" s="109" t="s">
        <v>269</v>
      </c>
      <c r="D236" s="109" t="s">
        <v>216</v>
      </c>
      <c r="E236" s="47">
        <v>151564</v>
      </c>
      <c r="F236" s="48">
        <v>63</v>
      </c>
      <c r="G236" s="48">
        <v>151564</v>
      </c>
      <c r="H236" s="124">
        <v>4590</v>
      </c>
      <c r="I236" s="125">
        <v>5050</v>
      </c>
      <c r="J236" s="137">
        <v>5120</v>
      </c>
      <c r="K236" s="126">
        <f t="shared" si="12"/>
        <v>70</v>
      </c>
      <c r="L236" s="127">
        <v>20</v>
      </c>
      <c r="M236" s="127">
        <f t="shared" si="13"/>
        <v>1400</v>
      </c>
      <c r="N236" s="128" t="e">
        <v>#N/A</v>
      </c>
      <c r="O236" s="156">
        <v>1269</v>
      </c>
      <c r="P236" s="128">
        <f t="shared" si="14"/>
        <v>131</v>
      </c>
      <c r="Q236" s="129">
        <f t="shared" si="15"/>
        <v>9.3571428571428577</v>
      </c>
      <c r="R236" s="128"/>
      <c r="S236" s="132" t="s">
        <v>412</v>
      </c>
    </row>
    <row r="237" spans="1:19" s="119" customFormat="1" ht="11.45" customHeight="1">
      <c r="A237" s="123">
        <v>234</v>
      </c>
      <c r="B237" s="109" t="s">
        <v>121</v>
      </c>
      <c r="C237" s="109" t="s">
        <v>269</v>
      </c>
      <c r="D237" s="109" t="s">
        <v>216</v>
      </c>
      <c r="E237" s="47">
        <v>151563</v>
      </c>
      <c r="F237" s="48">
        <v>25</v>
      </c>
      <c r="G237" s="48">
        <v>151563</v>
      </c>
      <c r="H237" s="124">
        <v>4850</v>
      </c>
      <c r="I237" s="125">
        <v>5229</v>
      </c>
      <c r="J237" s="137">
        <v>5362</v>
      </c>
      <c r="K237" s="126">
        <f t="shared" si="12"/>
        <v>133</v>
      </c>
      <c r="L237" s="127">
        <v>10</v>
      </c>
      <c r="M237" s="127">
        <f t="shared" si="13"/>
        <v>1330</v>
      </c>
      <c r="N237" s="128" t="e">
        <v>#N/A</v>
      </c>
      <c r="O237" s="156">
        <v>1203</v>
      </c>
      <c r="P237" s="128">
        <f t="shared" si="14"/>
        <v>127</v>
      </c>
      <c r="Q237" s="129">
        <f t="shared" si="15"/>
        <v>9.5488721804511272</v>
      </c>
      <c r="R237" s="128"/>
      <c r="S237" s="132" t="s">
        <v>412</v>
      </c>
    </row>
    <row r="238" spans="1:19" s="119" customFormat="1" ht="11.45" customHeight="1">
      <c r="A238" s="123">
        <v>235</v>
      </c>
      <c r="B238" s="109" t="s">
        <v>121</v>
      </c>
      <c r="C238" s="109" t="s">
        <v>269</v>
      </c>
      <c r="D238" s="109" t="s">
        <v>216</v>
      </c>
      <c r="E238" s="47">
        <v>151562</v>
      </c>
      <c r="F238" s="48">
        <v>63</v>
      </c>
      <c r="G238" s="48">
        <v>151562</v>
      </c>
      <c r="H238" s="124">
        <v>3573</v>
      </c>
      <c r="I238" s="125">
        <v>4444</v>
      </c>
      <c r="J238" s="137">
        <v>4512</v>
      </c>
      <c r="K238" s="126">
        <f t="shared" si="12"/>
        <v>68</v>
      </c>
      <c r="L238" s="127">
        <v>20</v>
      </c>
      <c r="M238" s="127">
        <f t="shared" si="13"/>
        <v>1360</v>
      </c>
      <c r="N238" s="128" t="e">
        <v>#N/A</v>
      </c>
      <c r="O238" s="156">
        <v>1260</v>
      </c>
      <c r="P238" s="128">
        <f t="shared" si="14"/>
        <v>100</v>
      </c>
      <c r="Q238" s="129">
        <f t="shared" si="15"/>
        <v>7.3529411764705888</v>
      </c>
      <c r="R238" s="128"/>
      <c r="S238" s="132" t="s">
        <v>412</v>
      </c>
    </row>
    <row r="239" spans="1:19" s="119" customFormat="1" ht="11.45" customHeight="1">
      <c r="A239" s="123">
        <v>236</v>
      </c>
      <c r="B239" s="109" t="s">
        <v>121</v>
      </c>
      <c r="C239" s="109" t="s">
        <v>269</v>
      </c>
      <c r="D239" s="109" t="s">
        <v>216</v>
      </c>
      <c r="E239" s="47">
        <v>151556</v>
      </c>
      <c r="F239" s="48">
        <v>25</v>
      </c>
      <c r="G239" s="48">
        <v>151556</v>
      </c>
      <c r="H239" s="124">
        <v>5102</v>
      </c>
      <c r="I239" s="125">
        <v>5639</v>
      </c>
      <c r="J239" s="137">
        <v>5701</v>
      </c>
      <c r="K239" s="126">
        <f t="shared" si="12"/>
        <v>62</v>
      </c>
      <c r="L239" s="127">
        <v>10</v>
      </c>
      <c r="M239" s="127">
        <f t="shared" si="13"/>
        <v>620</v>
      </c>
      <c r="N239" s="128" t="e">
        <v>#N/A</v>
      </c>
      <c r="O239" s="156">
        <v>580</v>
      </c>
      <c r="P239" s="128">
        <f t="shared" si="14"/>
        <v>40</v>
      </c>
      <c r="Q239" s="129">
        <f t="shared" si="15"/>
        <v>6.4516129032258061</v>
      </c>
      <c r="R239" s="128">
        <v>141</v>
      </c>
      <c r="S239" s="132" t="s">
        <v>412</v>
      </c>
    </row>
    <row r="240" spans="1:19" s="119" customFormat="1" ht="11.45" customHeight="1">
      <c r="A240" s="123">
        <v>237</v>
      </c>
      <c r="B240" s="109" t="s">
        <v>121</v>
      </c>
      <c r="C240" s="109" t="s">
        <v>269</v>
      </c>
      <c r="D240" s="109" t="s">
        <v>216</v>
      </c>
      <c r="E240" s="47">
        <v>151555</v>
      </c>
      <c r="F240" s="48">
        <v>63</v>
      </c>
      <c r="G240" s="48">
        <v>151555</v>
      </c>
      <c r="H240" s="124">
        <v>4780</v>
      </c>
      <c r="I240" s="125">
        <v>5705</v>
      </c>
      <c r="J240" s="137">
        <v>5961</v>
      </c>
      <c r="K240" s="126">
        <f t="shared" si="12"/>
        <v>256</v>
      </c>
      <c r="L240" s="127">
        <v>20</v>
      </c>
      <c r="M240" s="127">
        <f t="shared" si="13"/>
        <v>5120</v>
      </c>
      <c r="N240" s="128" t="e">
        <v>#N/A</v>
      </c>
      <c r="O240" s="156">
        <v>4956</v>
      </c>
      <c r="P240" s="128">
        <f t="shared" si="14"/>
        <v>164</v>
      </c>
      <c r="Q240" s="129">
        <f t="shared" si="15"/>
        <v>3.2031249999999996</v>
      </c>
      <c r="R240" s="128">
        <v>95</v>
      </c>
      <c r="S240" s="132" t="s">
        <v>412</v>
      </c>
    </row>
    <row r="241" spans="1:19" s="119" customFormat="1" ht="11.45" customHeight="1">
      <c r="A241" s="123">
        <v>238</v>
      </c>
      <c r="B241" s="109" t="s">
        <v>121</v>
      </c>
      <c r="C241" s="109" t="s">
        <v>269</v>
      </c>
      <c r="D241" s="109" t="s">
        <v>216</v>
      </c>
      <c r="E241" s="47">
        <v>151553</v>
      </c>
      <c r="F241" s="48">
        <v>25</v>
      </c>
      <c r="G241" s="48">
        <v>151553</v>
      </c>
      <c r="H241" s="124">
        <v>6493</v>
      </c>
      <c r="I241" s="125">
        <v>7191</v>
      </c>
      <c r="J241" s="137">
        <v>7417</v>
      </c>
      <c r="K241" s="126">
        <f t="shared" si="12"/>
        <v>226</v>
      </c>
      <c r="L241" s="127">
        <v>10</v>
      </c>
      <c r="M241" s="127">
        <f t="shared" si="13"/>
        <v>2260</v>
      </c>
      <c r="N241" s="128" t="e">
        <v>#N/A</v>
      </c>
      <c r="O241" s="156">
        <v>2100</v>
      </c>
      <c r="P241" s="128">
        <f t="shared" si="14"/>
        <v>160</v>
      </c>
      <c r="Q241" s="129">
        <f t="shared" si="15"/>
        <v>7.0796460176991154</v>
      </c>
      <c r="R241" s="158">
        <v>66</v>
      </c>
      <c r="S241" s="132" t="s">
        <v>412</v>
      </c>
    </row>
    <row r="242" spans="1:19" s="119" customFormat="1" ht="11.45" customHeight="1">
      <c r="A242" s="123">
        <v>239</v>
      </c>
      <c r="B242" s="109" t="s">
        <v>121</v>
      </c>
      <c r="C242" s="109" t="s">
        <v>269</v>
      </c>
      <c r="D242" s="109" t="s">
        <v>216</v>
      </c>
      <c r="E242" s="47">
        <v>151552</v>
      </c>
      <c r="F242" s="48">
        <v>25</v>
      </c>
      <c r="G242" s="48">
        <v>151552</v>
      </c>
      <c r="H242" s="124">
        <v>4596</v>
      </c>
      <c r="I242" s="125">
        <v>5148</v>
      </c>
      <c r="J242" s="137">
        <v>5166</v>
      </c>
      <c r="K242" s="126">
        <f t="shared" si="12"/>
        <v>18</v>
      </c>
      <c r="L242" s="127">
        <v>10</v>
      </c>
      <c r="M242" s="127">
        <f t="shared" si="13"/>
        <v>180</v>
      </c>
      <c r="N242" s="128" t="e">
        <v>#N/A</v>
      </c>
      <c r="O242" s="156">
        <v>165</v>
      </c>
      <c r="P242" s="128">
        <f t="shared" si="14"/>
        <v>15</v>
      </c>
      <c r="Q242" s="129">
        <f t="shared" si="15"/>
        <v>8.3333333333333321</v>
      </c>
      <c r="R242" s="158">
        <v>52</v>
      </c>
      <c r="S242" s="132" t="s">
        <v>412</v>
      </c>
    </row>
    <row r="243" spans="1:19" s="119" customFormat="1" ht="11.45" hidden="1" customHeight="1">
      <c r="A243" s="123">
        <v>240</v>
      </c>
      <c r="B243" s="109" t="s">
        <v>121</v>
      </c>
      <c r="C243" s="109" t="s">
        <v>269</v>
      </c>
      <c r="D243" s="109" t="s">
        <v>216</v>
      </c>
      <c r="E243" s="47">
        <v>151539</v>
      </c>
      <c r="F243" s="48">
        <v>100</v>
      </c>
      <c r="G243" s="48">
        <v>151539</v>
      </c>
      <c r="H243" s="124" t="s">
        <v>42</v>
      </c>
      <c r="I243" s="125" t="s">
        <v>108</v>
      </c>
      <c r="J243" s="125" t="s">
        <v>108</v>
      </c>
      <c r="K243" s="126" t="e">
        <f t="shared" si="12"/>
        <v>#VALUE!</v>
      </c>
      <c r="L243" s="127">
        <v>30</v>
      </c>
      <c r="M243" s="127" t="e">
        <f t="shared" si="13"/>
        <v>#VALUE!</v>
      </c>
      <c r="N243" s="128" t="e">
        <v>#N/A</v>
      </c>
      <c r="O243" s="156">
        <v>3251</v>
      </c>
      <c r="P243" s="128" t="e">
        <f t="shared" si="14"/>
        <v>#VALUE!</v>
      </c>
      <c r="Q243" s="128" t="e">
        <f t="shared" si="15"/>
        <v>#VALUE!</v>
      </c>
      <c r="R243" s="128">
        <v>125</v>
      </c>
      <c r="S243" s="132" t="s">
        <v>412</v>
      </c>
    </row>
    <row r="244" spans="1:19" s="119" customFormat="1" ht="11.45" customHeight="1">
      <c r="A244" s="123">
        <v>241</v>
      </c>
      <c r="B244" s="109" t="s">
        <v>121</v>
      </c>
      <c r="C244" s="109" t="s">
        <v>269</v>
      </c>
      <c r="D244" s="109" t="s">
        <v>216</v>
      </c>
      <c r="E244" s="47">
        <v>151537</v>
      </c>
      <c r="F244" s="48">
        <v>100</v>
      </c>
      <c r="G244" s="48">
        <v>151537</v>
      </c>
      <c r="H244" s="124">
        <v>3990</v>
      </c>
      <c r="I244" s="125">
        <v>4515</v>
      </c>
      <c r="J244" s="137">
        <v>4595</v>
      </c>
      <c r="K244" s="126">
        <f t="shared" si="12"/>
        <v>80</v>
      </c>
      <c r="L244" s="127">
        <v>30</v>
      </c>
      <c r="M244" s="127">
        <f t="shared" si="13"/>
        <v>2400</v>
      </c>
      <c r="N244" s="128" t="e">
        <v>#N/A</v>
      </c>
      <c r="O244" s="156">
        <v>2201</v>
      </c>
      <c r="P244" s="128">
        <f t="shared" si="14"/>
        <v>199</v>
      </c>
      <c r="Q244" s="129">
        <f t="shared" si="15"/>
        <v>8.2916666666666661</v>
      </c>
      <c r="R244" s="128"/>
      <c r="S244" s="132" t="s">
        <v>412</v>
      </c>
    </row>
    <row r="245" spans="1:19" s="119" customFormat="1" ht="11.45" hidden="1" customHeight="1">
      <c r="A245" s="123">
        <v>242</v>
      </c>
      <c r="B245" s="109" t="s">
        <v>121</v>
      </c>
      <c r="C245" s="109" t="s">
        <v>269</v>
      </c>
      <c r="D245" s="109" t="s">
        <v>216</v>
      </c>
      <c r="E245" s="47">
        <v>151543</v>
      </c>
      <c r="F245" s="48">
        <v>25</v>
      </c>
      <c r="G245" s="48">
        <v>151543</v>
      </c>
      <c r="H245" s="124">
        <v>7002</v>
      </c>
      <c r="I245" s="125">
        <v>2815</v>
      </c>
      <c r="J245" s="137" t="s">
        <v>42</v>
      </c>
      <c r="K245" s="126" t="e">
        <f t="shared" si="12"/>
        <v>#VALUE!</v>
      </c>
      <c r="L245" s="127">
        <v>10</v>
      </c>
      <c r="M245" s="127" t="e">
        <f t="shared" si="13"/>
        <v>#VALUE!</v>
      </c>
      <c r="N245" s="128" t="e">
        <v>#N/A</v>
      </c>
      <c r="O245" s="156" t="s">
        <v>42</v>
      </c>
      <c r="P245" s="128" t="e">
        <f t="shared" si="14"/>
        <v>#VALUE!</v>
      </c>
      <c r="Q245" s="129" t="e">
        <f t="shared" si="15"/>
        <v>#VALUE!</v>
      </c>
      <c r="R245" s="128"/>
      <c r="S245" s="132" t="s">
        <v>412</v>
      </c>
    </row>
    <row r="246" spans="1:19" s="119" customFormat="1" ht="11.45" customHeight="1">
      <c r="A246" s="123">
        <v>243</v>
      </c>
      <c r="B246" s="109" t="s">
        <v>121</v>
      </c>
      <c r="C246" s="109" t="s">
        <v>269</v>
      </c>
      <c r="D246" s="109" t="s">
        <v>216</v>
      </c>
      <c r="E246" s="47">
        <v>151584</v>
      </c>
      <c r="F246" s="48">
        <v>25</v>
      </c>
      <c r="G246" s="48">
        <v>151584</v>
      </c>
      <c r="H246" s="124">
        <v>5102</v>
      </c>
      <c r="I246" s="125">
        <v>2215</v>
      </c>
      <c r="J246" s="137">
        <v>2231</v>
      </c>
      <c r="K246" s="126">
        <f t="shared" si="12"/>
        <v>16</v>
      </c>
      <c r="L246" s="127">
        <v>10</v>
      </c>
      <c r="M246" s="127">
        <f t="shared" si="13"/>
        <v>160</v>
      </c>
      <c r="N246" s="128" t="e">
        <v>#N/A</v>
      </c>
      <c r="O246" s="156">
        <v>152</v>
      </c>
      <c r="P246" s="128">
        <f t="shared" si="14"/>
        <v>8</v>
      </c>
      <c r="Q246" s="129">
        <f t="shared" si="15"/>
        <v>5</v>
      </c>
      <c r="R246" s="128">
        <v>110</v>
      </c>
      <c r="S246" s="132" t="s">
        <v>412</v>
      </c>
    </row>
    <row r="247" spans="1:19" s="119" customFormat="1" ht="11.45" hidden="1" customHeight="1">
      <c r="A247" s="123">
        <v>244</v>
      </c>
      <c r="B247" s="109" t="s">
        <v>121</v>
      </c>
      <c r="C247" s="109" t="s">
        <v>269</v>
      </c>
      <c r="D247" s="109" t="s">
        <v>216</v>
      </c>
      <c r="E247" s="47">
        <v>151536</v>
      </c>
      <c r="F247" s="48">
        <v>25</v>
      </c>
      <c r="G247" s="48">
        <v>151536</v>
      </c>
      <c r="H247" s="124">
        <v>2592</v>
      </c>
      <c r="I247" s="125">
        <v>7695</v>
      </c>
      <c r="J247" s="137" t="s">
        <v>103</v>
      </c>
      <c r="K247" s="126" t="e">
        <f t="shared" si="12"/>
        <v>#VALUE!</v>
      </c>
      <c r="L247" s="127">
        <v>10</v>
      </c>
      <c r="M247" s="127" t="e">
        <f t="shared" si="13"/>
        <v>#VALUE!</v>
      </c>
      <c r="N247" s="128" t="e">
        <v>#N/A</v>
      </c>
      <c r="O247" s="156" t="s">
        <v>103</v>
      </c>
      <c r="P247" s="128" t="e">
        <f t="shared" si="14"/>
        <v>#VALUE!</v>
      </c>
      <c r="Q247" s="129" t="e">
        <f t="shared" si="15"/>
        <v>#VALUE!</v>
      </c>
      <c r="R247" s="128"/>
      <c r="S247" s="132" t="s">
        <v>412</v>
      </c>
    </row>
    <row r="248" spans="1:19" s="119" customFormat="1" ht="11.45" customHeight="1">
      <c r="A248" s="123">
        <v>245</v>
      </c>
      <c r="B248" s="109" t="s">
        <v>121</v>
      </c>
      <c r="C248" s="109" t="s">
        <v>269</v>
      </c>
      <c r="D248" s="109" t="s">
        <v>216</v>
      </c>
      <c r="E248" s="47">
        <v>151533</v>
      </c>
      <c r="F248" s="48">
        <v>63</v>
      </c>
      <c r="G248" s="48">
        <v>151533</v>
      </c>
      <c r="H248" s="124">
        <v>11957</v>
      </c>
      <c r="I248" s="125">
        <v>5415</v>
      </c>
      <c r="J248" s="137">
        <v>5465</v>
      </c>
      <c r="K248" s="126">
        <f t="shared" si="12"/>
        <v>50</v>
      </c>
      <c r="L248" s="127">
        <v>20</v>
      </c>
      <c r="M248" s="127">
        <f t="shared" si="13"/>
        <v>1000</v>
      </c>
      <c r="N248" s="128" t="e">
        <v>#N/A</v>
      </c>
      <c r="O248" s="156">
        <v>951</v>
      </c>
      <c r="P248" s="128">
        <f t="shared" si="14"/>
        <v>49</v>
      </c>
      <c r="Q248" s="129">
        <f t="shared" si="15"/>
        <v>4.9000000000000004</v>
      </c>
      <c r="R248" s="128"/>
      <c r="S248" s="132" t="s">
        <v>412</v>
      </c>
    </row>
    <row r="249" spans="1:19" s="119" customFormat="1" ht="11.45" customHeight="1">
      <c r="A249" s="123">
        <v>246</v>
      </c>
      <c r="B249" s="109" t="s">
        <v>121</v>
      </c>
      <c r="C249" s="109" t="s">
        <v>269</v>
      </c>
      <c r="D249" s="109" t="s">
        <v>216</v>
      </c>
      <c r="E249" s="47">
        <v>151531</v>
      </c>
      <c r="F249" s="48">
        <v>63</v>
      </c>
      <c r="G249" s="48">
        <v>151531</v>
      </c>
      <c r="H249" s="124">
        <v>2496</v>
      </c>
      <c r="I249" s="125">
        <v>2781</v>
      </c>
      <c r="J249" s="137">
        <v>3967</v>
      </c>
      <c r="K249" s="126">
        <f t="shared" si="12"/>
        <v>1186</v>
      </c>
      <c r="L249" s="127">
        <v>20</v>
      </c>
      <c r="M249" s="127">
        <f t="shared" si="13"/>
        <v>23720</v>
      </c>
      <c r="N249" s="128" t="e">
        <v>#N/A</v>
      </c>
      <c r="O249" s="156">
        <v>21567</v>
      </c>
      <c r="P249" s="128">
        <f t="shared" si="14"/>
        <v>2153</v>
      </c>
      <c r="Q249" s="128">
        <f t="shared" si="15"/>
        <v>9.0767284991568307</v>
      </c>
      <c r="R249" s="128" t="s">
        <v>42</v>
      </c>
      <c r="S249" s="132" t="s">
        <v>412</v>
      </c>
    </row>
    <row r="250" spans="1:19" s="119" customFormat="1" ht="11.45" customHeight="1">
      <c r="A250" s="123">
        <v>247</v>
      </c>
      <c r="B250" s="109" t="s">
        <v>121</v>
      </c>
      <c r="C250" s="109" t="s">
        <v>269</v>
      </c>
      <c r="D250" s="109" t="s">
        <v>216</v>
      </c>
      <c r="E250" s="47">
        <v>151530</v>
      </c>
      <c r="F250" s="48">
        <v>63</v>
      </c>
      <c r="G250" s="48">
        <v>151530</v>
      </c>
      <c r="H250" s="124">
        <v>3921</v>
      </c>
      <c r="I250" s="125">
        <v>14901</v>
      </c>
      <c r="J250" s="137">
        <v>15710</v>
      </c>
      <c r="K250" s="126">
        <f t="shared" si="12"/>
        <v>809</v>
      </c>
      <c r="L250" s="127">
        <v>20</v>
      </c>
      <c r="M250" s="127">
        <f t="shared" si="13"/>
        <v>16180</v>
      </c>
      <c r="N250" s="128" t="e">
        <v>#N/A</v>
      </c>
      <c r="O250" s="156">
        <v>15120</v>
      </c>
      <c r="P250" s="128">
        <f t="shared" si="14"/>
        <v>1060</v>
      </c>
      <c r="Q250" s="129">
        <f t="shared" si="15"/>
        <v>6.5512978986402972</v>
      </c>
      <c r="R250" s="128"/>
      <c r="S250" s="132" t="s">
        <v>412</v>
      </c>
    </row>
    <row r="251" spans="1:19" s="119" customFormat="1" ht="11.45" customHeight="1">
      <c r="A251" s="123">
        <v>248</v>
      </c>
      <c r="B251" s="109" t="s">
        <v>121</v>
      </c>
      <c r="C251" s="109" t="s">
        <v>269</v>
      </c>
      <c r="D251" s="109" t="s">
        <v>216</v>
      </c>
      <c r="E251" s="47">
        <v>151527</v>
      </c>
      <c r="F251" s="48">
        <v>100</v>
      </c>
      <c r="G251" s="48">
        <v>151527</v>
      </c>
      <c r="H251" s="124">
        <v>5236</v>
      </c>
      <c r="I251" s="125">
        <v>2825</v>
      </c>
      <c r="J251" s="137">
        <v>2987</v>
      </c>
      <c r="K251" s="126">
        <f t="shared" si="12"/>
        <v>162</v>
      </c>
      <c r="L251" s="127">
        <v>30</v>
      </c>
      <c r="M251" s="127">
        <f t="shared" si="13"/>
        <v>4860</v>
      </c>
      <c r="N251" s="128" t="e">
        <v>#N/A</v>
      </c>
      <c r="O251" s="156">
        <v>4390</v>
      </c>
      <c r="P251" s="128">
        <f t="shared" si="14"/>
        <v>470</v>
      </c>
      <c r="Q251" s="129">
        <f t="shared" si="15"/>
        <v>9.6707818930041149</v>
      </c>
      <c r="R251" s="128"/>
      <c r="S251" s="132" t="s">
        <v>412</v>
      </c>
    </row>
    <row r="252" spans="1:19" s="119" customFormat="1" ht="11.45" customHeight="1">
      <c r="A252" s="123">
        <v>249</v>
      </c>
      <c r="B252" s="109" t="s">
        <v>121</v>
      </c>
      <c r="C252" s="109" t="s">
        <v>269</v>
      </c>
      <c r="D252" s="109" t="s">
        <v>216</v>
      </c>
      <c r="E252" s="47">
        <v>151526</v>
      </c>
      <c r="F252" s="48">
        <v>100</v>
      </c>
      <c r="G252" s="48">
        <v>151526</v>
      </c>
      <c r="H252" s="124">
        <v>10425</v>
      </c>
      <c r="I252" s="125">
        <v>4685</v>
      </c>
      <c r="J252" s="137">
        <v>4721</v>
      </c>
      <c r="K252" s="126">
        <f t="shared" si="12"/>
        <v>36</v>
      </c>
      <c r="L252" s="127">
        <v>30</v>
      </c>
      <c r="M252" s="127">
        <f t="shared" si="13"/>
        <v>1080</v>
      </c>
      <c r="N252" s="128" t="e">
        <v>#N/A</v>
      </c>
      <c r="O252" s="156">
        <v>1001</v>
      </c>
      <c r="P252" s="128">
        <f t="shared" si="14"/>
        <v>79</v>
      </c>
      <c r="Q252" s="129">
        <f t="shared" si="15"/>
        <v>7.314814814814814</v>
      </c>
      <c r="R252" s="128"/>
      <c r="S252" s="132" t="s">
        <v>412</v>
      </c>
    </row>
    <row r="253" spans="1:19" s="119" customFormat="1" ht="11.45" customHeight="1">
      <c r="A253" s="123">
        <v>250</v>
      </c>
      <c r="B253" s="109" t="s">
        <v>121</v>
      </c>
      <c r="C253" s="109" t="s">
        <v>269</v>
      </c>
      <c r="D253" s="109" t="s">
        <v>216</v>
      </c>
      <c r="E253" s="47">
        <v>151525</v>
      </c>
      <c r="F253" s="48">
        <v>63</v>
      </c>
      <c r="G253" s="48">
        <v>151525</v>
      </c>
      <c r="H253" s="124">
        <v>5802</v>
      </c>
      <c r="I253" s="125">
        <v>5916</v>
      </c>
      <c r="J253" s="137">
        <v>6021</v>
      </c>
      <c r="K253" s="126">
        <f t="shared" si="12"/>
        <v>105</v>
      </c>
      <c r="L253" s="127">
        <v>20</v>
      </c>
      <c r="M253" s="127">
        <f t="shared" si="13"/>
        <v>2100</v>
      </c>
      <c r="N253" s="128" t="e">
        <v>#N/A</v>
      </c>
      <c r="O253" s="156">
        <v>1987</v>
      </c>
      <c r="P253" s="128">
        <f t="shared" si="14"/>
        <v>113</v>
      </c>
      <c r="Q253" s="129">
        <f t="shared" si="15"/>
        <v>5.3809523809523805</v>
      </c>
      <c r="R253" s="128">
        <v>102</v>
      </c>
      <c r="S253" s="132" t="s">
        <v>412</v>
      </c>
    </row>
    <row r="254" spans="1:19" s="119" customFormat="1" ht="11.45" hidden="1" customHeight="1">
      <c r="A254" s="123">
        <v>251</v>
      </c>
      <c r="B254" s="109" t="s">
        <v>121</v>
      </c>
      <c r="C254" s="109" t="s">
        <v>269</v>
      </c>
      <c r="D254" s="109" t="s">
        <v>216</v>
      </c>
      <c r="E254" s="47">
        <v>151524</v>
      </c>
      <c r="F254" s="48">
        <v>25</v>
      </c>
      <c r="G254" s="48">
        <v>151524</v>
      </c>
      <c r="H254" s="124">
        <v>8594</v>
      </c>
      <c r="I254" s="125">
        <v>16135</v>
      </c>
      <c r="J254" s="137">
        <v>16236</v>
      </c>
      <c r="K254" s="126">
        <f t="shared" si="12"/>
        <v>101</v>
      </c>
      <c r="L254" s="127">
        <v>10</v>
      </c>
      <c r="M254" s="127">
        <f t="shared" si="13"/>
        <v>1010</v>
      </c>
      <c r="N254" s="128" t="e">
        <v>#N/A</v>
      </c>
      <c r="O254" s="156"/>
      <c r="P254" s="128">
        <f t="shared" si="14"/>
        <v>1010</v>
      </c>
      <c r="Q254" s="129">
        <f t="shared" si="15"/>
        <v>100</v>
      </c>
      <c r="R254" s="128">
        <v>97</v>
      </c>
      <c r="S254" s="132" t="s">
        <v>412</v>
      </c>
    </row>
    <row r="255" spans="1:19" s="119" customFormat="1" ht="11.45" customHeight="1">
      <c r="A255" s="123">
        <v>252</v>
      </c>
      <c r="B255" s="109" t="s">
        <v>121</v>
      </c>
      <c r="C255" s="109" t="s">
        <v>269</v>
      </c>
      <c r="D255" s="109" t="s">
        <v>216</v>
      </c>
      <c r="E255" s="47">
        <v>151521</v>
      </c>
      <c r="F255" s="48">
        <v>25</v>
      </c>
      <c r="G255" s="48">
        <v>151521</v>
      </c>
      <c r="H255" s="124">
        <v>8841</v>
      </c>
      <c r="I255" s="125">
        <v>6350</v>
      </c>
      <c r="J255" s="137">
        <v>6499</v>
      </c>
      <c r="K255" s="126">
        <f t="shared" si="12"/>
        <v>149</v>
      </c>
      <c r="L255" s="127">
        <v>10</v>
      </c>
      <c r="M255" s="127">
        <f t="shared" si="13"/>
        <v>1490</v>
      </c>
      <c r="N255" s="128" t="e">
        <v>#N/A</v>
      </c>
      <c r="O255" s="156">
        <v>1342</v>
      </c>
      <c r="P255" s="128">
        <f t="shared" si="14"/>
        <v>148</v>
      </c>
      <c r="Q255" s="128">
        <f t="shared" si="15"/>
        <v>9.9328859060402692</v>
      </c>
      <c r="R255" s="128" t="s">
        <v>103</v>
      </c>
      <c r="S255" s="132" t="s">
        <v>412</v>
      </c>
    </row>
    <row r="256" spans="1:19" s="119" customFormat="1" ht="11.45" customHeight="1">
      <c r="A256" s="123">
        <v>253</v>
      </c>
      <c r="B256" s="109" t="s">
        <v>121</v>
      </c>
      <c r="C256" s="109" t="s">
        <v>269</v>
      </c>
      <c r="D256" s="109" t="s">
        <v>216</v>
      </c>
      <c r="E256" s="47">
        <v>151516</v>
      </c>
      <c r="F256" s="48">
        <v>25</v>
      </c>
      <c r="G256" s="48">
        <v>151516</v>
      </c>
      <c r="H256" s="124">
        <v>2385</v>
      </c>
      <c r="I256" s="125">
        <v>10942</v>
      </c>
      <c r="J256" s="137">
        <v>11241</v>
      </c>
      <c r="K256" s="126">
        <f t="shared" si="12"/>
        <v>299</v>
      </c>
      <c r="L256" s="127">
        <v>10</v>
      </c>
      <c r="M256" s="127">
        <f t="shared" si="13"/>
        <v>2990</v>
      </c>
      <c r="N256" s="128" t="e">
        <v>#N/A</v>
      </c>
      <c r="O256" s="156">
        <v>2750</v>
      </c>
      <c r="P256" s="128">
        <f t="shared" si="14"/>
        <v>240</v>
      </c>
      <c r="Q256" s="129">
        <f t="shared" si="15"/>
        <v>8.0267558528428093</v>
      </c>
      <c r="R256" s="128"/>
      <c r="S256" s="132" t="s">
        <v>412</v>
      </c>
    </row>
    <row r="257" spans="1:19" s="119" customFormat="1" ht="11.45" customHeight="1">
      <c r="A257" s="123">
        <v>254</v>
      </c>
      <c r="B257" s="109" t="s">
        <v>121</v>
      </c>
      <c r="C257" s="109" t="s">
        <v>269</v>
      </c>
      <c r="D257" s="109" t="s">
        <v>216</v>
      </c>
      <c r="E257" s="47">
        <v>151515</v>
      </c>
      <c r="F257" s="48">
        <v>25</v>
      </c>
      <c r="G257" s="48">
        <v>151515</v>
      </c>
      <c r="H257" s="124">
        <v>18984</v>
      </c>
      <c r="I257" s="125">
        <v>10206</v>
      </c>
      <c r="J257" s="137">
        <v>10382</v>
      </c>
      <c r="K257" s="126">
        <f t="shared" si="12"/>
        <v>176</v>
      </c>
      <c r="L257" s="127">
        <v>10</v>
      </c>
      <c r="M257" s="127">
        <f t="shared" si="13"/>
        <v>1760</v>
      </c>
      <c r="N257" s="128" t="e">
        <v>#N/A</v>
      </c>
      <c r="O257" s="156">
        <v>1623</v>
      </c>
      <c r="P257" s="128">
        <f t="shared" si="14"/>
        <v>137</v>
      </c>
      <c r="Q257" s="129">
        <f t="shared" si="15"/>
        <v>7.7840909090909083</v>
      </c>
      <c r="R257" s="128"/>
      <c r="S257" s="132" t="s">
        <v>412</v>
      </c>
    </row>
    <row r="258" spans="1:19" s="119" customFormat="1" ht="11.45" customHeight="1">
      <c r="A258" s="123">
        <v>255</v>
      </c>
      <c r="B258" s="109" t="s">
        <v>121</v>
      </c>
      <c r="C258" s="109" t="s">
        <v>270</v>
      </c>
      <c r="D258" s="109" t="s">
        <v>216</v>
      </c>
      <c r="E258" s="47">
        <v>151963</v>
      </c>
      <c r="F258" s="48">
        <v>25</v>
      </c>
      <c r="G258" s="48">
        <v>151963</v>
      </c>
      <c r="H258" s="124">
        <v>6732</v>
      </c>
      <c r="I258" s="125">
        <v>2955</v>
      </c>
      <c r="J258" s="137">
        <v>3191</v>
      </c>
      <c r="K258" s="126">
        <f t="shared" si="12"/>
        <v>236</v>
      </c>
      <c r="L258" s="127">
        <v>10</v>
      </c>
      <c r="M258" s="127">
        <f t="shared" si="13"/>
        <v>2360</v>
      </c>
      <c r="N258" s="128" t="e">
        <v>#N/A</v>
      </c>
      <c r="O258" s="156">
        <v>2133</v>
      </c>
      <c r="P258" s="128">
        <f t="shared" si="14"/>
        <v>227</v>
      </c>
      <c r="Q258" s="129">
        <f t="shared" si="15"/>
        <v>9.618644067796609</v>
      </c>
      <c r="R258" s="128"/>
      <c r="S258" s="132" t="s">
        <v>412</v>
      </c>
    </row>
    <row r="259" spans="1:19" s="119" customFormat="1" ht="11.45" customHeight="1">
      <c r="A259" s="123">
        <v>256</v>
      </c>
      <c r="B259" s="109" t="s">
        <v>121</v>
      </c>
      <c r="C259" s="109" t="s">
        <v>269</v>
      </c>
      <c r="D259" s="109" t="s">
        <v>216</v>
      </c>
      <c r="E259" s="47">
        <v>151571</v>
      </c>
      <c r="F259" s="48">
        <v>25</v>
      </c>
      <c r="G259" s="48">
        <v>151571</v>
      </c>
      <c r="H259" s="124" t="s">
        <v>41</v>
      </c>
      <c r="I259" s="125">
        <v>21370</v>
      </c>
      <c r="J259" s="137">
        <v>21563</v>
      </c>
      <c r="K259" s="126">
        <f t="shared" si="12"/>
        <v>193</v>
      </c>
      <c r="L259" s="127">
        <v>10</v>
      </c>
      <c r="M259" s="127">
        <f t="shared" si="13"/>
        <v>1930</v>
      </c>
      <c r="N259" s="128" t="e">
        <v>#N/A</v>
      </c>
      <c r="O259" s="156">
        <v>1759</v>
      </c>
      <c r="P259" s="128">
        <f t="shared" si="14"/>
        <v>171</v>
      </c>
      <c r="Q259" s="129">
        <f t="shared" si="15"/>
        <v>8.8601036269430047</v>
      </c>
      <c r="R259" s="128"/>
      <c r="S259" s="132" t="s">
        <v>412</v>
      </c>
    </row>
    <row r="260" spans="1:19" s="119" customFormat="1" ht="11.45" customHeight="1">
      <c r="A260" s="123">
        <v>257</v>
      </c>
      <c r="B260" s="109" t="s">
        <v>121</v>
      </c>
      <c r="C260" s="109" t="s">
        <v>269</v>
      </c>
      <c r="D260" s="109" t="s">
        <v>216</v>
      </c>
      <c r="E260" s="47">
        <v>151568</v>
      </c>
      <c r="F260" s="48">
        <v>63</v>
      </c>
      <c r="G260" s="48">
        <v>151568</v>
      </c>
      <c r="H260" s="124">
        <v>12457</v>
      </c>
      <c r="I260" s="125">
        <v>7971</v>
      </c>
      <c r="J260" s="137">
        <v>8012</v>
      </c>
      <c r="K260" s="126">
        <f t="shared" si="12"/>
        <v>41</v>
      </c>
      <c r="L260" s="127">
        <v>20</v>
      </c>
      <c r="M260" s="127">
        <f t="shared" si="13"/>
        <v>820</v>
      </c>
      <c r="N260" s="128" t="e">
        <v>#N/A</v>
      </c>
      <c r="O260" s="156">
        <v>755</v>
      </c>
      <c r="P260" s="128">
        <f t="shared" si="14"/>
        <v>65</v>
      </c>
      <c r="Q260" s="129">
        <f t="shared" si="15"/>
        <v>7.9268292682926829</v>
      </c>
      <c r="R260" s="128"/>
      <c r="S260" s="132" t="s">
        <v>412</v>
      </c>
    </row>
    <row r="261" spans="1:19" s="119" customFormat="1" ht="11.45" hidden="1" customHeight="1">
      <c r="A261" s="123">
        <v>258</v>
      </c>
      <c r="B261" s="109" t="s">
        <v>121</v>
      </c>
      <c r="C261" s="109" t="s">
        <v>269</v>
      </c>
      <c r="D261" s="109" t="s">
        <v>216</v>
      </c>
      <c r="E261" s="47">
        <v>151514</v>
      </c>
      <c r="F261" s="48">
        <v>63</v>
      </c>
      <c r="G261" s="48">
        <v>151514</v>
      </c>
      <c r="H261" s="124">
        <v>9867</v>
      </c>
      <c r="I261" s="125" t="s">
        <v>429</v>
      </c>
      <c r="J261" s="125" t="s">
        <v>429</v>
      </c>
      <c r="K261" s="126" t="e">
        <f t="shared" ref="K261:K309" si="16">J261-I261</f>
        <v>#VALUE!</v>
      </c>
      <c r="L261" s="127"/>
      <c r="M261" s="127" t="e">
        <f t="shared" ref="M261:M309" si="17">L261*K261</f>
        <v>#VALUE!</v>
      </c>
      <c r="N261" s="128" t="e">
        <v>#N/A</v>
      </c>
      <c r="O261" s="156">
        <v>1658</v>
      </c>
      <c r="P261" s="128" t="e">
        <f t="shared" ref="P261:P309" si="18">M261-O261</f>
        <v>#VALUE!</v>
      </c>
      <c r="Q261" s="128" t="e">
        <f t="shared" ref="Q261:Q309" si="19">((M261-O261)/M261)*100</f>
        <v>#VALUE!</v>
      </c>
      <c r="R261" s="128" t="s">
        <v>84</v>
      </c>
      <c r="S261" s="132" t="s">
        <v>412</v>
      </c>
    </row>
    <row r="262" spans="1:19" s="119" customFormat="1" ht="11.45" customHeight="1">
      <c r="A262" s="123">
        <v>259</v>
      </c>
      <c r="B262" s="109" t="s">
        <v>121</v>
      </c>
      <c r="C262" s="109" t="s">
        <v>215</v>
      </c>
      <c r="D262" s="109" t="s">
        <v>216</v>
      </c>
      <c r="E262" s="47" t="s">
        <v>291</v>
      </c>
      <c r="F262" s="48">
        <v>25</v>
      </c>
      <c r="G262" s="48" t="s">
        <v>291</v>
      </c>
      <c r="H262" s="124">
        <v>5521</v>
      </c>
      <c r="I262" s="125">
        <v>14582</v>
      </c>
      <c r="J262" s="137">
        <v>14959</v>
      </c>
      <c r="K262" s="126">
        <f t="shared" si="16"/>
        <v>377</v>
      </c>
      <c r="L262" s="127">
        <v>10</v>
      </c>
      <c r="M262" s="127">
        <f t="shared" si="17"/>
        <v>3770</v>
      </c>
      <c r="N262" s="128" t="e">
        <v>#N/A</v>
      </c>
      <c r="O262" s="156">
        <v>3450</v>
      </c>
      <c r="P262" s="128">
        <f t="shared" si="18"/>
        <v>320</v>
      </c>
      <c r="Q262" s="129">
        <f t="shared" si="19"/>
        <v>8.4880636604774526</v>
      </c>
      <c r="R262" s="128"/>
      <c r="S262" s="132" t="s">
        <v>412</v>
      </c>
    </row>
    <row r="263" spans="1:19" s="119" customFormat="1" ht="11.45" customHeight="1">
      <c r="A263" s="123">
        <v>260</v>
      </c>
      <c r="B263" s="109" t="s">
        <v>121</v>
      </c>
      <c r="C263" s="109" t="s">
        <v>215</v>
      </c>
      <c r="D263" s="109" t="s">
        <v>216</v>
      </c>
      <c r="E263" s="47" t="s">
        <v>292</v>
      </c>
      <c r="F263" s="48">
        <v>63</v>
      </c>
      <c r="G263" s="48" t="s">
        <v>292</v>
      </c>
      <c r="H263" s="124" t="s">
        <v>295</v>
      </c>
      <c r="I263" s="125">
        <v>11101</v>
      </c>
      <c r="J263" s="137">
        <v>11153</v>
      </c>
      <c r="K263" s="126">
        <f t="shared" si="16"/>
        <v>52</v>
      </c>
      <c r="L263" s="127">
        <v>20</v>
      </c>
      <c r="M263" s="127">
        <f t="shared" si="17"/>
        <v>1040</v>
      </c>
      <c r="N263" s="128" t="e">
        <v>#N/A</v>
      </c>
      <c r="O263" s="156">
        <v>960</v>
      </c>
      <c r="P263" s="128">
        <f t="shared" si="18"/>
        <v>80</v>
      </c>
      <c r="Q263" s="129">
        <f t="shared" si="19"/>
        <v>7.6923076923076925</v>
      </c>
      <c r="R263" s="128"/>
      <c r="S263" s="132" t="s">
        <v>412</v>
      </c>
    </row>
    <row r="264" spans="1:19" s="119" customFormat="1" ht="11.45" customHeight="1">
      <c r="A264" s="123">
        <v>261</v>
      </c>
      <c r="B264" s="109" t="s">
        <v>121</v>
      </c>
      <c r="C264" s="109" t="s">
        <v>215</v>
      </c>
      <c r="D264" s="109" t="s">
        <v>216</v>
      </c>
      <c r="E264" s="47" t="s">
        <v>293</v>
      </c>
      <c r="F264" s="48">
        <v>25</v>
      </c>
      <c r="G264" s="48" t="s">
        <v>293</v>
      </c>
      <c r="H264" s="124">
        <v>8657</v>
      </c>
      <c r="I264" s="125">
        <v>6986</v>
      </c>
      <c r="J264" s="137">
        <v>7200</v>
      </c>
      <c r="K264" s="126">
        <f t="shared" si="16"/>
        <v>214</v>
      </c>
      <c r="L264" s="127">
        <v>10</v>
      </c>
      <c r="M264" s="127">
        <f t="shared" si="17"/>
        <v>2140</v>
      </c>
      <c r="N264" s="128" t="e">
        <v>#N/A</v>
      </c>
      <c r="O264" s="156">
        <v>1960</v>
      </c>
      <c r="P264" s="128">
        <f t="shared" si="18"/>
        <v>180</v>
      </c>
      <c r="Q264" s="129">
        <f t="shared" si="19"/>
        <v>8.4112149532710276</v>
      </c>
      <c r="R264" s="128"/>
      <c r="S264" s="132" t="s">
        <v>412</v>
      </c>
    </row>
    <row r="265" spans="1:19" s="119" customFormat="1" ht="11.45" hidden="1" customHeight="1">
      <c r="A265" s="123">
        <v>262</v>
      </c>
      <c r="B265" s="109" t="s">
        <v>121</v>
      </c>
      <c r="C265" s="109" t="s">
        <v>215</v>
      </c>
      <c r="D265" s="109" t="s">
        <v>216</v>
      </c>
      <c r="E265" s="47" t="s">
        <v>294</v>
      </c>
      <c r="F265" s="48">
        <v>25</v>
      </c>
      <c r="G265" s="48" t="s">
        <v>294</v>
      </c>
      <c r="H265" s="124">
        <v>1226</v>
      </c>
      <c r="I265" s="125" t="s">
        <v>429</v>
      </c>
      <c r="J265" s="125" t="s">
        <v>429</v>
      </c>
      <c r="K265" s="126" t="e">
        <f t="shared" si="16"/>
        <v>#VALUE!</v>
      </c>
      <c r="L265" s="127">
        <v>10</v>
      </c>
      <c r="M265" s="127" t="e">
        <f t="shared" si="17"/>
        <v>#VALUE!</v>
      </c>
      <c r="N265" s="128" t="e">
        <v>#N/A</v>
      </c>
      <c r="O265" s="156">
        <v>12177</v>
      </c>
      <c r="P265" s="128" t="e">
        <f t="shared" si="18"/>
        <v>#VALUE!</v>
      </c>
      <c r="Q265" s="128" t="e">
        <f t="shared" si="19"/>
        <v>#VALUE!</v>
      </c>
      <c r="R265" s="128" t="s">
        <v>295</v>
      </c>
      <c r="S265" s="132" t="s">
        <v>412</v>
      </c>
    </row>
    <row r="266" spans="1:19" s="119" customFormat="1" ht="11.45" customHeight="1">
      <c r="A266" s="123">
        <v>263</v>
      </c>
      <c r="B266" s="109" t="s">
        <v>121</v>
      </c>
      <c r="C266" s="109" t="s">
        <v>215</v>
      </c>
      <c r="D266" s="109" t="s">
        <v>216</v>
      </c>
      <c r="E266" s="47" t="s">
        <v>296</v>
      </c>
      <c r="F266" s="48">
        <v>63</v>
      </c>
      <c r="G266" s="48" t="s">
        <v>296</v>
      </c>
      <c r="H266" s="124">
        <v>7908</v>
      </c>
      <c r="I266" s="125">
        <v>10103</v>
      </c>
      <c r="J266" s="137">
        <v>10371</v>
      </c>
      <c r="K266" s="126">
        <f t="shared" si="16"/>
        <v>268</v>
      </c>
      <c r="L266" s="127">
        <v>20</v>
      </c>
      <c r="M266" s="127">
        <f t="shared" si="17"/>
        <v>5360</v>
      </c>
      <c r="N266" s="128" t="e">
        <v>#N/A</v>
      </c>
      <c r="O266" s="156">
        <v>5033</v>
      </c>
      <c r="P266" s="128">
        <f t="shared" si="18"/>
        <v>327</v>
      </c>
      <c r="Q266" s="129">
        <f t="shared" si="19"/>
        <v>6.1007462686567164</v>
      </c>
      <c r="R266" s="128"/>
      <c r="S266" s="132" t="s">
        <v>412</v>
      </c>
    </row>
    <row r="267" spans="1:19" s="119" customFormat="1" ht="11.45" customHeight="1">
      <c r="A267" s="123">
        <v>264</v>
      </c>
      <c r="B267" s="109" t="s">
        <v>121</v>
      </c>
      <c r="C267" s="109" t="s">
        <v>269</v>
      </c>
      <c r="D267" s="109" t="s">
        <v>216</v>
      </c>
      <c r="E267" s="47">
        <v>154451</v>
      </c>
      <c r="F267" s="48">
        <v>25</v>
      </c>
      <c r="G267" s="48">
        <v>154451</v>
      </c>
      <c r="H267" s="124">
        <v>2662</v>
      </c>
      <c r="I267" s="125">
        <v>1296</v>
      </c>
      <c r="J267" s="137">
        <v>1325</v>
      </c>
      <c r="K267" s="126">
        <f t="shared" si="16"/>
        <v>29</v>
      </c>
      <c r="L267" s="127">
        <v>10</v>
      </c>
      <c r="M267" s="127">
        <f t="shared" si="17"/>
        <v>290</v>
      </c>
      <c r="N267" s="128" t="e">
        <v>#N/A</v>
      </c>
      <c r="O267" s="156">
        <v>265</v>
      </c>
      <c r="P267" s="128">
        <f t="shared" si="18"/>
        <v>25</v>
      </c>
      <c r="Q267" s="128">
        <f t="shared" si="19"/>
        <v>8.6206896551724146</v>
      </c>
      <c r="R267" s="128" t="s">
        <v>84</v>
      </c>
      <c r="S267" s="132" t="s">
        <v>412</v>
      </c>
    </row>
    <row r="268" spans="1:19" s="119" customFormat="1" ht="11.45" customHeight="1">
      <c r="A268" s="123">
        <v>265</v>
      </c>
      <c r="B268" s="109" t="s">
        <v>121</v>
      </c>
      <c r="C268" s="109" t="s">
        <v>269</v>
      </c>
      <c r="D268" s="109" t="s">
        <v>216</v>
      </c>
      <c r="E268" s="47">
        <v>151523</v>
      </c>
      <c r="F268" s="48">
        <v>63</v>
      </c>
      <c r="G268" s="48">
        <v>151523</v>
      </c>
      <c r="H268" s="124">
        <v>7239</v>
      </c>
      <c r="I268" s="125">
        <v>9322</v>
      </c>
      <c r="J268" s="125">
        <v>9532</v>
      </c>
      <c r="K268" s="126">
        <f t="shared" si="16"/>
        <v>210</v>
      </c>
      <c r="L268" s="127">
        <v>20</v>
      </c>
      <c r="M268" s="127">
        <f t="shared" si="17"/>
        <v>4200</v>
      </c>
      <c r="N268" s="128" t="e">
        <v>#N/A</v>
      </c>
      <c r="O268" s="156">
        <v>3965</v>
      </c>
      <c r="P268" s="128">
        <f t="shared" si="18"/>
        <v>235</v>
      </c>
      <c r="Q268" s="129">
        <f t="shared" si="19"/>
        <v>5.5952380952380958</v>
      </c>
      <c r="R268" s="128">
        <v>85</v>
      </c>
      <c r="S268" s="132" t="s">
        <v>412</v>
      </c>
    </row>
    <row r="269" spans="1:19" s="119" customFormat="1" ht="11.45" customHeight="1">
      <c r="A269" s="123">
        <v>266</v>
      </c>
      <c r="B269" s="109" t="s">
        <v>121</v>
      </c>
      <c r="C269" s="109" t="s">
        <v>269</v>
      </c>
      <c r="D269" s="109" t="s">
        <v>216</v>
      </c>
      <c r="E269" s="47">
        <v>154456</v>
      </c>
      <c r="F269" s="48">
        <v>63</v>
      </c>
      <c r="G269" s="48">
        <v>154456</v>
      </c>
      <c r="H269" s="124">
        <v>10333</v>
      </c>
      <c r="I269" s="125">
        <v>3184</v>
      </c>
      <c r="J269" s="137">
        <v>3262</v>
      </c>
      <c r="K269" s="126">
        <f t="shared" si="16"/>
        <v>78</v>
      </c>
      <c r="L269" s="127">
        <v>20</v>
      </c>
      <c r="M269" s="127">
        <f t="shared" si="17"/>
        <v>1560</v>
      </c>
      <c r="N269" s="128" t="e">
        <v>#N/A</v>
      </c>
      <c r="O269" s="156">
        <v>1435</v>
      </c>
      <c r="P269" s="128">
        <f t="shared" si="18"/>
        <v>125</v>
      </c>
      <c r="Q269" s="128">
        <f t="shared" si="19"/>
        <v>8.0128205128205128</v>
      </c>
      <c r="R269" s="128" t="s">
        <v>297</v>
      </c>
      <c r="S269" s="132" t="s">
        <v>412</v>
      </c>
    </row>
    <row r="270" spans="1:19" s="119" customFormat="1" ht="11.45" customHeight="1">
      <c r="A270" s="123">
        <v>267</v>
      </c>
      <c r="B270" s="109" t="s">
        <v>121</v>
      </c>
      <c r="C270" s="109" t="s">
        <v>269</v>
      </c>
      <c r="D270" s="109" t="s">
        <v>216</v>
      </c>
      <c r="E270" s="47">
        <v>151593</v>
      </c>
      <c r="F270" s="48">
        <v>63</v>
      </c>
      <c r="G270" s="48">
        <v>151593</v>
      </c>
      <c r="H270" s="124">
        <v>1179</v>
      </c>
      <c r="I270" s="125">
        <v>8168</v>
      </c>
      <c r="J270" s="137">
        <v>8213</v>
      </c>
      <c r="K270" s="126">
        <f t="shared" si="16"/>
        <v>45</v>
      </c>
      <c r="L270" s="127">
        <v>20</v>
      </c>
      <c r="M270" s="127">
        <f t="shared" si="17"/>
        <v>900</v>
      </c>
      <c r="N270" s="128" t="e">
        <v>#N/A</v>
      </c>
      <c r="O270" s="156">
        <v>850</v>
      </c>
      <c r="P270" s="128">
        <f t="shared" si="18"/>
        <v>50</v>
      </c>
      <c r="Q270" s="129">
        <f t="shared" si="19"/>
        <v>5.5555555555555554</v>
      </c>
      <c r="R270" s="128"/>
      <c r="S270" s="132" t="s">
        <v>412</v>
      </c>
    </row>
    <row r="271" spans="1:19" s="119" customFormat="1" ht="11.45" hidden="1" customHeight="1">
      <c r="A271" s="123">
        <v>268</v>
      </c>
      <c r="B271" s="109" t="s">
        <v>121</v>
      </c>
      <c r="C271" s="109" t="s">
        <v>269</v>
      </c>
      <c r="D271" s="109" t="s">
        <v>216</v>
      </c>
      <c r="E271" s="47">
        <v>151591</v>
      </c>
      <c r="F271" s="48">
        <v>100</v>
      </c>
      <c r="G271" s="48">
        <v>151591</v>
      </c>
      <c r="H271" s="124">
        <v>14177</v>
      </c>
      <c r="I271" s="125">
        <v>11031</v>
      </c>
      <c r="J271" s="137">
        <v>11123</v>
      </c>
      <c r="K271" s="126">
        <f t="shared" si="16"/>
        <v>92</v>
      </c>
      <c r="L271" s="127">
        <v>30</v>
      </c>
      <c r="M271" s="127">
        <f t="shared" si="17"/>
        <v>2760</v>
      </c>
      <c r="N271" s="128" t="e">
        <v>#N/A</v>
      </c>
      <c r="O271" s="156">
        <v>2463</v>
      </c>
      <c r="P271" s="128">
        <f t="shared" si="18"/>
        <v>297</v>
      </c>
      <c r="Q271" s="129">
        <f t="shared" si="19"/>
        <v>10.760869565217392</v>
      </c>
      <c r="R271" s="128"/>
      <c r="S271" s="132" t="s">
        <v>412</v>
      </c>
    </row>
    <row r="272" spans="1:19" s="119" customFormat="1" ht="11.45" customHeight="1">
      <c r="A272" s="123">
        <v>269</v>
      </c>
      <c r="B272" s="109" t="s">
        <v>121</v>
      </c>
      <c r="C272" s="109" t="s">
        <v>269</v>
      </c>
      <c r="D272" s="109" t="s">
        <v>216</v>
      </c>
      <c r="E272" s="47">
        <v>151592</v>
      </c>
      <c r="F272" s="48">
        <v>63</v>
      </c>
      <c r="G272" s="48">
        <v>151592</v>
      </c>
      <c r="H272" s="124">
        <v>2408</v>
      </c>
      <c r="I272" s="125">
        <v>1864</v>
      </c>
      <c r="J272" s="137">
        <v>1896</v>
      </c>
      <c r="K272" s="126">
        <f t="shared" si="16"/>
        <v>32</v>
      </c>
      <c r="L272" s="127">
        <v>20</v>
      </c>
      <c r="M272" s="127">
        <f t="shared" si="17"/>
        <v>640</v>
      </c>
      <c r="N272" s="128" t="e">
        <v>#N/A</v>
      </c>
      <c r="O272" s="156">
        <v>610</v>
      </c>
      <c r="P272" s="128">
        <f t="shared" si="18"/>
        <v>30</v>
      </c>
      <c r="Q272" s="129">
        <f t="shared" si="19"/>
        <v>4.6875</v>
      </c>
      <c r="R272" s="128"/>
      <c r="S272" s="132" t="s">
        <v>412</v>
      </c>
    </row>
    <row r="273" spans="1:19" s="119" customFormat="1" ht="11.45" hidden="1" customHeight="1">
      <c r="A273" s="123">
        <v>270</v>
      </c>
      <c r="B273" s="109" t="s">
        <v>121</v>
      </c>
      <c r="C273" s="109" t="s">
        <v>269</v>
      </c>
      <c r="D273" s="109" t="s">
        <v>216</v>
      </c>
      <c r="E273" s="47">
        <v>151589</v>
      </c>
      <c r="F273" s="48">
        <v>100</v>
      </c>
      <c r="G273" s="48">
        <v>151589</v>
      </c>
      <c r="H273" s="124">
        <v>1868</v>
      </c>
      <c r="I273" s="125" t="s">
        <v>417</v>
      </c>
      <c r="J273" s="137" t="s">
        <v>417</v>
      </c>
      <c r="K273" s="126" t="e">
        <f t="shared" si="16"/>
        <v>#VALUE!</v>
      </c>
      <c r="L273" s="127">
        <v>30</v>
      </c>
      <c r="M273" s="127" t="e">
        <f t="shared" si="17"/>
        <v>#VALUE!</v>
      </c>
      <c r="N273" s="128" t="e">
        <v>#N/A</v>
      </c>
      <c r="O273" s="137" t="s">
        <v>417</v>
      </c>
      <c r="P273" s="128" t="e">
        <f t="shared" si="18"/>
        <v>#VALUE!</v>
      </c>
      <c r="Q273" s="128" t="e">
        <f t="shared" si="19"/>
        <v>#VALUE!</v>
      </c>
      <c r="R273" s="137" t="s">
        <v>417</v>
      </c>
      <c r="S273" s="132" t="s">
        <v>412</v>
      </c>
    </row>
    <row r="274" spans="1:19" s="119" customFormat="1" ht="11.45" customHeight="1">
      <c r="A274" s="123">
        <v>271</v>
      </c>
      <c r="B274" s="109" t="s">
        <v>121</v>
      </c>
      <c r="C274" s="109" t="s">
        <v>269</v>
      </c>
      <c r="D274" s="109" t="s">
        <v>216</v>
      </c>
      <c r="E274" s="47">
        <v>151547</v>
      </c>
      <c r="F274" s="48">
        <v>63</v>
      </c>
      <c r="G274" s="48">
        <v>151547</v>
      </c>
      <c r="H274" s="124" t="s">
        <v>298</v>
      </c>
      <c r="I274" s="125">
        <v>3358</v>
      </c>
      <c r="J274" s="137">
        <v>3456</v>
      </c>
      <c r="K274" s="126">
        <f t="shared" si="16"/>
        <v>98</v>
      </c>
      <c r="L274" s="127">
        <v>20</v>
      </c>
      <c r="M274" s="127">
        <f t="shared" si="17"/>
        <v>1960</v>
      </c>
      <c r="N274" s="128" t="e">
        <v>#N/A</v>
      </c>
      <c r="O274" s="156">
        <v>1799</v>
      </c>
      <c r="P274" s="128">
        <f t="shared" si="18"/>
        <v>161</v>
      </c>
      <c r="Q274" s="129">
        <f t="shared" si="19"/>
        <v>8.2142857142857135</v>
      </c>
      <c r="R274" s="128"/>
      <c r="S274" s="132" t="s">
        <v>412</v>
      </c>
    </row>
    <row r="275" spans="1:19" s="119" customFormat="1" ht="11.45" customHeight="1">
      <c r="A275" s="123">
        <v>272</v>
      </c>
      <c r="B275" s="109" t="s">
        <v>121</v>
      </c>
      <c r="C275" s="109" t="s">
        <v>269</v>
      </c>
      <c r="D275" s="109" t="s">
        <v>216</v>
      </c>
      <c r="E275" s="47">
        <v>151590</v>
      </c>
      <c r="F275" s="48">
        <v>63</v>
      </c>
      <c r="G275" s="48">
        <v>151590</v>
      </c>
      <c r="H275" s="124">
        <v>2178</v>
      </c>
      <c r="I275" s="125">
        <v>2785</v>
      </c>
      <c r="J275" s="137">
        <v>2856</v>
      </c>
      <c r="K275" s="126">
        <f t="shared" si="16"/>
        <v>71</v>
      </c>
      <c r="L275" s="127">
        <v>20</v>
      </c>
      <c r="M275" s="127">
        <f t="shared" si="17"/>
        <v>1420</v>
      </c>
      <c r="N275" s="128" t="e">
        <v>#N/A</v>
      </c>
      <c r="O275" s="156">
        <v>1283</v>
      </c>
      <c r="P275" s="128">
        <f t="shared" si="18"/>
        <v>137</v>
      </c>
      <c r="Q275" s="129">
        <f t="shared" si="19"/>
        <v>9.647887323943662</v>
      </c>
      <c r="R275" s="128"/>
      <c r="S275" s="132" t="s">
        <v>412</v>
      </c>
    </row>
    <row r="276" spans="1:19" s="119" customFormat="1" ht="11.45" hidden="1" customHeight="1">
      <c r="A276" s="123">
        <v>273</v>
      </c>
      <c r="B276" s="109" t="s">
        <v>121</v>
      </c>
      <c r="C276" s="109" t="s">
        <v>269</v>
      </c>
      <c r="D276" s="109" t="s">
        <v>216</v>
      </c>
      <c r="E276" s="47">
        <v>151540</v>
      </c>
      <c r="F276" s="48">
        <v>25</v>
      </c>
      <c r="G276" s="48">
        <v>151540</v>
      </c>
      <c r="H276" s="124" t="s">
        <v>297</v>
      </c>
      <c r="I276" s="125" t="e">
        <v>#VALUE!</v>
      </c>
      <c r="J276" s="137" t="e">
        <v>#VALUE!</v>
      </c>
      <c r="K276" s="126" t="e">
        <f t="shared" si="16"/>
        <v>#VALUE!</v>
      </c>
      <c r="L276" s="127">
        <v>20</v>
      </c>
      <c r="M276" s="127" t="e">
        <f t="shared" si="17"/>
        <v>#VALUE!</v>
      </c>
      <c r="N276" s="128" t="e">
        <v>#N/A</v>
      </c>
      <c r="O276" s="156">
        <v>1685</v>
      </c>
      <c r="P276" s="128" t="e">
        <f t="shared" si="18"/>
        <v>#VALUE!</v>
      </c>
      <c r="Q276" s="128" t="e">
        <f t="shared" si="19"/>
        <v>#VALUE!</v>
      </c>
      <c r="R276" s="128" t="s">
        <v>84</v>
      </c>
      <c r="S276" s="132" t="s">
        <v>412</v>
      </c>
    </row>
    <row r="277" spans="1:19" s="119" customFormat="1" ht="11.45" customHeight="1">
      <c r="A277" s="123">
        <v>274</v>
      </c>
      <c r="B277" s="109" t="s">
        <v>121</v>
      </c>
      <c r="C277" s="109" t="s">
        <v>270</v>
      </c>
      <c r="D277" s="109" t="s">
        <v>216</v>
      </c>
      <c r="E277" s="47">
        <v>151939</v>
      </c>
      <c r="F277" s="48">
        <v>25</v>
      </c>
      <c r="G277" s="48">
        <v>151939</v>
      </c>
      <c r="H277" s="124">
        <v>6134</v>
      </c>
      <c r="I277" s="125">
        <v>3152</v>
      </c>
      <c r="J277" s="137">
        <v>3196</v>
      </c>
      <c r="K277" s="126">
        <f t="shared" si="16"/>
        <v>44</v>
      </c>
      <c r="L277" s="127">
        <v>10</v>
      </c>
      <c r="M277" s="127">
        <f t="shared" si="17"/>
        <v>440</v>
      </c>
      <c r="N277" s="128" t="e">
        <v>#N/A</v>
      </c>
      <c r="O277" s="156">
        <v>410</v>
      </c>
      <c r="P277" s="128">
        <f t="shared" si="18"/>
        <v>30</v>
      </c>
      <c r="Q277" s="129">
        <f t="shared" si="19"/>
        <v>6.8181818181818175</v>
      </c>
      <c r="R277" s="128"/>
      <c r="S277" s="132" t="s">
        <v>412</v>
      </c>
    </row>
    <row r="278" spans="1:19" s="119" customFormat="1" ht="11.45" hidden="1" customHeight="1">
      <c r="A278" s="123">
        <v>275</v>
      </c>
      <c r="B278" s="109" t="s">
        <v>121</v>
      </c>
      <c r="C278" s="109" t="s">
        <v>270</v>
      </c>
      <c r="D278" s="109" t="s">
        <v>216</v>
      </c>
      <c r="E278" s="47">
        <v>151951</v>
      </c>
      <c r="F278" s="48">
        <v>25</v>
      </c>
      <c r="G278" s="160">
        <v>151951</v>
      </c>
      <c r="H278" s="124">
        <v>12606</v>
      </c>
      <c r="I278" s="125" t="s">
        <v>425</v>
      </c>
      <c r="J278" s="137" t="s">
        <v>425</v>
      </c>
      <c r="K278" s="126" t="e">
        <f t="shared" si="16"/>
        <v>#VALUE!</v>
      </c>
      <c r="L278" s="127">
        <v>10</v>
      </c>
      <c r="M278" s="127" t="e">
        <f t="shared" si="17"/>
        <v>#VALUE!</v>
      </c>
      <c r="N278" s="128" t="e">
        <v>#N/A</v>
      </c>
      <c r="O278" s="156" t="s">
        <v>425</v>
      </c>
      <c r="P278" s="128" t="e">
        <f t="shared" si="18"/>
        <v>#VALUE!</v>
      </c>
      <c r="Q278" s="128" t="e">
        <f t="shared" si="19"/>
        <v>#VALUE!</v>
      </c>
      <c r="R278" s="128" t="s">
        <v>297</v>
      </c>
      <c r="S278" s="132" t="s">
        <v>412</v>
      </c>
    </row>
    <row r="279" spans="1:19" s="119" customFormat="1" ht="11.45" customHeight="1">
      <c r="A279" s="123">
        <v>276</v>
      </c>
      <c r="B279" s="109" t="s">
        <v>121</v>
      </c>
      <c r="C279" s="109" t="s">
        <v>270</v>
      </c>
      <c r="D279" s="109" t="s">
        <v>216</v>
      </c>
      <c r="E279" s="47">
        <v>151967</v>
      </c>
      <c r="F279" s="48">
        <v>25</v>
      </c>
      <c r="G279" s="160">
        <v>151967</v>
      </c>
      <c r="H279" s="124">
        <v>508</v>
      </c>
      <c r="I279" s="125">
        <v>7432</v>
      </c>
      <c r="J279" s="137">
        <v>7526</v>
      </c>
      <c r="K279" s="126">
        <f t="shared" si="16"/>
        <v>94</v>
      </c>
      <c r="L279" s="127">
        <v>10</v>
      </c>
      <c r="M279" s="127">
        <f t="shared" si="17"/>
        <v>940</v>
      </c>
      <c r="N279" s="128" t="e">
        <v>#N/A</v>
      </c>
      <c r="O279" s="156">
        <v>890</v>
      </c>
      <c r="P279" s="128">
        <f t="shared" si="18"/>
        <v>50</v>
      </c>
      <c r="Q279" s="129">
        <f t="shared" si="19"/>
        <v>5.3191489361702127</v>
      </c>
      <c r="R279" s="128"/>
      <c r="S279" s="132" t="s">
        <v>412</v>
      </c>
    </row>
    <row r="280" spans="1:19" s="119" customFormat="1" ht="12" customHeight="1">
      <c r="A280" s="123">
        <v>277</v>
      </c>
      <c r="B280" s="109" t="s">
        <v>121</v>
      </c>
      <c r="C280" s="109" t="s">
        <v>270</v>
      </c>
      <c r="D280" s="109" t="s">
        <v>216</v>
      </c>
      <c r="E280" s="47">
        <v>151909</v>
      </c>
      <c r="F280" s="48">
        <v>25</v>
      </c>
      <c r="G280" s="160">
        <v>151909</v>
      </c>
      <c r="H280" s="124">
        <v>1950</v>
      </c>
      <c r="I280" s="125">
        <v>14692</v>
      </c>
      <c r="J280" s="137">
        <v>15413</v>
      </c>
      <c r="K280" s="126">
        <f t="shared" si="16"/>
        <v>721</v>
      </c>
      <c r="L280" s="127">
        <v>10</v>
      </c>
      <c r="M280" s="127">
        <f t="shared" si="17"/>
        <v>7210</v>
      </c>
      <c r="N280" s="128" t="e">
        <v>#N/A</v>
      </c>
      <c r="O280" s="156">
        <v>6725</v>
      </c>
      <c r="P280" s="128">
        <f t="shared" si="18"/>
        <v>485</v>
      </c>
      <c r="Q280" s="129">
        <f t="shared" si="19"/>
        <v>6.7267683772538138</v>
      </c>
      <c r="R280" s="128"/>
      <c r="S280" s="132" t="s">
        <v>412</v>
      </c>
    </row>
    <row r="281" spans="1:19" s="119" customFormat="1" ht="12" customHeight="1">
      <c r="A281" s="123">
        <v>278</v>
      </c>
      <c r="B281" s="109" t="s">
        <v>121</v>
      </c>
      <c r="C281" s="109" t="s">
        <v>270</v>
      </c>
      <c r="D281" s="109" t="s">
        <v>216</v>
      </c>
      <c r="E281" s="47">
        <v>151911</v>
      </c>
      <c r="F281" s="48">
        <v>25</v>
      </c>
      <c r="G281" s="48">
        <v>151911</v>
      </c>
      <c r="H281" s="124">
        <v>15291</v>
      </c>
      <c r="I281" s="125">
        <v>1212</v>
      </c>
      <c r="J281" s="137">
        <v>1245</v>
      </c>
      <c r="K281" s="126">
        <f t="shared" si="16"/>
        <v>33</v>
      </c>
      <c r="L281" s="127">
        <v>10</v>
      </c>
      <c r="M281" s="127">
        <f t="shared" si="17"/>
        <v>330</v>
      </c>
      <c r="N281" s="128" t="e">
        <v>#N/A</v>
      </c>
      <c r="O281" s="156">
        <v>310</v>
      </c>
      <c r="P281" s="128">
        <f t="shared" si="18"/>
        <v>20</v>
      </c>
      <c r="Q281" s="129">
        <f t="shared" si="19"/>
        <v>6.0606060606060606</v>
      </c>
      <c r="R281" s="128"/>
      <c r="S281" s="132" t="s">
        <v>412</v>
      </c>
    </row>
    <row r="282" spans="1:19" s="119" customFormat="1" ht="12" customHeight="1">
      <c r="A282" s="123">
        <v>279</v>
      </c>
      <c r="B282" s="109" t="s">
        <v>121</v>
      </c>
      <c r="C282" s="109" t="s">
        <v>270</v>
      </c>
      <c r="D282" s="109" t="s">
        <v>216</v>
      </c>
      <c r="E282" s="47">
        <v>151908</v>
      </c>
      <c r="F282" s="48">
        <v>25</v>
      </c>
      <c r="G282" s="160">
        <v>151908</v>
      </c>
      <c r="H282" s="124" t="s">
        <v>84</v>
      </c>
      <c r="I282" s="125">
        <v>2565</v>
      </c>
      <c r="J282" s="137">
        <v>2658</v>
      </c>
      <c r="K282" s="126">
        <f t="shared" si="16"/>
        <v>93</v>
      </c>
      <c r="L282" s="127">
        <v>10</v>
      </c>
      <c r="M282" s="127">
        <f t="shared" si="17"/>
        <v>930</v>
      </c>
      <c r="N282" s="128" t="e">
        <v>#N/A</v>
      </c>
      <c r="O282" s="156">
        <v>876</v>
      </c>
      <c r="P282" s="128">
        <f t="shared" si="18"/>
        <v>54</v>
      </c>
      <c r="Q282" s="129">
        <f t="shared" si="19"/>
        <v>5.806451612903226</v>
      </c>
      <c r="R282" s="128"/>
      <c r="S282" s="132" t="s">
        <v>412</v>
      </c>
    </row>
    <row r="283" spans="1:19" s="119" customFormat="1" ht="12" customHeight="1">
      <c r="A283" s="123">
        <v>280</v>
      </c>
      <c r="B283" s="109" t="s">
        <v>121</v>
      </c>
      <c r="C283" s="109" t="s">
        <v>270</v>
      </c>
      <c r="D283" s="109" t="s">
        <v>216</v>
      </c>
      <c r="E283" s="47">
        <v>151901</v>
      </c>
      <c r="F283" s="48">
        <v>25</v>
      </c>
      <c r="G283" s="160">
        <v>151901</v>
      </c>
      <c r="H283" s="124">
        <v>250</v>
      </c>
      <c r="I283" s="125">
        <v>17434</v>
      </c>
      <c r="J283" s="137">
        <v>17526</v>
      </c>
      <c r="K283" s="126">
        <f t="shared" si="16"/>
        <v>92</v>
      </c>
      <c r="L283" s="127">
        <v>10</v>
      </c>
      <c r="M283" s="127">
        <f t="shared" si="17"/>
        <v>920</v>
      </c>
      <c r="N283" s="128" t="e">
        <v>#N/A</v>
      </c>
      <c r="O283" s="156">
        <v>856</v>
      </c>
      <c r="P283" s="128">
        <f t="shared" si="18"/>
        <v>64</v>
      </c>
      <c r="Q283" s="129">
        <f t="shared" si="19"/>
        <v>6.9565217391304346</v>
      </c>
      <c r="R283" s="128"/>
      <c r="S283" s="132" t="s">
        <v>412</v>
      </c>
    </row>
    <row r="284" spans="1:19" s="119" customFormat="1" ht="12" hidden="1" customHeight="1">
      <c r="A284" s="123">
        <v>281</v>
      </c>
      <c r="B284" s="109" t="s">
        <v>121</v>
      </c>
      <c r="C284" s="109" t="s">
        <v>270</v>
      </c>
      <c r="D284" s="109" t="s">
        <v>216</v>
      </c>
      <c r="E284" s="47">
        <v>151902</v>
      </c>
      <c r="F284" s="48">
        <v>100</v>
      </c>
      <c r="G284" s="48">
        <v>151902</v>
      </c>
      <c r="H284" s="124">
        <v>96</v>
      </c>
      <c r="I284" s="137" t="s">
        <v>38</v>
      </c>
      <c r="J284" s="137" t="s">
        <v>38</v>
      </c>
      <c r="K284" s="126" t="e">
        <f t="shared" si="16"/>
        <v>#VALUE!</v>
      </c>
      <c r="L284" s="127">
        <v>10</v>
      </c>
      <c r="M284" s="127" t="e">
        <f t="shared" si="17"/>
        <v>#VALUE!</v>
      </c>
      <c r="N284" s="128" t="e">
        <v>#N/A</v>
      </c>
      <c r="O284" s="137" t="s">
        <v>38</v>
      </c>
      <c r="P284" s="128" t="e">
        <f t="shared" si="18"/>
        <v>#VALUE!</v>
      </c>
      <c r="Q284" s="128" t="e">
        <f t="shared" si="19"/>
        <v>#VALUE!</v>
      </c>
      <c r="R284" s="128" t="s">
        <v>426</v>
      </c>
      <c r="S284" s="132" t="s">
        <v>412</v>
      </c>
    </row>
    <row r="285" spans="1:19" s="119" customFormat="1" ht="12" hidden="1" customHeight="1">
      <c r="A285" s="123">
        <v>282</v>
      </c>
      <c r="B285" s="109" t="s">
        <v>121</v>
      </c>
      <c r="C285" s="109" t="s">
        <v>270</v>
      </c>
      <c r="D285" s="109" t="s">
        <v>216</v>
      </c>
      <c r="E285" s="47">
        <v>151903</v>
      </c>
      <c r="F285" s="48">
        <v>100</v>
      </c>
      <c r="G285" s="48">
        <v>151903</v>
      </c>
      <c r="H285" s="124">
        <v>1</v>
      </c>
      <c r="I285" s="137" t="s">
        <v>38</v>
      </c>
      <c r="J285" s="137" t="s">
        <v>38</v>
      </c>
      <c r="K285" s="126" t="e">
        <f t="shared" si="16"/>
        <v>#VALUE!</v>
      </c>
      <c r="L285" s="127">
        <v>20</v>
      </c>
      <c r="M285" s="127" t="e">
        <f t="shared" si="17"/>
        <v>#VALUE!</v>
      </c>
      <c r="N285" s="128" t="e">
        <v>#N/A</v>
      </c>
      <c r="O285" s="137" t="s">
        <v>38</v>
      </c>
      <c r="P285" s="128" t="e">
        <f t="shared" si="18"/>
        <v>#VALUE!</v>
      </c>
      <c r="Q285" s="128" t="e">
        <f t="shared" si="19"/>
        <v>#VALUE!</v>
      </c>
      <c r="R285" s="128" t="s">
        <v>426</v>
      </c>
      <c r="S285" s="132" t="s">
        <v>412</v>
      </c>
    </row>
    <row r="286" spans="1:19" s="119" customFormat="1" ht="12" hidden="1" customHeight="1">
      <c r="A286" s="123">
        <v>283</v>
      </c>
      <c r="B286" s="109" t="s">
        <v>121</v>
      </c>
      <c r="C286" s="109" t="s">
        <v>270</v>
      </c>
      <c r="D286" s="109" t="s">
        <v>216</v>
      </c>
      <c r="E286" s="47">
        <v>151904</v>
      </c>
      <c r="F286" s="48">
        <v>100</v>
      </c>
      <c r="G286" s="48">
        <v>151904</v>
      </c>
      <c r="H286" s="124">
        <v>7357</v>
      </c>
      <c r="I286" s="137" t="s">
        <v>38</v>
      </c>
      <c r="J286" s="137" t="s">
        <v>38</v>
      </c>
      <c r="K286" s="126" t="e">
        <f t="shared" si="16"/>
        <v>#VALUE!</v>
      </c>
      <c r="L286" s="127">
        <v>20</v>
      </c>
      <c r="M286" s="127" t="e">
        <f t="shared" si="17"/>
        <v>#VALUE!</v>
      </c>
      <c r="N286" s="128" t="e">
        <v>#N/A</v>
      </c>
      <c r="O286" s="137" t="s">
        <v>38</v>
      </c>
      <c r="P286" s="128" t="e">
        <f t="shared" si="18"/>
        <v>#VALUE!</v>
      </c>
      <c r="Q286" s="128" t="e">
        <f t="shared" si="19"/>
        <v>#VALUE!</v>
      </c>
      <c r="R286" s="128" t="s">
        <v>426</v>
      </c>
      <c r="S286" s="132" t="s">
        <v>412</v>
      </c>
    </row>
    <row r="287" spans="1:19" s="119" customFormat="1" ht="12" hidden="1" customHeight="1">
      <c r="A287" s="123">
        <v>284</v>
      </c>
      <c r="B287" s="109" t="s">
        <v>121</v>
      </c>
      <c r="C287" s="109" t="s">
        <v>270</v>
      </c>
      <c r="D287" s="109" t="s">
        <v>216</v>
      </c>
      <c r="E287" s="47">
        <v>151907</v>
      </c>
      <c r="F287" s="48">
        <v>100</v>
      </c>
      <c r="G287" s="48">
        <v>151907</v>
      </c>
      <c r="H287" s="124">
        <v>1371</v>
      </c>
      <c r="I287" s="137" t="s">
        <v>38</v>
      </c>
      <c r="J287" s="137" t="s">
        <v>38</v>
      </c>
      <c r="K287" s="126" t="e">
        <f t="shared" si="16"/>
        <v>#VALUE!</v>
      </c>
      <c r="L287" s="127">
        <v>20</v>
      </c>
      <c r="M287" s="127" t="e">
        <f t="shared" si="17"/>
        <v>#VALUE!</v>
      </c>
      <c r="N287" s="128" t="e">
        <v>#N/A</v>
      </c>
      <c r="O287" s="137" t="s">
        <v>38</v>
      </c>
      <c r="P287" s="128" t="e">
        <f t="shared" si="18"/>
        <v>#VALUE!</v>
      </c>
      <c r="Q287" s="128" t="e">
        <f t="shared" si="19"/>
        <v>#VALUE!</v>
      </c>
      <c r="R287" s="128" t="s">
        <v>426</v>
      </c>
      <c r="S287" s="132" t="s">
        <v>412</v>
      </c>
    </row>
    <row r="288" spans="1:19" s="119" customFormat="1" ht="12" customHeight="1">
      <c r="A288" s="123">
        <v>285</v>
      </c>
      <c r="B288" s="109" t="s">
        <v>121</v>
      </c>
      <c r="C288" s="109" t="s">
        <v>270</v>
      </c>
      <c r="D288" s="109" t="s">
        <v>216</v>
      </c>
      <c r="E288" s="47">
        <v>151957</v>
      </c>
      <c r="F288" s="48">
        <v>25</v>
      </c>
      <c r="G288" s="160">
        <v>151957</v>
      </c>
      <c r="H288" s="124"/>
      <c r="I288" s="125">
        <v>10544</v>
      </c>
      <c r="J288" s="137">
        <v>10958</v>
      </c>
      <c r="K288" s="126">
        <f t="shared" si="16"/>
        <v>414</v>
      </c>
      <c r="L288" s="127">
        <v>10</v>
      </c>
      <c r="M288" s="127">
        <f t="shared" si="17"/>
        <v>4140</v>
      </c>
      <c r="N288" s="128" t="e">
        <v>#N/A</v>
      </c>
      <c r="O288" s="156">
        <v>3756</v>
      </c>
      <c r="P288" s="128">
        <f t="shared" si="18"/>
        <v>384</v>
      </c>
      <c r="Q288" s="129">
        <f t="shared" si="19"/>
        <v>9.27536231884058</v>
      </c>
      <c r="R288" s="128"/>
      <c r="S288" s="132" t="s">
        <v>412</v>
      </c>
    </row>
    <row r="289" spans="1:19" s="119" customFormat="1" ht="12" customHeight="1">
      <c r="A289" s="123">
        <v>286</v>
      </c>
      <c r="B289" s="109" t="s">
        <v>121</v>
      </c>
      <c r="C289" s="109" t="s">
        <v>270</v>
      </c>
      <c r="D289" s="109" t="s">
        <v>216</v>
      </c>
      <c r="E289" s="47">
        <v>151910</v>
      </c>
      <c r="F289" s="48">
        <v>25</v>
      </c>
      <c r="G289" s="48">
        <v>151910</v>
      </c>
      <c r="H289" s="124"/>
      <c r="I289" s="125">
        <v>7362</v>
      </c>
      <c r="J289" s="137">
        <v>7412</v>
      </c>
      <c r="K289" s="126">
        <f t="shared" si="16"/>
        <v>50</v>
      </c>
      <c r="L289" s="127">
        <v>10</v>
      </c>
      <c r="M289" s="127">
        <f t="shared" si="17"/>
        <v>500</v>
      </c>
      <c r="N289" s="128" t="e">
        <v>#N/A</v>
      </c>
      <c r="O289" s="156">
        <v>465</v>
      </c>
      <c r="P289" s="128">
        <f t="shared" si="18"/>
        <v>35</v>
      </c>
      <c r="Q289" s="129">
        <f t="shared" si="19"/>
        <v>7.0000000000000009</v>
      </c>
      <c r="R289" s="128"/>
      <c r="S289" s="132" t="s">
        <v>412</v>
      </c>
    </row>
    <row r="290" spans="1:19" s="119" customFormat="1" ht="12" customHeight="1">
      <c r="A290" s="123">
        <v>287</v>
      </c>
      <c r="B290" s="109" t="s">
        <v>121</v>
      </c>
      <c r="C290" s="109" t="s">
        <v>270</v>
      </c>
      <c r="D290" s="109" t="s">
        <v>216</v>
      </c>
      <c r="E290" s="47">
        <v>151960</v>
      </c>
      <c r="F290" s="48">
        <v>100</v>
      </c>
      <c r="G290" s="160">
        <v>151960</v>
      </c>
      <c r="H290" s="124"/>
      <c r="I290" s="125">
        <v>852</v>
      </c>
      <c r="J290" s="137">
        <v>926</v>
      </c>
      <c r="K290" s="126">
        <f t="shared" si="16"/>
        <v>74</v>
      </c>
      <c r="L290" s="127">
        <v>20</v>
      </c>
      <c r="M290" s="127">
        <f t="shared" si="17"/>
        <v>1480</v>
      </c>
      <c r="N290" s="128" t="e">
        <v>#N/A</v>
      </c>
      <c r="O290" s="156">
        <v>1356</v>
      </c>
      <c r="P290" s="128">
        <f t="shared" si="18"/>
        <v>124</v>
      </c>
      <c r="Q290" s="129">
        <f t="shared" si="19"/>
        <v>8.378378378378379</v>
      </c>
      <c r="R290" s="128"/>
      <c r="S290" s="132" t="s">
        <v>412</v>
      </c>
    </row>
    <row r="291" spans="1:19" s="119" customFormat="1" ht="12" customHeight="1">
      <c r="A291" s="123">
        <v>288</v>
      </c>
      <c r="B291" s="109" t="s">
        <v>121</v>
      </c>
      <c r="C291" s="109" t="s">
        <v>270</v>
      </c>
      <c r="D291" s="109" t="s">
        <v>216</v>
      </c>
      <c r="E291" s="47">
        <v>151954</v>
      </c>
      <c r="F291" s="48">
        <v>100</v>
      </c>
      <c r="G291" s="160">
        <v>151954</v>
      </c>
      <c r="H291" s="124"/>
      <c r="I291" s="125">
        <v>1029</v>
      </c>
      <c r="J291" s="137">
        <v>1568</v>
      </c>
      <c r="K291" s="126">
        <f t="shared" si="16"/>
        <v>539</v>
      </c>
      <c r="L291" s="127">
        <v>20</v>
      </c>
      <c r="M291" s="127">
        <f t="shared" si="17"/>
        <v>10780</v>
      </c>
      <c r="N291" s="128" t="e">
        <v>#N/A</v>
      </c>
      <c r="O291" s="156">
        <v>10015</v>
      </c>
      <c r="P291" s="128">
        <f t="shared" si="18"/>
        <v>765</v>
      </c>
      <c r="Q291" s="129">
        <f t="shared" si="19"/>
        <v>7.0964749536178111</v>
      </c>
      <c r="R291" s="128"/>
      <c r="S291" s="132" t="s">
        <v>412</v>
      </c>
    </row>
    <row r="292" spans="1:19" s="119" customFormat="1" ht="12" customHeight="1">
      <c r="A292" s="123">
        <v>289</v>
      </c>
      <c r="B292" s="109" t="s">
        <v>121</v>
      </c>
      <c r="C292" s="109" t="s">
        <v>270</v>
      </c>
      <c r="D292" s="109" t="s">
        <v>216</v>
      </c>
      <c r="E292" s="47">
        <v>151953</v>
      </c>
      <c r="F292" s="48">
        <v>63</v>
      </c>
      <c r="G292" s="160">
        <v>151953</v>
      </c>
      <c r="H292" s="124"/>
      <c r="I292" s="125">
        <v>11446</v>
      </c>
      <c r="J292" s="137">
        <v>11689</v>
      </c>
      <c r="K292" s="126">
        <f t="shared" si="16"/>
        <v>243</v>
      </c>
      <c r="L292" s="127">
        <v>20</v>
      </c>
      <c r="M292" s="127">
        <f t="shared" si="17"/>
        <v>4860</v>
      </c>
      <c r="N292" s="128" t="e">
        <v>#N/A</v>
      </c>
      <c r="O292" s="156">
        <v>4468</v>
      </c>
      <c r="P292" s="128">
        <f t="shared" si="18"/>
        <v>392</v>
      </c>
      <c r="Q292" s="129">
        <f t="shared" si="19"/>
        <v>8.0658436213991767</v>
      </c>
      <c r="R292" s="128"/>
      <c r="S292" s="132" t="s">
        <v>412</v>
      </c>
    </row>
    <row r="293" spans="1:19" s="119" customFormat="1" ht="12" customHeight="1">
      <c r="A293" s="123">
        <v>290</v>
      </c>
      <c r="B293" s="109" t="s">
        <v>121</v>
      </c>
      <c r="C293" s="109" t="s">
        <v>270</v>
      </c>
      <c r="D293" s="109" t="s">
        <v>216</v>
      </c>
      <c r="E293" s="47">
        <v>151936</v>
      </c>
      <c r="F293" s="48">
        <v>63</v>
      </c>
      <c r="G293" s="160">
        <v>151936</v>
      </c>
      <c r="H293" s="124"/>
      <c r="I293" s="125">
        <v>3735</v>
      </c>
      <c r="J293" s="137">
        <v>3865</v>
      </c>
      <c r="K293" s="126">
        <f t="shared" si="16"/>
        <v>130</v>
      </c>
      <c r="L293" s="127">
        <v>20</v>
      </c>
      <c r="M293" s="127">
        <f t="shared" si="17"/>
        <v>2600</v>
      </c>
      <c r="N293" s="128" t="e">
        <v>#N/A</v>
      </c>
      <c r="O293" s="156">
        <v>2510</v>
      </c>
      <c r="P293" s="128">
        <f t="shared" si="18"/>
        <v>90</v>
      </c>
      <c r="Q293" s="129">
        <f t="shared" si="19"/>
        <v>3.4615384615384617</v>
      </c>
      <c r="R293" s="128"/>
      <c r="S293" s="132" t="s">
        <v>412</v>
      </c>
    </row>
    <row r="294" spans="1:19" s="119" customFormat="1" ht="12" customHeight="1">
      <c r="A294" s="123">
        <v>291</v>
      </c>
      <c r="B294" s="109" t="s">
        <v>121</v>
      </c>
      <c r="C294" s="109" t="s">
        <v>270</v>
      </c>
      <c r="D294" s="109" t="s">
        <v>216</v>
      </c>
      <c r="E294" s="47">
        <v>151979</v>
      </c>
      <c r="F294" s="48">
        <v>25</v>
      </c>
      <c r="G294" s="160">
        <v>151979</v>
      </c>
      <c r="H294" s="124"/>
      <c r="I294" s="125">
        <v>2199</v>
      </c>
      <c r="J294" s="137">
        <v>2458</v>
      </c>
      <c r="K294" s="126">
        <f t="shared" si="16"/>
        <v>259</v>
      </c>
      <c r="L294" s="127">
        <v>10</v>
      </c>
      <c r="M294" s="127">
        <f t="shared" si="17"/>
        <v>2590</v>
      </c>
      <c r="N294" s="128" t="e">
        <v>#N/A</v>
      </c>
      <c r="O294" s="156">
        <v>2352</v>
      </c>
      <c r="P294" s="128">
        <f t="shared" si="18"/>
        <v>238</v>
      </c>
      <c r="Q294" s="129">
        <f t="shared" si="19"/>
        <v>9.1891891891891895</v>
      </c>
      <c r="R294" s="128"/>
      <c r="S294" s="132" t="s">
        <v>412</v>
      </c>
    </row>
    <row r="295" spans="1:19" s="119" customFormat="1" ht="12" hidden="1" customHeight="1">
      <c r="A295" s="123">
        <v>292</v>
      </c>
      <c r="B295" s="109" t="s">
        <v>121</v>
      </c>
      <c r="C295" s="109" t="str">
        <f>C188</f>
        <v>mavathur</v>
      </c>
      <c r="D295" s="109" t="str">
        <f t="shared" ref="D295:R309" si="20">D188</f>
        <v>R</v>
      </c>
      <c r="E295" s="47">
        <v>153130</v>
      </c>
      <c r="F295" s="48">
        <v>63</v>
      </c>
      <c r="G295" s="48">
        <v>153130</v>
      </c>
      <c r="H295" s="124">
        <f t="shared" si="20"/>
        <v>6102</v>
      </c>
      <c r="I295" s="125" t="s">
        <v>35</v>
      </c>
      <c r="J295" s="137" t="s">
        <v>35</v>
      </c>
      <c r="K295" s="126" t="e">
        <f t="shared" si="16"/>
        <v>#VALUE!</v>
      </c>
      <c r="L295" s="127">
        <v>20</v>
      </c>
      <c r="M295" s="127" t="e">
        <f t="shared" si="17"/>
        <v>#VALUE!</v>
      </c>
      <c r="N295" s="128" t="e">
        <f t="shared" si="20"/>
        <v>#N/A</v>
      </c>
      <c r="O295" s="156">
        <v>1236</v>
      </c>
      <c r="P295" s="128" t="e">
        <f t="shared" si="18"/>
        <v>#VALUE!</v>
      </c>
      <c r="Q295" s="129" t="e">
        <f t="shared" si="19"/>
        <v>#VALUE!</v>
      </c>
      <c r="R295" s="128">
        <f t="shared" si="20"/>
        <v>0</v>
      </c>
      <c r="S295" s="132"/>
    </row>
    <row r="296" spans="1:19" s="119" customFormat="1" ht="12" customHeight="1">
      <c r="A296" s="123">
        <v>293</v>
      </c>
      <c r="B296" s="109" t="s">
        <v>121</v>
      </c>
      <c r="C296" s="109" t="s">
        <v>419</v>
      </c>
      <c r="D296" s="109" t="str">
        <f t="shared" si="20"/>
        <v>R</v>
      </c>
      <c r="E296" s="47">
        <v>153131</v>
      </c>
      <c r="F296" s="48">
        <v>25</v>
      </c>
      <c r="G296" s="48">
        <v>153131</v>
      </c>
      <c r="H296" s="124"/>
      <c r="I296" s="125">
        <v>1963</v>
      </c>
      <c r="J296" s="137">
        <v>2073</v>
      </c>
      <c r="K296" s="126">
        <f t="shared" si="16"/>
        <v>110</v>
      </c>
      <c r="L296" s="127">
        <v>10</v>
      </c>
      <c r="M296" s="127">
        <f t="shared" si="17"/>
        <v>1100</v>
      </c>
      <c r="N296" s="128" t="e">
        <f t="shared" si="20"/>
        <v>#N/A</v>
      </c>
      <c r="O296" s="156">
        <v>992</v>
      </c>
      <c r="P296" s="128">
        <f t="shared" si="18"/>
        <v>108</v>
      </c>
      <c r="Q296" s="129">
        <f t="shared" si="19"/>
        <v>9.8181818181818183</v>
      </c>
      <c r="R296" s="128"/>
      <c r="S296" s="132"/>
    </row>
    <row r="297" spans="1:19" s="119" customFormat="1" ht="12" customHeight="1">
      <c r="A297" s="123">
        <v>294</v>
      </c>
      <c r="B297" s="109" t="s">
        <v>121</v>
      </c>
      <c r="C297" s="109" t="s">
        <v>419</v>
      </c>
      <c r="D297" s="109" t="s">
        <v>216</v>
      </c>
      <c r="E297" s="47">
        <v>153126</v>
      </c>
      <c r="F297" s="48">
        <v>63</v>
      </c>
      <c r="G297" s="48">
        <v>153126</v>
      </c>
      <c r="H297" s="124">
        <v>1963</v>
      </c>
      <c r="I297" s="125">
        <v>3952</v>
      </c>
      <c r="J297" s="137">
        <v>4082</v>
      </c>
      <c r="K297" s="126">
        <f t="shared" si="16"/>
        <v>130</v>
      </c>
      <c r="L297" s="127">
        <v>20</v>
      </c>
      <c r="M297" s="127">
        <f t="shared" si="17"/>
        <v>2600</v>
      </c>
      <c r="N297" s="128" t="e">
        <f t="shared" si="20"/>
        <v>#N/A</v>
      </c>
      <c r="O297" s="156">
        <v>2452</v>
      </c>
      <c r="P297" s="128">
        <f t="shared" si="18"/>
        <v>148</v>
      </c>
      <c r="Q297" s="129">
        <f t="shared" si="19"/>
        <v>5.6923076923076925</v>
      </c>
      <c r="R297" s="128"/>
      <c r="S297" s="132"/>
    </row>
    <row r="298" spans="1:19" s="119" customFormat="1" ht="12" customHeight="1">
      <c r="A298" s="123">
        <v>295</v>
      </c>
      <c r="B298" s="109" t="s">
        <v>121</v>
      </c>
      <c r="C298" s="109" t="s">
        <v>419</v>
      </c>
      <c r="D298" s="109" t="s">
        <v>216</v>
      </c>
      <c r="E298" s="47">
        <v>153128</v>
      </c>
      <c r="F298" s="48">
        <v>25</v>
      </c>
      <c r="G298" s="48">
        <v>153128</v>
      </c>
      <c r="H298" s="124"/>
      <c r="I298" s="125">
        <v>2012</v>
      </c>
      <c r="J298" s="137">
        <v>2218</v>
      </c>
      <c r="K298" s="126">
        <f t="shared" si="16"/>
        <v>206</v>
      </c>
      <c r="L298" s="127">
        <v>10</v>
      </c>
      <c r="M298" s="127">
        <f t="shared" si="17"/>
        <v>2060</v>
      </c>
      <c r="N298" s="128" t="e">
        <f t="shared" si="20"/>
        <v>#N/A</v>
      </c>
      <c r="O298" s="156">
        <v>1856</v>
      </c>
      <c r="P298" s="128">
        <f t="shared" si="18"/>
        <v>204</v>
      </c>
      <c r="Q298" s="129">
        <f t="shared" si="19"/>
        <v>9.9029126213592242</v>
      </c>
      <c r="R298" s="128"/>
      <c r="S298" s="132"/>
    </row>
    <row r="299" spans="1:19" s="119" customFormat="1" ht="12" customHeight="1">
      <c r="A299" s="123">
        <v>296</v>
      </c>
      <c r="B299" s="109" t="s">
        <v>121</v>
      </c>
      <c r="C299" s="109" t="s">
        <v>420</v>
      </c>
      <c r="D299" s="109" t="s">
        <v>216</v>
      </c>
      <c r="E299" s="47">
        <v>154424</v>
      </c>
      <c r="F299" s="48">
        <v>25</v>
      </c>
      <c r="G299" s="47">
        <f>E299</f>
        <v>154424</v>
      </c>
      <c r="H299" s="124"/>
      <c r="I299" s="125">
        <v>66152</v>
      </c>
      <c r="J299" s="125">
        <v>66790</v>
      </c>
      <c r="K299" s="126">
        <f t="shared" si="16"/>
        <v>638</v>
      </c>
      <c r="L299" s="127">
        <v>1</v>
      </c>
      <c r="M299" s="127">
        <f t="shared" si="17"/>
        <v>638</v>
      </c>
      <c r="N299" s="128" t="e">
        <f t="shared" si="20"/>
        <v>#N/A</v>
      </c>
      <c r="O299" s="159">
        <v>610</v>
      </c>
      <c r="P299" s="128">
        <f t="shared" si="18"/>
        <v>28</v>
      </c>
      <c r="Q299" s="129">
        <f t="shared" si="19"/>
        <v>4.3887147335423196</v>
      </c>
      <c r="R299" s="128"/>
      <c r="S299" s="132"/>
    </row>
    <row r="300" spans="1:19" ht="13.5" customHeight="1">
      <c r="A300" s="123">
        <v>297</v>
      </c>
      <c r="B300" s="109" t="s">
        <v>121</v>
      </c>
      <c r="C300" s="109" t="s">
        <v>420</v>
      </c>
      <c r="D300" s="109" t="s">
        <v>216</v>
      </c>
      <c r="E300" s="47">
        <v>154425</v>
      </c>
      <c r="F300" s="48">
        <v>25</v>
      </c>
      <c r="G300" s="47">
        <f>E300</f>
        <v>154425</v>
      </c>
      <c r="H300" s="124"/>
      <c r="I300" s="125">
        <v>268656</v>
      </c>
      <c r="J300" s="125">
        <v>269766</v>
      </c>
      <c r="K300" s="126">
        <f t="shared" si="16"/>
        <v>1110</v>
      </c>
      <c r="L300" s="127">
        <v>1</v>
      </c>
      <c r="M300" s="127">
        <f t="shared" si="17"/>
        <v>1110</v>
      </c>
      <c r="N300" s="128" t="e">
        <f t="shared" si="20"/>
        <v>#N/A</v>
      </c>
      <c r="O300" s="159">
        <v>999</v>
      </c>
      <c r="P300" s="128">
        <f t="shared" si="18"/>
        <v>111</v>
      </c>
      <c r="Q300" s="129">
        <f t="shared" si="19"/>
        <v>10</v>
      </c>
      <c r="R300" s="128"/>
    </row>
    <row r="301" spans="1:19" ht="13.5" customHeight="1">
      <c r="A301" s="123">
        <v>298</v>
      </c>
      <c r="B301" s="109" t="s">
        <v>121</v>
      </c>
      <c r="C301" s="109" t="s">
        <v>420</v>
      </c>
      <c r="D301" s="109" t="s">
        <v>216</v>
      </c>
      <c r="E301" s="47">
        <v>154427</v>
      </c>
      <c r="F301" s="48">
        <v>25</v>
      </c>
      <c r="G301" s="47">
        <f t="shared" ref="G301:G309" si="21">E301</f>
        <v>154427</v>
      </c>
      <c r="H301" s="124"/>
      <c r="I301" s="125">
        <v>45026</v>
      </c>
      <c r="J301" s="125">
        <v>46390</v>
      </c>
      <c r="K301" s="126">
        <f t="shared" si="16"/>
        <v>1364</v>
      </c>
      <c r="L301" s="127">
        <v>1</v>
      </c>
      <c r="M301" s="127">
        <f t="shared" si="17"/>
        <v>1364</v>
      </c>
      <c r="N301" s="128" t="e">
        <f t="shared" si="20"/>
        <v>#N/A</v>
      </c>
      <c r="O301" s="159">
        <v>1252</v>
      </c>
      <c r="P301" s="128">
        <f t="shared" si="18"/>
        <v>112</v>
      </c>
      <c r="Q301" s="129">
        <f t="shared" si="19"/>
        <v>8.2111436950146626</v>
      </c>
      <c r="R301" s="128"/>
    </row>
    <row r="302" spans="1:19" ht="13.5" hidden="1" customHeight="1">
      <c r="A302" s="123">
        <v>299</v>
      </c>
      <c r="B302" s="109" t="s">
        <v>121</v>
      </c>
      <c r="C302" s="109" t="s">
        <v>420</v>
      </c>
      <c r="D302" s="109" t="s">
        <v>216</v>
      </c>
      <c r="E302" s="47">
        <v>154429</v>
      </c>
      <c r="F302" s="48">
        <v>25</v>
      </c>
      <c r="G302" s="47">
        <f t="shared" si="21"/>
        <v>154429</v>
      </c>
      <c r="H302" s="124"/>
      <c r="I302" s="125" t="s">
        <v>42</v>
      </c>
      <c r="J302" s="125" t="s">
        <v>42</v>
      </c>
      <c r="K302" s="126" t="e">
        <f t="shared" si="16"/>
        <v>#VALUE!</v>
      </c>
      <c r="L302" s="127">
        <v>1</v>
      </c>
      <c r="M302" s="127" t="e">
        <f t="shared" si="17"/>
        <v>#VALUE!</v>
      </c>
      <c r="N302" s="128" t="e">
        <f t="shared" si="20"/>
        <v>#N/A</v>
      </c>
      <c r="O302" s="125" t="s">
        <v>42</v>
      </c>
      <c r="P302" s="128" t="e">
        <f t="shared" si="18"/>
        <v>#VALUE!</v>
      </c>
      <c r="Q302" s="129" t="e">
        <f t="shared" si="19"/>
        <v>#VALUE!</v>
      </c>
      <c r="R302" s="128"/>
    </row>
    <row r="303" spans="1:19" ht="13.5" customHeight="1">
      <c r="A303" s="123">
        <v>300</v>
      </c>
      <c r="B303" s="109" t="s">
        <v>121</v>
      </c>
      <c r="C303" s="109" t="s">
        <v>420</v>
      </c>
      <c r="D303" s="109" t="s">
        <v>216</v>
      </c>
      <c r="E303" s="47">
        <v>154430</v>
      </c>
      <c r="F303" s="48">
        <v>25</v>
      </c>
      <c r="G303" s="47">
        <f t="shared" si="21"/>
        <v>154430</v>
      </c>
      <c r="H303" s="124"/>
      <c r="I303" s="125">
        <v>676912</v>
      </c>
      <c r="J303" s="125">
        <v>681321</v>
      </c>
      <c r="K303" s="126">
        <f t="shared" si="16"/>
        <v>4409</v>
      </c>
      <c r="L303" s="127">
        <v>1</v>
      </c>
      <c r="M303" s="127">
        <f t="shared" si="17"/>
        <v>4409</v>
      </c>
      <c r="N303" s="128" t="e">
        <f t="shared" si="20"/>
        <v>#N/A</v>
      </c>
      <c r="O303" s="159">
        <v>4120</v>
      </c>
      <c r="P303" s="128">
        <f t="shared" si="18"/>
        <v>289</v>
      </c>
      <c r="Q303" s="129">
        <f t="shared" si="19"/>
        <v>6.5547743252438204</v>
      </c>
      <c r="R303" s="128"/>
    </row>
    <row r="304" spans="1:19" ht="13.5" customHeight="1">
      <c r="A304" s="123">
        <v>301</v>
      </c>
      <c r="B304" s="109" t="s">
        <v>121</v>
      </c>
      <c r="C304" s="109" t="s">
        <v>421</v>
      </c>
      <c r="D304" s="109" t="s">
        <v>216</v>
      </c>
      <c r="E304" s="47">
        <v>154446</v>
      </c>
      <c r="F304" s="48">
        <v>25</v>
      </c>
      <c r="G304" s="47">
        <f t="shared" si="21"/>
        <v>154446</v>
      </c>
      <c r="H304" s="124"/>
      <c r="I304" s="125">
        <v>23125</v>
      </c>
      <c r="J304" s="125">
        <v>23404</v>
      </c>
      <c r="K304" s="126">
        <f t="shared" si="16"/>
        <v>279</v>
      </c>
      <c r="L304" s="127">
        <v>10</v>
      </c>
      <c r="M304" s="127">
        <f t="shared" si="17"/>
        <v>2790</v>
      </c>
      <c r="N304" s="128" t="e">
        <f t="shared" si="20"/>
        <v>#N/A</v>
      </c>
      <c r="O304" s="159">
        <v>2563</v>
      </c>
      <c r="P304" s="128">
        <f t="shared" si="18"/>
        <v>227</v>
      </c>
      <c r="Q304" s="129">
        <f t="shared" si="19"/>
        <v>8.1362007168458774</v>
      </c>
      <c r="R304" s="128"/>
    </row>
    <row r="305" spans="1:18" ht="13.5" hidden="1" customHeight="1">
      <c r="A305" s="123">
        <v>302</v>
      </c>
      <c r="B305" s="109" t="s">
        <v>121</v>
      </c>
      <c r="C305" s="109" t="s">
        <v>421</v>
      </c>
      <c r="D305" s="109" t="s">
        <v>216</v>
      </c>
      <c r="E305" s="47" t="s">
        <v>388</v>
      </c>
      <c r="F305" s="48">
        <v>25</v>
      </c>
      <c r="G305" s="47" t="str">
        <f t="shared" si="21"/>
        <v>1515BF</v>
      </c>
      <c r="H305" s="124"/>
      <c r="I305" s="125" t="s">
        <v>42</v>
      </c>
      <c r="J305" s="125" t="s">
        <v>42</v>
      </c>
      <c r="K305" s="126" t="e">
        <f t="shared" si="16"/>
        <v>#VALUE!</v>
      </c>
      <c r="L305" s="127">
        <v>10</v>
      </c>
      <c r="M305" s="127" t="e">
        <f t="shared" si="17"/>
        <v>#VALUE!</v>
      </c>
      <c r="N305" s="128" t="e">
        <f t="shared" si="20"/>
        <v>#N/A</v>
      </c>
      <c r="O305" s="125" t="s">
        <v>42</v>
      </c>
      <c r="P305" s="128" t="e">
        <f t="shared" si="18"/>
        <v>#VALUE!</v>
      </c>
      <c r="Q305" s="129" t="e">
        <f t="shared" si="19"/>
        <v>#VALUE!</v>
      </c>
      <c r="R305" s="128"/>
    </row>
    <row r="306" spans="1:18" ht="13.5" customHeight="1">
      <c r="A306" s="123">
        <v>303</v>
      </c>
      <c r="B306" s="109" t="s">
        <v>121</v>
      </c>
      <c r="C306" s="109" t="s">
        <v>421</v>
      </c>
      <c r="D306" s="109" t="s">
        <v>216</v>
      </c>
      <c r="E306" s="47" t="s">
        <v>422</v>
      </c>
      <c r="F306" s="48">
        <v>25</v>
      </c>
      <c r="G306" s="47" t="str">
        <f t="shared" si="21"/>
        <v>1515BT</v>
      </c>
      <c r="H306" s="124"/>
      <c r="I306" s="125">
        <v>4623</v>
      </c>
      <c r="J306" s="125">
        <v>4939</v>
      </c>
      <c r="K306" s="126">
        <f t="shared" si="16"/>
        <v>316</v>
      </c>
      <c r="L306" s="127">
        <v>10</v>
      </c>
      <c r="M306" s="127">
        <f t="shared" si="17"/>
        <v>3160</v>
      </c>
      <c r="N306" s="128" t="e">
        <f t="shared" si="20"/>
        <v>#N/A</v>
      </c>
      <c r="O306" s="159">
        <v>2926</v>
      </c>
      <c r="P306" s="128">
        <f t="shared" si="18"/>
        <v>234</v>
      </c>
      <c r="Q306" s="129">
        <f t="shared" si="19"/>
        <v>7.4050632911392409</v>
      </c>
      <c r="R306" s="128"/>
    </row>
    <row r="307" spans="1:18" ht="13.5" customHeight="1">
      <c r="A307" s="123">
        <v>304</v>
      </c>
      <c r="B307" s="109" t="s">
        <v>121</v>
      </c>
      <c r="C307" s="109" t="s">
        <v>421</v>
      </c>
      <c r="D307" s="109" t="s">
        <v>216</v>
      </c>
      <c r="E307" s="47" t="s">
        <v>423</v>
      </c>
      <c r="F307" s="48">
        <v>25</v>
      </c>
      <c r="G307" s="47" t="str">
        <f t="shared" si="21"/>
        <v>1515BY</v>
      </c>
      <c r="H307" s="124"/>
      <c r="I307" s="125">
        <v>885</v>
      </c>
      <c r="J307" s="125">
        <v>945</v>
      </c>
      <c r="K307" s="126">
        <f t="shared" si="16"/>
        <v>60</v>
      </c>
      <c r="L307" s="127">
        <v>10</v>
      </c>
      <c r="M307" s="127">
        <f t="shared" si="17"/>
        <v>600</v>
      </c>
      <c r="N307" s="128" t="e">
        <f t="shared" si="20"/>
        <v>#N/A</v>
      </c>
      <c r="O307" s="159">
        <v>560</v>
      </c>
      <c r="P307" s="128">
        <f t="shared" si="18"/>
        <v>40</v>
      </c>
      <c r="Q307" s="129">
        <f t="shared" si="19"/>
        <v>6.666666666666667</v>
      </c>
      <c r="R307" s="128"/>
    </row>
    <row r="308" spans="1:18" ht="13.5" customHeight="1">
      <c r="A308" s="123">
        <v>305</v>
      </c>
      <c r="B308" s="109" t="s">
        <v>121</v>
      </c>
      <c r="C308" s="109" t="s">
        <v>421</v>
      </c>
      <c r="D308" s="109" t="s">
        <v>216</v>
      </c>
      <c r="E308" s="47" t="s">
        <v>424</v>
      </c>
      <c r="F308" s="48">
        <v>25</v>
      </c>
      <c r="G308" s="47" t="str">
        <f t="shared" si="21"/>
        <v>1515AE</v>
      </c>
      <c r="H308" s="124"/>
      <c r="I308" s="125">
        <v>4623</v>
      </c>
      <c r="J308" s="125">
        <v>4874</v>
      </c>
      <c r="K308" s="126">
        <f t="shared" si="16"/>
        <v>251</v>
      </c>
      <c r="L308" s="127">
        <v>10</v>
      </c>
      <c r="M308" s="127">
        <f t="shared" si="17"/>
        <v>2510</v>
      </c>
      <c r="N308" s="128" t="e">
        <f t="shared" si="20"/>
        <v>#N/A</v>
      </c>
      <c r="O308" s="159">
        <v>2286</v>
      </c>
      <c r="P308" s="128">
        <f t="shared" si="18"/>
        <v>224</v>
      </c>
      <c r="Q308" s="129">
        <f t="shared" si="19"/>
        <v>8.9243027888446225</v>
      </c>
      <c r="R308" s="128"/>
    </row>
    <row r="309" spans="1:18" ht="13.5" customHeight="1">
      <c r="A309" s="123">
        <v>306</v>
      </c>
      <c r="B309" s="109" t="s">
        <v>121</v>
      </c>
      <c r="C309" s="109" t="s">
        <v>421</v>
      </c>
      <c r="D309" s="109" t="s">
        <v>216</v>
      </c>
      <c r="E309" s="47" t="s">
        <v>266</v>
      </c>
      <c r="F309" s="48">
        <v>25</v>
      </c>
      <c r="G309" s="47" t="str">
        <f t="shared" si="21"/>
        <v>1515AL</v>
      </c>
      <c r="H309" s="124"/>
      <c r="I309" s="125">
        <v>1236</v>
      </c>
      <c r="J309" s="125">
        <v>1352</v>
      </c>
      <c r="K309" s="126">
        <f t="shared" si="16"/>
        <v>116</v>
      </c>
      <c r="L309" s="127">
        <v>10</v>
      </c>
      <c r="M309" s="127">
        <f t="shared" si="17"/>
        <v>1160</v>
      </c>
      <c r="N309" s="128" t="e">
        <f t="shared" si="20"/>
        <v>#N/A</v>
      </c>
      <c r="O309" s="159">
        <v>1063</v>
      </c>
      <c r="P309" s="128">
        <f t="shared" si="18"/>
        <v>97</v>
      </c>
      <c r="Q309" s="129">
        <f t="shared" si="19"/>
        <v>8.362068965517242</v>
      </c>
      <c r="R309" s="128"/>
    </row>
  </sheetData>
  <autoFilter ref="A3:S309">
    <filterColumn colId="16">
      <filters>
        <filter val="10"/>
        <filter val="10.00"/>
        <filter val="2.78"/>
        <filter val="3.14"/>
        <filter val="3.20"/>
        <filter val="3.3"/>
        <filter val="3.46"/>
        <filter val="3.75"/>
        <filter val="3.86"/>
        <filter val="4.06"/>
        <filter val="4.14"/>
        <filter val="4.17"/>
        <filter val="4.19"/>
        <filter val="4.2"/>
        <filter val="4.20"/>
        <filter val="4.33"/>
        <filter val="4.39"/>
        <filter val="4.4"/>
        <filter val="4.41"/>
        <filter val="4.44"/>
        <filter val="4.48"/>
        <filter val="4.5"/>
        <filter val="4.61"/>
        <filter val="4.69"/>
        <filter val="4.90"/>
        <filter val="4.98"/>
        <filter val="5.00"/>
        <filter val="5.20"/>
        <filter val="5.25"/>
        <filter val="5.27"/>
        <filter val="5.30"/>
        <filter val="5.32"/>
        <filter val="5.37"/>
        <filter val="5.38"/>
        <filter val="5.39"/>
        <filter val="5.54"/>
        <filter val="5.56"/>
        <filter val="5.60"/>
        <filter val="5.61"/>
        <filter val="5.69"/>
        <filter val="5.77"/>
        <filter val="5.80"/>
        <filter val="5.81"/>
        <filter val="5.86"/>
        <filter val="5.96"/>
        <filter val="6"/>
        <filter val="6.00"/>
        <filter val="6.06"/>
        <filter val="6.10"/>
        <filter val="6.33"/>
        <filter val="6.36"/>
        <filter val="6.4"/>
        <filter val="6.45"/>
        <filter val="6.54"/>
        <filter val="6.55"/>
        <filter val="6.59"/>
        <filter val="6.66"/>
        <filter val="6.67"/>
        <filter val="6.71"/>
        <filter val="6.72"/>
        <filter val="6.73"/>
        <filter val="6.77"/>
        <filter val="6.82"/>
        <filter val="6.84"/>
        <filter val="6.85"/>
        <filter val="6.95"/>
        <filter val="6.96"/>
        <filter val="7"/>
        <filter val="7.00"/>
        <filter val="7.02"/>
        <filter val="7.07"/>
        <filter val="7.08"/>
        <filter val="7.10"/>
        <filter val="7.12"/>
        <filter val="7.14"/>
        <filter val="7.18"/>
        <filter val="7.2"/>
        <filter val="7.29"/>
        <filter val="7.30"/>
        <filter val="7.31"/>
        <filter val="7.35"/>
        <filter val="7.37"/>
        <filter val="7.4"/>
        <filter val="7.41"/>
        <filter val="7.43"/>
        <filter val="7.44"/>
        <filter val="7.51"/>
        <filter val="7.52"/>
        <filter val="7.66"/>
        <filter val="7.69"/>
        <filter val="7.74"/>
        <filter val="7.78"/>
        <filter val="7.81"/>
        <filter val="7.83"/>
        <filter val="7.85"/>
        <filter val="7.89"/>
        <filter val="7.93"/>
        <filter val="7.96"/>
        <filter val="7.98"/>
        <filter val="8"/>
        <filter val="8.03"/>
        <filter val="8.07"/>
        <filter val="8.14"/>
        <filter val="8.21"/>
        <filter val="8.22"/>
        <filter val="8.23"/>
        <filter val="8.24"/>
        <filter val="8.27"/>
        <filter val="8.29"/>
        <filter val="8.33"/>
        <filter val="8.36"/>
        <filter val="8.38"/>
        <filter val="8.39"/>
        <filter val="8.41"/>
        <filter val="8.42"/>
        <filter val="8.48"/>
        <filter val="8.49"/>
        <filter val="8.55"/>
        <filter val="8.57"/>
        <filter val="8.61"/>
        <filter val="8.62"/>
        <filter val="8.7"/>
        <filter val="8.81"/>
        <filter val="8.86"/>
        <filter val="8.92"/>
        <filter val="8.94"/>
        <filter val="8.95"/>
        <filter val="8.97"/>
        <filter val="9"/>
        <filter val="9.0"/>
        <filter val="9.00"/>
        <filter val="9.03"/>
        <filter val="9.05"/>
        <filter val="9.06"/>
        <filter val="9.14"/>
        <filter val="9.18"/>
        <filter val="9.19"/>
        <filter val="9.20"/>
        <filter val="9.28"/>
        <filter val="9.3"/>
        <filter val="9.36"/>
        <filter val="9.38"/>
        <filter val="9.39"/>
        <filter val="9.47"/>
        <filter val="9.51"/>
        <filter val="9.52"/>
        <filter val="9.55"/>
        <filter val="9.56"/>
        <filter val="9.57"/>
        <filter val="9.59"/>
        <filter val="9.62"/>
        <filter val="9.63"/>
        <filter val="9.65"/>
        <filter val="9.67"/>
        <filter val="9.71"/>
        <filter val="9.73"/>
        <filter val="9.82"/>
        <filter val="9.83"/>
        <filter val="9.84"/>
        <filter val="9.86"/>
        <filter val="9.87"/>
        <filter val="9.90"/>
        <filter val="9.92"/>
        <filter val="9.94"/>
        <filter val="9.96"/>
      </filters>
    </filterColumn>
  </autoFilter>
  <mergeCells count="1">
    <mergeCell ref="A2:R2"/>
  </mergeCells>
  <conditionalFormatting sqref="Q1:Q3 Q310:Q1048576">
    <cfRule type="cellIs" dxfId="10" priority="6" operator="between">
      <formula>10</formula>
      <formula>15</formula>
    </cfRule>
    <cfRule type="cellIs" dxfId="9" priority="7" operator="between">
      <formula>10</formula>
      <formula>15</formula>
    </cfRule>
    <cfRule type="cellIs" dxfId="8" priority="8" operator="lessThan">
      <formula>5</formula>
    </cfRule>
    <cfRule type="cellIs" dxfId="7" priority="9" operator="greaterThan">
      <formula>20</formula>
    </cfRule>
    <cfRule type="cellIs" dxfId="6" priority="10" operator="lessThan">
      <formula>0</formula>
    </cfRule>
    <cfRule type="cellIs" dxfId="5" priority="11" operator="between">
      <formula>5</formula>
      <formula>10</formula>
    </cfRule>
  </conditionalFormatting>
  <conditionalFormatting sqref="K1:K3 K310:K1048576">
    <cfRule type="cellIs" dxfId="4" priority="5" operator="lessThan">
      <formula>0</formula>
    </cfRule>
  </conditionalFormatting>
  <conditionalFormatting sqref="Q1:Q3 Q310:Q1048576">
    <cfRule type="cellIs" dxfId="3" priority="1" operator="lessThan">
      <formula>5</formula>
    </cfRule>
    <cfRule type="cellIs" dxfId="2" priority="2" operator="lessThan">
      <formula>5</formula>
    </cfRule>
    <cfRule type="cellIs" dxfId="1" priority="3" operator="lessThan">
      <formula>0</formula>
    </cfRule>
    <cfRule type="cellIs" dxfId="0" priority="4" operator="lessThan">
      <formula>0</formula>
    </cfRule>
  </conditionalFormatting>
  <printOptions horizontalCentered="1"/>
  <pageMargins left="0" right="0" top="0.25" bottom="0.25" header="0.25" footer="0.25"/>
  <pageSetup paperSize="9" scale="58" orientation="landscape" r:id="rId1"/>
  <headerFooter alignWithMargins="0">
    <oddFooter>&amp;R&amp;Z&amp;F</oddFooter>
  </headerFooter>
  <rowBreaks count="1" manualBreakCount="1">
    <brk id="206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58"/>
  <sheetViews>
    <sheetView view="pageBreakPreview" topLeftCell="B1" zoomScale="70" zoomScaleNormal="85" zoomScaleSheetLayoutView="70" workbookViewId="0">
      <pane xSplit="2" ySplit="7" topLeftCell="D8" activePane="bottomRight" state="frozen"/>
      <selection activeCell="X18" sqref="X18"/>
      <selection pane="topRight" activeCell="X18" sqref="X18"/>
      <selection pane="bottomLeft" activeCell="X18" sqref="X18"/>
      <selection pane="bottomRight" activeCell="X18" sqref="X18"/>
    </sheetView>
  </sheetViews>
  <sheetFormatPr defaultColWidth="9.140625" defaultRowHeight="20.25"/>
  <cols>
    <col min="1" max="1" width="6" style="12" customWidth="1"/>
    <col min="2" max="2" width="12.7109375" style="12" customWidth="1"/>
    <col min="3" max="3" width="17.42578125" style="12" bestFit="1" customWidth="1"/>
    <col min="4" max="8" width="9.42578125" style="12" bestFit="1" customWidth="1"/>
    <col min="9" max="9" width="8.7109375" style="12" customWidth="1"/>
    <col min="10" max="10" width="8.5703125" style="12" customWidth="1"/>
    <col min="11" max="11" width="8.42578125" style="12" customWidth="1"/>
    <col min="12" max="12" width="10.42578125" style="12" customWidth="1"/>
    <col min="13" max="14" width="9" style="42" customWidth="1"/>
    <col min="15" max="15" width="10.42578125" style="42" customWidth="1"/>
    <col min="16" max="16" width="7.85546875" style="12" customWidth="1"/>
    <col min="17" max="17" width="5" style="12" customWidth="1"/>
    <col min="18" max="18" width="6.85546875" style="12" customWidth="1"/>
    <col min="19" max="19" width="7.28515625" style="12" bestFit="1" customWidth="1"/>
    <col min="20" max="20" width="7.5703125" style="12" customWidth="1"/>
    <col min="21" max="24" width="5" style="12" customWidth="1"/>
    <col min="25" max="25" width="5" style="12" hidden="1" customWidth="1"/>
    <col min="26" max="26" width="10.5703125" style="12" customWidth="1"/>
    <col min="27" max="27" width="28.42578125" style="12" customWidth="1"/>
    <col min="28" max="28" width="9.42578125" style="12" bestFit="1" customWidth="1"/>
    <col min="29" max="30" width="11.5703125" style="12" bestFit="1" customWidth="1"/>
    <col min="31" max="32" width="9.140625" style="12"/>
    <col min="33" max="33" width="9.42578125" style="12" bestFit="1" customWidth="1"/>
    <col min="34" max="34" width="9.140625" style="12"/>
    <col min="35" max="35" width="9.42578125" style="12" bestFit="1" customWidth="1"/>
    <col min="36" max="16384" width="9.140625" style="12"/>
  </cols>
  <sheetData>
    <row r="1" spans="1:36" ht="21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</row>
    <row r="2" spans="1:36" s="45" customFormat="1" ht="28.5">
      <c r="B2" s="212" t="s">
        <v>1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D2" s="45">
        <v>99</v>
      </c>
      <c r="AG2" s="45">
        <v>483</v>
      </c>
    </row>
    <row r="3" spans="1:36" ht="18.75">
      <c r="A3" s="201" t="s">
        <v>112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G3" s="12">
        <v>84</v>
      </c>
    </row>
    <row r="4" spans="1:36" ht="13.5" customHeight="1" thickBot="1">
      <c r="A4" s="31" t="s">
        <v>21</v>
      </c>
      <c r="B4" s="12" t="s">
        <v>85</v>
      </c>
      <c r="U4" s="12" t="s">
        <v>300</v>
      </c>
      <c r="AD4" s="12">
        <v>24</v>
      </c>
    </row>
    <row r="5" spans="1:36" ht="42" customHeight="1" thickBot="1">
      <c r="A5" s="168" t="s">
        <v>24</v>
      </c>
      <c r="B5" s="202" t="s">
        <v>2</v>
      </c>
      <c r="C5" s="202" t="s">
        <v>3</v>
      </c>
      <c r="D5" s="205" t="s">
        <v>4</v>
      </c>
      <c r="E5" s="206"/>
      <c r="F5" s="206"/>
      <c r="G5" s="206"/>
      <c r="H5" s="206"/>
      <c r="I5" s="207"/>
      <c r="J5" s="205" t="s">
        <v>5</v>
      </c>
      <c r="K5" s="206"/>
      <c r="L5" s="207"/>
      <c r="M5" s="208" t="s">
        <v>6</v>
      </c>
      <c r="N5" s="208"/>
      <c r="O5" s="213" t="s">
        <v>113</v>
      </c>
      <c r="P5" s="216" t="s">
        <v>17</v>
      </c>
      <c r="Q5" s="209" t="s">
        <v>7</v>
      </c>
      <c r="R5" s="210"/>
      <c r="S5" s="210"/>
      <c r="T5" s="210"/>
      <c r="U5" s="210"/>
      <c r="V5" s="210"/>
      <c r="W5" s="210"/>
      <c r="X5" s="210"/>
      <c r="Y5" s="211"/>
      <c r="Z5" s="32"/>
      <c r="AA5" s="223" t="s">
        <v>0</v>
      </c>
    </row>
    <row r="6" spans="1:36" ht="12" customHeight="1">
      <c r="A6" s="169"/>
      <c r="B6" s="203"/>
      <c r="C6" s="203"/>
      <c r="D6" s="168" t="s">
        <v>8</v>
      </c>
      <c r="E6" s="29"/>
      <c r="F6" s="29"/>
      <c r="G6" s="29"/>
      <c r="H6" s="29"/>
      <c r="I6" s="196" t="s">
        <v>12</v>
      </c>
      <c r="J6" s="168" t="s">
        <v>8</v>
      </c>
      <c r="K6" s="168" t="s">
        <v>93</v>
      </c>
      <c r="L6" s="196" t="s">
        <v>12</v>
      </c>
      <c r="M6" s="198" t="s">
        <v>8</v>
      </c>
      <c r="N6" s="198" t="s">
        <v>93</v>
      </c>
      <c r="O6" s="214"/>
      <c r="P6" s="217"/>
      <c r="Q6" s="193" t="s">
        <v>10</v>
      </c>
      <c r="R6" s="194"/>
      <c r="S6" s="194" t="s">
        <v>11</v>
      </c>
      <c r="T6" s="194"/>
      <c r="U6" s="194" t="s">
        <v>107</v>
      </c>
      <c r="V6" s="194"/>
      <c r="W6" s="194" t="s">
        <v>278</v>
      </c>
      <c r="X6" s="194"/>
      <c r="Y6" s="219" t="s">
        <v>114</v>
      </c>
      <c r="Z6" s="220"/>
      <c r="AA6" s="223"/>
      <c r="AC6" s="12">
        <v>489</v>
      </c>
    </row>
    <row r="7" spans="1:36" ht="63.75">
      <c r="A7" s="170"/>
      <c r="B7" s="204"/>
      <c r="C7" s="204"/>
      <c r="D7" s="169"/>
      <c r="E7" s="29" t="s">
        <v>88</v>
      </c>
      <c r="F7" s="29" t="s">
        <v>89</v>
      </c>
      <c r="G7" s="29" t="s">
        <v>90</v>
      </c>
      <c r="H7" s="29" t="s">
        <v>91</v>
      </c>
      <c r="I7" s="197"/>
      <c r="J7" s="169"/>
      <c r="K7" s="169"/>
      <c r="L7" s="197"/>
      <c r="M7" s="199"/>
      <c r="N7" s="199"/>
      <c r="O7" s="215"/>
      <c r="P7" s="218"/>
      <c r="Q7" s="33" t="s">
        <v>23</v>
      </c>
      <c r="R7" s="34" t="s">
        <v>94</v>
      </c>
      <c r="S7" s="34" t="s">
        <v>23</v>
      </c>
      <c r="T7" s="34" t="s">
        <v>94</v>
      </c>
      <c r="U7" s="34" t="s">
        <v>23</v>
      </c>
      <c r="V7" s="34" t="s">
        <v>94</v>
      </c>
      <c r="W7" s="34" t="s">
        <v>23</v>
      </c>
      <c r="X7" s="34" t="s">
        <v>94</v>
      </c>
      <c r="Y7" s="221"/>
      <c r="Z7" s="222"/>
      <c r="AA7" s="46"/>
      <c r="AC7" s="12">
        <v>34</v>
      </c>
      <c r="AG7" s="12">
        <v>48</v>
      </c>
      <c r="AI7" s="12">
        <v>33</v>
      </c>
    </row>
    <row r="8" spans="1:36" s="59" customFormat="1" ht="47.25" customHeight="1">
      <c r="A8" s="50">
        <v>3</v>
      </c>
      <c r="B8" s="187" t="s">
        <v>82</v>
      </c>
      <c r="C8" s="49" t="s">
        <v>19</v>
      </c>
      <c r="D8" s="51">
        <v>183</v>
      </c>
      <c r="E8" s="51">
        <v>304</v>
      </c>
      <c r="F8" s="51">
        <v>2</v>
      </c>
      <c r="G8" s="51">
        <v>1164</v>
      </c>
      <c r="H8" s="51">
        <v>65</v>
      </c>
      <c r="I8" s="52">
        <f>SUM(D8:H8)</f>
        <v>1718</v>
      </c>
      <c r="J8" s="53">
        <v>122</v>
      </c>
      <c r="K8" s="53">
        <v>265</v>
      </c>
      <c r="L8" s="54">
        <f>J8+K8</f>
        <v>387</v>
      </c>
      <c r="M8" s="55">
        <f t="shared" ref="M8:M11" si="0">Q8+S8+U8</f>
        <v>63</v>
      </c>
      <c r="N8" s="55">
        <f>R8+T8+V8+X8</f>
        <v>129</v>
      </c>
      <c r="O8" s="54">
        <f>N8+M8</f>
        <v>192</v>
      </c>
      <c r="P8" s="56">
        <f>O8/L8</f>
        <v>0.49612403100775193</v>
      </c>
      <c r="Q8" s="51">
        <v>13</v>
      </c>
      <c r="R8" s="51">
        <v>8</v>
      </c>
      <c r="S8" s="51">
        <v>50</v>
      </c>
      <c r="T8" s="51">
        <v>121</v>
      </c>
      <c r="U8" s="51">
        <v>0</v>
      </c>
      <c r="V8" s="51">
        <v>0</v>
      </c>
      <c r="W8" s="53">
        <v>0</v>
      </c>
      <c r="X8" s="53">
        <v>0</v>
      </c>
      <c r="Y8" s="53"/>
      <c r="Z8" s="54">
        <f>V8+U8+T8+S8+R8+Q8+X8</f>
        <v>192</v>
      </c>
      <c r="AA8" s="57" t="s">
        <v>303</v>
      </c>
      <c r="AB8" s="58">
        <f>32+8</f>
        <v>40</v>
      </c>
      <c r="AC8" s="58">
        <f>Q8+R8+S8+T8+U8+V8+W8+X8+Y8+Z8</f>
        <v>384</v>
      </c>
      <c r="AD8" s="58">
        <f>AB8+AC8</f>
        <v>424</v>
      </c>
      <c r="AG8" s="59">
        <v>307</v>
      </c>
      <c r="AI8" s="59">
        <v>49</v>
      </c>
    </row>
    <row r="9" spans="1:36" s="82" customFormat="1" ht="47.25" customHeight="1">
      <c r="A9" s="71"/>
      <c r="B9" s="188"/>
      <c r="C9" s="72" t="s">
        <v>92</v>
      </c>
      <c r="D9" s="73">
        <v>123</v>
      </c>
      <c r="E9" s="73">
        <v>448</v>
      </c>
      <c r="F9" s="73">
        <v>85</v>
      </c>
      <c r="G9" s="73">
        <v>1408</v>
      </c>
      <c r="H9" s="73">
        <v>52</v>
      </c>
      <c r="I9" s="74">
        <f>SUM(D9:H9)</f>
        <v>2116</v>
      </c>
      <c r="J9" s="75">
        <v>104</v>
      </c>
      <c r="K9" s="75">
        <v>240</v>
      </c>
      <c r="L9" s="76">
        <f>J9+K9</f>
        <v>344</v>
      </c>
      <c r="M9" s="77">
        <f t="shared" si="0"/>
        <v>34</v>
      </c>
      <c r="N9" s="77">
        <f t="shared" ref="N9:N11" si="1">R9+T9+V9+X9</f>
        <v>192</v>
      </c>
      <c r="O9" s="76">
        <f>N9+M9</f>
        <v>226</v>
      </c>
      <c r="P9" s="78">
        <f>O9/L9</f>
        <v>0.65697674418604646</v>
      </c>
      <c r="Q9" s="73">
        <v>9</v>
      </c>
      <c r="R9" s="73">
        <v>48</v>
      </c>
      <c r="S9" s="73">
        <v>25</v>
      </c>
      <c r="T9" s="73">
        <v>144</v>
      </c>
      <c r="U9" s="79">
        <v>0</v>
      </c>
      <c r="V9" s="79">
        <v>0</v>
      </c>
      <c r="W9" s="75">
        <v>0</v>
      </c>
      <c r="X9" s="75">
        <v>0</v>
      </c>
      <c r="Y9" s="75"/>
      <c r="Z9" s="76">
        <f>V9+U9+T9+S9+R9+Q9</f>
        <v>226</v>
      </c>
      <c r="AA9" s="80" t="s">
        <v>299</v>
      </c>
      <c r="AB9" s="81"/>
      <c r="AC9" s="81" t="e">
        <f>#REF!+#REF!+Q9+R9+U9+V9+W9+X9+Y9+Z9</f>
        <v>#REF!</v>
      </c>
      <c r="AD9" s="81" t="e">
        <f>AB9+AC9</f>
        <v>#REF!</v>
      </c>
      <c r="AG9" s="82">
        <v>20</v>
      </c>
      <c r="AH9" s="82">
        <v>568</v>
      </c>
      <c r="AI9" s="82">
        <v>63</v>
      </c>
    </row>
    <row r="10" spans="1:36" s="96" customFormat="1" ht="47.25" customHeight="1">
      <c r="A10" s="83">
        <v>4</v>
      </c>
      <c r="B10" s="188"/>
      <c r="C10" s="84" t="s">
        <v>111</v>
      </c>
      <c r="D10" s="85">
        <v>250</v>
      </c>
      <c r="E10" s="85">
        <v>476</v>
      </c>
      <c r="F10" s="85">
        <v>76</v>
      </c>
      <c r="G10" s="85">
        <v>1698</v>
      </c>
      <c r="H10" s="85">
        <v>102</v>
      </c>
      <c r="I10" s="86">
        <f>SUM(D10:H10)</f>
        <v>2602</v>
      </c>
      <c r="J10" s="87">
        <v>88</v>
      </c>
      <c r="K10" s="87">
        <v>752</v>
      </c>
      <c r="L10" s="88">
        <f>J10+K10</f>
        <v>840</v>
      </c>
      <c r="M10" s="89">
        <f t="shared" si="0"/>
        <v>39</v>
      </c>
      <c r="N10" s="89">
        <f t="shared" si="1"/>
        <v>456</v>
      </c>
      <c r="O10" s="88">
        <f>N10+M10</f>
        <v>495</v>
      </c>
      <c r="P10" s="90">
        <f>O10/L10</f>
        <v>0.5892857142857143</v>
      </c>
      <c r="Q10" s="91">
        <v>32</v>
      </c>
      <c r="R10" s="87">
        <v>353</v>
      </c>
      <c r="S10" s="87">
        <v>7</v>
      </c>
      <c r="T10" s="87">
        <v>103</v>
      </c>
      <c r="U10" s="92">
        <v>0</v>
      </c>
      <c r="V10" s="92">
        <v>0</v>
      </c>
      <c r="W10" s="93">
        <v>0</v>
      </c>
      <c r="X10" s="93">
        <v>0</v>
      </c>
      <c r="Y10" s="93"/>
      <c r="Z10" s="88">
        <f>V10+U10+T10+S10+R10+Q10</f>
        <v>495</v>
      </c>
      <c r="AA10" s="94" t="s">
        <v>302</v>
      </c>
      <c r="AB10" s="95">
        <f>12+2</f>
        <v>14</v>
      </c>
      <c r="AC10" s="95">
        <f>Q10+R10+S10+T10+U10+V10+W10+X10+Y10+Z10</f>
        <v>990</v>
      </c>
      <c r="AD10" s="95">
        <f>AB10+AC10</f>
        <v>1004</v>
      </c>
      <c r="AE10" s="96">
        <v>175</v>
      </c>
      <c r="AG10" s="96">
        <v>149</v>
      </c>
      <c r="AI10" s="96">
        <v>36</v>
      </c>
    </row>
    <row r="11" spans="1:36" s="70" customFormat="1" ht="47.25" customHeight="1">
      <c r="A11" s="60">
        <v>5</v>
      </c>
      <c r="B11" s="189"/>
      <c r="C11" s="61" t="s">
        <v>73</v>
      </c>
      <c r="D11" s="62">
        <v>71</v>
      </c>
      <c r="E11" s="62">
        <v>438</v>
      </c>
      <c r="F11" s="62">
        <v>17</v>
      </c>
      <c r="G11" s="62">
        <v>2269</v>
      </c>
      <c r="H11" s="62">
        <v>115</v>
      </c>
      <c r="I11" s="63">
        <f>SUM(D11:H11)</f>
        <v>2910</v>
      </c>
      <c r="J11" s="64">
        <v>145</v>
      </c>
      <c r="K11" s="64">
        <v>576</v>
      </c>
      <c r="L11" s="65">
        <f>J11+K11</f>
        <v>721</v>
      </c>
      <c r="M11" s="66">
        <f t="shared" si="0"/>
        <v>38</v>
      </c>
      <c r="N11" s="66">
        <f t="shared" si="1"/>
        <v>356</v>
      </c>
      <c r="O11" s="65">
        <f>N11+M11</f>
        <v>394</v>
      </c>
      <c r="P11" s="67">
        <f>O11/L11</f>
        <v>0.54646324549237169</v>
      </c>
      <c r="Q11" s="97">
        <v>16</v>
      </c>
      <c r="R11" s="64">
        <v>113</v>
      </c>
      <c r="S11" s="64">
        <v>22</v>
      </c>
      <c r="T11" s="64">
        <v>243</v>
      </c>
      <c r="U11" s="98">
        <v>0</v>
      </c>
      <c r="V11" s="98">
        <v>0</v>
      </c>
      <c r="W11" s="64">
        <v>0</v>
      </c>
      <c r="X11" s="64">
        <v>0</v>
      </c>
      <c r="Y11" s="64"/>
      <c r="Z11" s="65">
        <f>V11+U11+T11+S11+R11+Q11</f>
        <v>394</v>
      </c>
      <c r="AA11" s="68" t="s">
        <v>304</v>
      </c>
      <c r="AB11" s="69">
        <f>31+4</f>
        <v>35</v>
      </c>
      <c r="AC11" s="69">
        <f>Q11+R11+S11+T11+U11+V11+W11+X11+Y11+Z11</f>
        <v>788</v>
      </c>
      <c r="AD11" s="69">
        <f>AB11+AC11</f>
        <v>823</v>
      </c>
      <c r="AE11" s="70">
        <v>66</v>
      </c>
      <c r="AG11" s="70">
        <v>7</v>
      </c>
      <c r="AI11" s="70">
        <v>23</v>
      </c>
    </row>
    <row r="12" spans="1:36" s="108" customFormat="1" ht="47.25" customHeight="1" thickBot="1">
      <c r="A12" s="190" t="s">
        <v>12</v>
      </c>
      <c r="B12" s="191"/>
      <c r="C12" s="192"/>
      <c r="D12" s="99">
        <f t="shared" ref="D12:L12" si="2">SUM(D8:D11)</f>
        <v>627</v>
      </c>
      <c r="E12" s="99">
        <f t="shared" si="2"/>
        <v>1666</v>
      </c>
      <c r="F12" s="99">
        <f t="shared" si="2"/>
        <v>180</v>
      </c>
      <c r="G12" s="99">
        <f t="shared" si="2"/>
        <v>6539</v>
      </c>
      <c r="H12" s="99">
        <f t="shared" si="2"/>
        <v>334</v>
      </c>
      <c r="I12" s="99">
        <f t="shared" si="2"/>
        <v>9346</v>
      </c>
      <c r="J12" s="99">
        <f t="shared" si="2"/>
        <v>459</v>
      </c>
      <c r="K12" s="100">
        <f t="shared" si="2"/>
        <v>1833</v>
      </c>
      <c r="L12" s="101">
        <f t="shared" si="2"/>
        <v>2292</v>
      </c>
      <c r="M12" s="102">
        <f t="shared" ref="M12:Z12" si="3">SUM(M8:M11)</f>
        <v>174</v>
      </c>
      <c r="N12" s="102">
        <f t="shared" si="3"/>
        <v>1133</v>
      </c>
      <c r="O12" s="101">
        <f t="shared" si="3"/>
        <v>1307</v>
      </c>
      <c r="P12" s="103">
        <f>O12/L12</f>
        <v>0.57024432809773129</v>
      </c>
      <c r="Q12" s="104">
        <f>SUM(Q8:Q11)</f>
        <v>70</v>
      </c>
      <c r="R12" s="105">
        <f>SUM(R8:R11)</f>
        <v>522</v>
      </c>
      <c r="S12" s="105">
        <f t="shared" si="3"/>
        <v>104</v>
      </c>
      <c r="T12" s="105">
        <f t="shared" si="3"/>
        <v>611</v>
      </c>
      <c r="U12" s="105">
        <f t="shared" si="3"/>
        <v>0</v>
      </c>
      <c r="V12" s="105">
        <f t="shared" si="3"/>
        <v>0</v>
      </c>
      <c r="W12" s="105">
        <f t="shared" si="3"/>
        <v>0</v>
      </c>
      <c r="X12" s="105">
        <f t="shared" si="3"/>
        <v>0</v>
      </c>
      <c r="Y12" s="105">
        <f t="shared" si="3"/>
        <v>0</v>
      </c>
      <c r="Z12" s="101">
        <f t="shared" si="3"/>
        <v>1307</v>
      </c>
      <c r="AA12" s="106"/>
      <c r="AB12" s="107">
        <f>SUM(AB8:AB11)</f>
        <v>89</v>
      </c>
      <c r="AC12" s="107" t="e">
        <f>SUM(AC8:AC11)</f>
        <v>#REF!</v>
      </c>
      <c r="AD12" s="107" t="e">
        <f>SUM(AD8:AD11)</f>
        <v>#REF!</v>
      </c>
      <c r="AG12" s="108">
        <v>4</v>
      </c>
      <c r="AI12" s="108">
        <v>2</v>
      </c>
    </row>
    <row r="13" spans="1:36" ht="23.2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>
        <v>270</v>
      </c>
      <c r="M13" s="43"/>
      <c r="N13" s="43"/>
      <c r="O13" s="43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35"/>
    </row>
    <row r="14" spans="1:36" ht="12.75" customHeight="1">
      <c r="A14" s="36"/>
      <c r="B14" s="13"/>
      <c r="C14" s="13"/>
      <c r="D14" s="13" t="s">
        <v>8</v>
      </c>
      <c r="E14" s="13"/>
      <c r="F14" s="13"/>
      <c r="G14" s="13"/>
      <c r="H14" s="13"/>
      <c r="I14" s="13" t="s">
        <v>25</v>
      </c>
      <c r="J14" s="13" t="s">
        <v>26</v>
      </c>
      <c r="K14" s="13"/>
      <c r="L14" s="13"/>
      <c r="M14" s="44"/>
      <c r="N14" s="44"/>
      <c r="O14" s="44"/>
      <c r="P14" s="13"/>
      <c r="U14" s="45" t="s">
        <v>13</v>
      </c>
      <c r="V14" s="45"/>
      <c r="AA14" s="13"/>
    </row>
    <row r="15" spans="1:36">
      <c r="C15" s="12" t="s">
        <v>27</v>
      </c>
      <c r="D15" s="12">
        <v>103</v>
      </c>
      <c r="I15" s="12">
        <v>55</v>
      </c>
      <c r="J15" s="12">
        <v>811</v>
      </c>
      <c r="R15" s="37"/>
      <c r="U15" s="45" t="s">
        <v>14</v>
      </c>
      <c r="V15" s="45"/>
      <c r="AF15" s="12">
        <v>403</v>
      </c>
    </row>
    <row r="16" spans="1:36">
      <c r="I16" s="195"/>
      <c r="J16" s="195"/>
      <c r="R16" s="38"/>
      <c r="U16" s="45" t="s">
        <v>15</v>
      </c>
      <c r="V16" s="45"/>
      <c r="AA16" s="12">
        <v>229</v>
      </c>
      <c r="AF16" s="12">
        <v>117</v>
      </c>
      <c r="AJ16" s="12">
        <v>401</v>
      </c>
    </row>
    <row r="17" spans="7:36">
      <c r="G17" s="12">
        <f>H8+G8+F8+E8</f>
        <v>1535</v>
      </c>
      <c r="K17" s="12">
        <v>165</v>
      </c>
      <c r="L17" s="12" t="s">
        <v>28</v>
      </c>
      <c r="R17" s="37"/>
      <c r="AA17" s="12">
        <v>239</v>
      </c>
      <c r="AB17" s="12">
        <v>406</v>
      </c>
      <c r="AD17" s="12">
        <v>173</v>
      </c>
      <c r="AF17" s="12">
        <v>10</v>
      </c>
      <c r="AJ17" s="12">
        <v>117</v>
      </c>
    </row>
    <row r="18" spans="7:36">
      <c r="G18" s="12">
        <f t="shared" ref="G18:G21" si="4">H9+G9+F9+E9</f>
        <v>1993</v>
      </c>
      <c r="K18" s="12">
        <v>7</v>
      </c>
      <c r="L18" s="12" t="s">
        <v>29</v>
      </c>
      <c r="R18" s="38"/>
      <c r="Z18" s="12">
        <f>485+83+2</f>
        <v>570</v>
      </c>
      <c r="AA18" s="12">
        <v>252</v>
      </c>
      <c r="AB18" s="12">
        <v>113</v>
      </c>
      <c r="AD18" s="12">
        <v>60</v>
      </c>
      <c r="AG18" s="12">
        <v>489</v>
      </c>
      <c r="AJ18" s="12">
        <v>12</v>
      </c>
    </row>
    <row r="19" spans="7:36">
      <c r="G19" s="12">
        <f t="shared" si="4"/>
        <v>2352</v>
      </c>
      <c r="L19" s="12" t="s">
        <v>115</v>
      </c>
      <c r="R19" s="38">
        <v>5689</v>
      </c>
      <c r="V19" s="12">
        <f>399+83+2</f>
        <v>484</v>
      </c>
      <c r="AA19" s="12">
        <v>255</v>
      </c>
      <c r="AB19" s="12">
        <v>10</v>
      </c>
      <c r="AD19" s="12">
        <v>6</v>
      </c>
      <c r="AG19" s="12">
        <v>82</v>
      </c>
      <c r="AJ19" s="12">
        <f>SUM(AJ16:AJ18)</f>
        <v>530</v>
      </c>
    </row>
    <row r="20" spans="7:36">
      <c r="G20" s="12">
        <f t="shared" si="4"/>
        <v>2839</v>
      </c>
      <c r="L20" s="12" t="e">
        <f>#REF!-#REF!</f>
        <v>#REF!</v>
      </c>
      <c r="R20" s="37"/>
      <c r="AA20" s="12">
        <v>236</v>
      </c>
      <c r="AD20" s="12">
        <f>SUM(AD17:AD19)</f>
        <v>239</v>
      </c>
      <c r="AE20" s="12">
        <v>241</v>
      </c>
    </row>
    <row r="21" spans="7:36">
      <c r="G21" s="12">
        <f t="shared" si="4"/>
        <v>8719</v>
      </c>
      <c r="R21" s="38"/>
    </row>
    <row r="22" spans="7:36">
      <c r="R22" s="39"/>
      <c r="V22" s="12">
        <v>38</v>
      </c>
    </row>
    <row r="23" spans="7:36">
      <c r="R23" s="38"/>
      <c r="V23" s="12">
        <v>360</v>
      </c>
      <c r="AG23" s="12">
        <v>180</v>
      </c>
    </row>
    <row r="24" spans="7:36">
      <c r="R24" s="39"/>
      <c r="V24" s="12">
        <v>85</v>
      </c>
      <c r="AG24" s="12">
        <v>141</v>
      </c>
    </row>
    <row r="25" spans="7:36">
      <c r="R25" s="39"/>
      <c r="V25" s="12">
        <v>81</v>
      </c>
    </row>
    <row r="26" spans="7:36">
      <c r="R26" s="38">
        <v>212</v>
      </c>
      <c r="V26" s="12">
        <v>1</v>
      </c>
    </row>
    <row r="27" spans="7:36">
      <c r="R27" s="40"/>
      <c r="T27" s="12">
        <f>268-89</f>
        <v>179</v>
      </c>
      <c r="AA27" s="12">
        <f>Q8+R8+S8+T8+U8+V8</f>
        <v>192</v>
      </c>
    </row>
    <row r="28" spans="7:36">
      <c r="R28" s="40">
        <v>3892</v>
      </c>
      <c r="AA28" s="12">
        <v>65</v>
      </c>
    </row>
    <row r="29" spans="7:36">
      <c r="R29" s="38">
        <v>6</v>
      </c>
      <c r="AA29" s="12">
        <f>AA27+AA28</f>
        <v>257</v>
      </c>
    </row>
    <row r="30" spans="7:36">
      <c r="R30" s="38">
        <v>2305</v>
      </c>
    </row>
    <row r="31" spans="7:36">
      <c r="R31" s="38">
        <v>5089</v>
      </c>
      <c r="AA31" s="12">
        <v>112</v>
      </c>
    </row>
    <row r="32" spans="7:36">
      <c r="R32" s="38">
        <v>10652</v>
      </c>
    </row>
    <row r="33" spans="18:27">
      <c r="R33" s="40">
        <v>859</v>
      </c>
      <c r="AA33" s="12">
        <v>129</v>
      </c>
    </row>
    <row r="34" spans="18:27">
      <c r="R34" s="38">
        <v>4589</v>
      </c>
    </row>
    <row r="35" spans="18:27">
      <c r="R35" s="38">
        <v>2425</v>
      </c>
    </row>
    <row r="36" spans="18:27">
      <c r="R36" s="38">
        <v>25</v>
      </c>
    </row>
    <row r="37" spans="18:27">
      <c r="R37" s="38">
        <v>5325</v>
      </c>
    </row>
    <row r="38" spans="18:27">
      <c r="R38" s="38">
        <v>12</v>
      </c>
    </row>
    <row r="39" spans="18:27">
      <c r="R39" s="38">
        <v>55</v>
      </c>
    </row>
    <row r="40" spans="18:27">
      <c r="R40" s="38"/>
    </row>
    <row r="41" spans="18:27">
      <c r="R41" s="38">
        <v>4715</v>
      </c>
    </row>
    <row r="42" spans="18:27">
      <c r="R42" s="38">
        <v>11001</v>
      </c>
    </row>
    <row r="43" spans="18:27">
      <c r="R43" s="38">
        <v>6882</v>
      </c>
    </row>
    <row r="44" spans="18:27">
      <c r="R44" s="38"/>
    </row>
    <row r="45" spans="18:27">
      <c r="R45" s="38">
        <v>4225</v>
      </c>
    </row>
    <row r="46" spans="18:27">
      <c r="R46" s="38">
        <v>4450</v>
      </c>
    </row>
    <row r="47" spans="18:27">
      <c r="R47" s="38">
        <v>1887</v>
      </c>
    </row>
    <row r="48" spans="18:27">
      <c r="R48" s="37">
        <v>565</v>
      </c>
    </row>
    <row r="49" spans="18:18">
      <c r="R49" s="37">
        <v>3825</v>
      </c>
    </row>
    <row r="50" spans="18:18">
      <c r="R50" s="37">
        <v>5536</v>
      </c>
    </row>
    <row r="51" spans="18:18">
      <c r="R51" s="37">
        <v>779</v>
      </c>
    </row>
    <row r="52" spans="18:18">
      <c r="R52" s="37">
        <v>2310</v>
      </c>
    </row>
    <row r="53" spans="18:18">
      <c r="R53" s="37">
        <v>1785</v>
      </c>
    </row>
    <row r="54" spans="18:18">
      <c r="R54" s="37">
        <v>1178</v>
      </c>
    </row>
    <row r="55" spans="18:18">
      <c r="R55" s="37">
        <v>1125</v>
      </c>
    </row>
    <row r="56" spans="18:18">
      <c r="R56" s="37">
        <v>58</v>
      </c>
    </row>
    <row r="57" spans="18:18">
      <c r="R57" s="41">
        <v>2010</v>
      </c>
    </row>
    <row r="58" spans="18:18">
      <c r="R58" s="37">
        <v>58</v>
      </c>
    </row>
  </sheetData>
  <mergeCells count="28">
    <mergeCell ref="A1:AA1"/>
    <mergeCell ref="A3:AA3"/>
    <mergeCell ref="A5:A7"/>
    <mergeCell ref="B5:B7"/>
    <mergeCell ref="C5:C7"/>
    <mergeCell ref="D5:I5"/>
    <mergeCell ref="J5:L5"/>
    <mergeCell ref="M5:N5"/>
    <mergeCell ref="Q5:Y5"/>
    <mergeCell ref="B2:AA2"/>
    <mergeCell ref="O5:O7"/>
    <mergeCell ref="P5:P7"/>
    <mergeCell ref="Y6:Z7"/>
    <mergeCell ref="AA5:AA6"/>
    <mergeCell ref="D6:D7"/>
    <mergeCell ref="I6:I7"/>
    <mergeCell ref="U6:V6"/>
    <mergeCell ref="W6:X6"/>
    <mergeCell ref="J6:J7"/>
    <mergeCell ref="K6:K7"/>
    <mergeCell ref="L6:L7"/>
    <mergeCell ref="M6:M7"/>
    <mergeCell ref="N6:N7"/>
    <mergeCell ref="B8:B11"/>
    <mergeCell ref="A12:C12"/>
    <mergeCell ref="Q6:R6"/>
    <mergeCell ref="I16:J16"/>
    <mergeCell ref="S6:T6"/>
  </mergeCells>
  <printOptions horizontalCentered="1"/>
  <pageMargins left="0" right="0" top="0.52" bottom="0.23622047244094491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workbookViewId="0">
      <selection activeCell="X18" sqref="X18"/>
    </sheetView>
  </sheetViews>
  <sheetFormatPr defaultColWidth="9.140625" defaultRowHeight="15"/>
  <cols>
    <col min="1" max="1" width="4.42578125" style="19" customWidth="1"/>
    <col min="2" max="2" width="16.28515625" style="19" customWidth="1"/>
    <col min="3" max="8" width="9.140625" style="19"/>
    <col min="9" max="9" width="12" style="19" customWidth="1"/>
    <col min="10" max="10" width="12.140625" style="19" customWidth="1"/>
    <col min="11" max="11" width="13.42578125" style="19" customWidth="1"/>
    <col min="12" max="12" width="16.7109375" style="19" customWidth="1"/>
    <col min="13" max="16384" width="9.140625" style="19"/>
  </cols>
  <sheetData>
    <row r="1" spans="1:16" ht="23.25">
      <c r="A1" s="224" t="s">
        <v>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6" ht="18" customHeight="1">
      <c r="A2" s="225" t="s">
        <v>81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4" spans="1:16" ht="36.75" customHeight="1">
      <c r="A4" s="226" t="s">
        <v>30</v>
      </c>
      <c r="B4" s="226" t="s">
        <v>75</v>
      </c>
      <c r="C4" s="226" t="s">
        <v>76</v>
      </c>
      <c r="D4" s="226"/>
      <c r="E4" s="226"/>
      <c r="F4" s="226" t="s">
        <v>5</v>
      </c>
      <c r="G4" s="226"/>
      <c r="H4" s="226"/>
      <c r="I4" s="226" t="s">
        <v>6</v>
      </c>
      <c r="J4" s="226"/>
      <c r="K4" s="226"/>
      <c r="L4" s="226" t="s">
        <v>77</v>
      </c>
    </row>
    <row r="5" spans="1:16" ht="32.25" customHeight="1">
      <c r="A5" s="226"/>
      <c r="B5" s="226"/>
      <c r="C5" s="18" t="s">
        <v>22</v>
      </c>
      <c r="D5" s="18" t="s">
        <v>9</v>
      </c>
      <c r="E5" s="18" t="s">
        <v>12</v>
      </c>
      <c r="F5" s="18" t="s">
        <v>22</v>
      </c>
      <c r="G5" s="18" t="s">
        <v>9</v>
      </c>
      <c r="H5" s="18" t="s">
        <v>12</v>
      </c>
      <c r="I5" s="18" t="s">
        <v>22</v>
      </c>
      <c r="J5" s="18" t="s">
        <v>9</v>
      </c>
      <c r="K5" s="18" t="s">
        <v>12</v>
      </c>
      <c r="L5" s="226"/>
      <c r="M5" s="23"/>
    </row>
    <row r="6" spans="1:16" ht="30" customHeight="1">
      <c r="A6" s="16">
        <v>1</v>
      </c>
      <c r="B6" s="22" t="s">
        <v>78</v>
      </c>
      <c r="C6" s="16" t="e">
        <f>#REF!</f>
        <v>#REF!</v>
      </c>
      <c r="D6" s="16" t="e">
        <f>#REF!</f>
        <v>#REF!</v>
      </c>
      <c r="E6" s="18" t="e">
        <f>SUM(C6:D6)</f>
        <v>#REF!</v>
      </c>
      <c r="F6" s="16" t="e">
        <f>#REF!</f>
        <v>#REF!</v>
      </c>
      <c r="G6" s="16" t="e">
        <f>#REF!</f>
        <v>#REF!</v>
      </c>
      <c r="H6" s="18" t="e">
        <f>SUM(F6:G6)</f>
        <v>#REF!</v>
      </c>
      <c r="I6" s="17" t="e">
        <f>#REF!</f>
        <v>#REF!</v>
      </c>
      <c r="J6" s="17" t="e">
        <f>#REF!</f>
        <v>#REF!</v>
      </c>
      <c r="K6" s="18" t="e">
        <f>SUM(I6:J6)</f>
        <v>#REF!</v>
      </c>
      <c r="L6" s="16">
        <v>861</v>
      </c>
      <c r="M6" s="227" t="s">
        <v>80</v>
      </c>
      <c r="N6" s="228"/>
      <c r="O6" s="228"/>
      <c r="P6" s="228"/>
    </row>
    <row r="7" spans="1:16" ht="30" customHeight="1">
      <c r="A7" s="16">
        <v>2</v>
      </c>
      <c r="B7" s="22" t="s">
        <v>79</v>
      </c>
      <c r="C7" s="16" t="e">
        <f>#REF!</f>
        <v>#REF!</v>
      </c>
      <c r="D7" s="16" t="e">
        <f>#REF!</f>
        <v>#REF!</v>
      </c>
      <c r="E7" s="18" t="e">
        <f>SUM(C7:D7)</f>
        <v>#REF!</v>
      </c>
      <c r="F7" s="16" t="e">
        <f>#REF!</f>
        <v>#REF!</v>
      </c>
      <c r="G7" s="16" t="e">
        <f>#REF!</f>
        <v>#REF!</v>
      </c>
      <c r="H7" s="18" t="e">
        <f>SUM(F7:G7)</f>
        <v>#REF!</v>
      </c>
      <c r="I7" s="17" t="e">
        <f>#REF!</f>
        <v>#REF!</v>
      </c>
      <c r="J7" s="17" t="e">
        <f>#REF!</f>
        <v>#REF!</v>
      </c>
      <c r="K7" s="18" t="e">
        <f>SUM(I7:J7)</f>
        <v>#REF!</v>
      </c>
      <c r="L7" s="16">
        <v>753</v>
      </c>
      <c r="M7" s="24"/>
    </row>
    <row r="8" spans="1:16" ht="30" customHeight="1">
      <c r="A8" s="16">
        <v>3</v>
      </c>
      <c r="B8" s="22" t="s">
        <v>16</v>
      </c>
      <c r="C8" s="16" t="e">
        <f>#REF!</f>
        <v>#REF!</v>
      </c>
      <c r="D8" s="16" t="e">
        <f>#REF!</f>
        <v>#REF!</v>
      </c>
      <c r="E8" s="18" t="e">
        <f>SUM(C8:D8)</f>
        <v>#REF!</v>
      </c>
      <c r="F8" s="16" t="e">
        <f>#REF!</f>
        <v>#REF!</v>
      </c>
      <c r="G8" s="16" t="e">
        <f>#REF!</f>
        <v>#REF!</v>
      </c>
      <c r="H8" s="18" t="e">
        <f>SUM(F8:G8)</f>
        <v>#REF!</v>
      </c>
      <c r="I8" s="17" t="e">
        <f>#REF!</f>
        <v>#REF!</v>
      </c>
      <c r="J8" s="17" t="e">
        <f>#REF!</f>
        <v>#REF!</v>
      </c>
      <c r="K8" s="18" t="e">
        <f>SUM(I8:J8)</f>
        <v>#REF!</v>
      </c>
      <c r="L8" s="16">
        <v>6453</v>
      </c>
      <c r="M8" s="24"/>
    </row>
    <row r="9" spans="1:16" ht="30" customHeight="1">
      <c r="A9" s="16">
        <v>4</v>
      </c>
      <c r="B9" s="22" t="s">
        <v>18</v>
      </c>
      <c r="C9" s="16" t="e">
        <f>#REF!</f>
        <v>#REF!</v>
      </c>
      <c r="D9" s="16" t="e">
        <f>#REF!</f>
        <v>#REF!</v>
      </c>
      <c r="E9" s="18" t="e">
        <f>SUM(C9:D9)</f>
        <v>#REF!</v>
      </c>
      <c r="F9" s="16" t="e">
        <f>#REF!</f>
        <v>#REF!</v>
      </c>
      <c r="G9" s="16" t="e">
        <f>#REF!</f>
        <v>#REF!</v>
      </c>
      <c r="H9" s="18" t="e">
        <f>SUM(F9:G9)</f>
        <v>#REF!</v>
      </c>
      <c r="I9" s="17" t="e">
        <f>#REF!</f>
        <v>#REF!</v>
      </c>
      <c r="J9" s="17" t="e">
        <f>#REF!</f>
        <v>#REF!</v>
      </c>
      <c r="K9" s="18" t="e">
        <f>SUM(I9:J9)</f>
        <v>#REF!</v>
      </c>
      <c r="L9" s="16">
        <v>9165</v>
      </c>
      <c r="M9" s="227" t="s">
        <v>80</v>
      </c>
      <c r="N9" s="228"/>
      <c r="O9" s="228"/>
      <c r="P9" s="228"/>
    </row>
    <row r="10" spans="1:16" s="21" customFormat="1" ht="27.75" customHeight="1">
      <c r="A10" s="226" t="s">
        <v>12</v>
      </c>
      <c r="B10" s="226"/>
      <c r="C10" s="20" t="e">
        <f>SUM(C6:C9)</f>
        <v>#REF!</v>
      </c>
      <c r="D10" s="20" t="e">
        <f t="shared" ref="D10:L10" si="0">SUM(D6:D9)</f>
        <v>#REF!</v>
      </c>
      <c r="E10" s="20" t="e">
        <f t="shared" si="0"/>
        <v>#REF!</v>
      </c>
      <c r="F10" s="20" t="e">
        <f t="shared" si="0"/>
        <v>#REF!</v>
      </c>
      <c r="G10" s="20" t="e">
        <f t="shared" si="0"/>
        <v>#REF!</v>
      </c>
      <c r="H10" s="20" t="e">
        <f t="shared" si="0"/>
        <v>#REF!</v>
      </c>
      <c r="I10" s="20" t="e">
        <f t="shared" si="0"/>
        <v>#REF!</v>
      </c>
      <c r="J10" s="20" t="e">
        <f t="shared" si="0"/>
        <v>#REF!</v>
      </c>
      <c r="K10" s="20" t="e">
        <f t="shared" si="0"/>
        <v>#REF!</v>
      </c>
      <c r="L10" s="20">
        <f t="shared" si="0"/>
        <v>17232</v>
      </c>
      <c r="M10" s="25"/>
    </row>
  </sheetData>
  <mergeCells count="11">
    <mergeCell ref="A1:L1"/>
    <mergeCell ref="A2:L2"/>
    <mergeCell ref="A10:B10"/>
    <mergeCell ref="M9:P9"/>
    <mergeCell ref="M6:P6"/>
    <mergeCell ref="A4:A5"/>
    <mergeCell ref="B4:B5"/>
    <mergeCell ref="C4:E4"/>
    <mergeCell ref="F4:H4"/>
    <mergeCell ref="I4:K4"/>
    <mergeCell ref="L4:L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F9" sqref="F9"/>
    </sheetView>
  </sheetViews>
  <sheetFormatPr defaultColWidth="8.85546875" defaultRowHeight="12"/>
  <cols>
    <col min="1" max="1" width="8.85546875" style="141"/>
    <col min="2" max="2" width="10.140625" style="141" bestFit="1" customWidth="1"/>
    <col min="3" max="16384" width="8.85546875" style="141"/>
  </cols>
  <sheetData>
    <row r="1" spans="1:2">
      <c r="A1" s="139" t="s">
        <v>327</v>
      </c>
      <c r="B1" s="140" t="s">
        <v>328</v>
      </c>
    </row>
    <row r="2" spans="1:2" ht="19.899999999999999" customHeight="1">
      <c r="A2" s="144" t="s">
        <v>329</v>
      </c>
      <c r="B2" s="145">
        <v>1987936.2</v>
      </c>
    </row>
    <row r="3" spans="1:2" ht="19.899999999999999" customHeight="1">
      <c r="A3" s="144" t="s">
        <v>330</v>
      </c>
      <c r="B3" s="145">
        <v>1084415.8</v>
      </c>
    </row>
    <row r="4" spans="1:2" ht="19.899999999999999" customHeight="1">
      <c r="A4" s="144" t="s">
        <v>331</v>
      </c>
      <c r="B4" s="145">
        <v>348484.4</v>
      </c>
    </row>
    <row r="5" spans="1:2" ht="19.899999999999999" customHeight="1">
      <c r="A5" s="144" t="s">
        <v>332</v>
      </c>
      <c r="B5" s="145">
        <v>52221</v>
      </c>
    </row>
    <row r="6" spans="1:2" ht="19.899999999999999" customHeight="1">
      <c r="A6" s="144" t="s">
        <v>333</v>
      </c>
      <c r="B6" s="145">
        <v>161467.4</v>
      </c>
    </row>
    <row r="7" spans="1:2" ht="19.899999999999999" customHeight="1">
      <c r="A7" s="144" t="s">
        <v>334</v>
      </c>
      <c r="B7" s="145">
        <v>204618</v>
      </c>
    </row>
    <row r="8" spans="1:2" ht="19.899999999999999" customHeight="1">
      <c r="A8" s="144" t="s">
        <v>335</v>
      </c>
      <c r="B8" s="145">
        <v>709948.8</v>
      </c>
    </row>
    <row r="9" spans="1:2" ht="19.899999999999999" customHeight="1">
      <c r="A9" s="144" t="s">
        <v>336</v>
      </c>
      <c r="B9" s="145">
        <v>491462.2</v>
      </c>
    </row>
    <row r="10" spans="1:2" ht="19.899999999999999" customHeight="1">
      <c r="A10" s="144" t="s">
        <v>337</v>
      </c>
      <c r="B10" s="145">
        <v>1205085.6000000001</v>
      </c>
    </row>
    <row r="11" spans="1:2" ht="19.899999999999999" customHeight="1">
      <c r="A11" s="144" t="s">
        <v>338</v>
      </c>
      <c r="B11" s="145">
        <v>1000983.4</v>
      </c>
    </row>
    <row r="12" spans="1:2" ht="19.899999999999999" customHeight="1">
      <c r="A12" s="144" t="s">
        <v>339</v>
      </c>
      <c r="B12" s="145">
        <v>1215263.3999999999</v>
      </c>
    </row>
    <row r="13" spans="1:2" ht="19.899999999999999" customHeight="1">
      <c r="A13" s="144" t="s">
        <v>340</v>
      </c>
      <c r="B13" s="145">
        <v>520241.4</v>
      </c>
    </row>
    <row r="14" spans="1:2" ht="19.899999999999999" customHeight="1">
      <c r="A14" s="144" t="s">
        <v>341</v>
      </c>
      <c r="B14" s="145">
        <v>1579590.2</v>
      </c>
    </row>
    <row r="15" spans="1:2" ht="21" customHeight="1">
      <c r="A15" s="144" t="s">
        <v>342</v>
      </c>
      <c r="B15" s="145">
        <v>310695.14020000002</v>
      </c>
    </row>
    <row r="16" spans="1:2" ht="21" customHeight="1">
      <c r="A16" s="142" t="s">
        <v>343</v>
      </c>
      <c r="B16" s="143">
        <v>1259982.254</v>
      </c>
    </row>
    <row r="17" spans="1:2" ht="21" customHeight="1">
      <c r="A17" s="144" t="s">
        <v>344</v>
      </c>
      <c r="B17" s="145">
        <v>1073386.3859999999</v>
      </c>
    </row>
    <row r="18" spans="1:2" ht="21" customHeight="1">
      <c r="A18" s="142" t="s">
        <v>345</v>
      </c>
      <c r="B18" s="143">
        <v>1337824.162</v>
      </c>
    </row>
    <row r="19" spans="1:2" ht="21" customHeight="1">
      <c r="A19" s="144" t="s">
        <v>346</v>
      </c>
      <c r="B19" s="145">
        <v>731748.01670000004</v>
      </c>
    </row>
    <row r="20" spans="1:2" ht="21" customHeight="1">
      <c r="A20" s="142" t="s">
        <v>347</v>
      </c>
      <c r="B20" s="143">
        <v>394531.87199999997</v>
      </c>
    </row>
    <row r="21" spans="1:2" ht="21" customHeight="1" thickBot="1">
      <c r="A21" s="146" t="s">
        <v>348</v>
      </c>
      <c r="B21" s="147">
        <v>926037.05619999999</v>
      </c>
    </row>
    <row r="22" spans="1:2" ht="21" customHeight="1">
      <c r="A22" s="148" t="s">
        <v>349</v>
      </c>
      <c r="B22" s="149">
        <v>406116.99249999999</v>
      </c>
    </row>
    <row r="23" spans="1:2" ht="21" customHeight="1">
      <c r="A23" s="144" t="s">
        <v>350</v>
      </c>
      <c r="B23" s="145">
        <v>220387.1488</v>
      </c>
    </row>
    <row r="24" spans="1:2" ht="21" customHeight="1">
      <c r="A24" s="142" t="s">
        <v>351</v>
      </c>
      <c r="B24" s="143">
        <v>618400.89580000006</v>
      </c>
    </row>
    <row r="25" spans="1:2" ht="21" customHeight="1">
      <c r="A25" s="144" t="s">
        <v>352</v>
      </c>
      <c r="B25" s="145">
        <v>1105502.476</v>
      </c>
    </row>
    <row r="26" spans="1:2" ht="21" customHeight="1">
      <c r="A26" s="142" t="s">
        <v>353</v>
      </c>
      <c r="B26" s="143">
        <v>992265.63210000005</v>
      </c>
    </row>
    <row r="27" spans="1:2" ht="21" customHeight="1">
      <c r="A27" s="144" t="s">
        <v>354</v>
      </c>
      <c r="B27" s="145">
        <v>747441.71400000004</v>
      </c>
    </row>
    <row r="28" spans="1:2" ht="21" customHeight="1">
      <c r="A28" s="142" t="s">
        <v>355</v>
      </c>
      <c r="B28" s="143">
        <v>1321063.2</v>
      </c>
    </row>
    <row r="29" spans="1:2" ht="21" customHeight="1">
      <c r="A29" s="144" t="s">
        <v>356</v>
      </c>
      <c r="B29" s="145">
        <v>549040.6</v>
      </c>
    </row>
    <row r="30" spans="1:2" ht="21" customHeight="1">
      <c r="A30" s="142" t="s">
        <v>357</v>
      </c>
      <c r="B30" s="143">
        <v>373233.4</v>
      </c>
    </row>
    <row r="31" spans="1:2" ht="21" customHeight="1" thickBot="1">
      <c r="A31" s="146" t="s">
        <v>358</v>
      </c>
      <c r="B31" s="147">
        <v>276451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50"/>
  <sheetViews>
    <sheetView topLeftCell="A418" workbookViewId="0">
      <selection activeCell="F9" sqref="F9"/>
    </sheetView>
  </sheetViews>
  <sheetFormatPr defaultRowHeight="12.75"/>
  <cols>
    <col min="1" max="1" width="17.5703125" bestFit="1" customWidth="1"/>
    <col min="2" max="2" width="20.7109375" bestFit="1" customWidth="1"/>
  </cols>
  <sheetData>
    <row r="3" spans="1:2">
      <c r="A3" s="150" t="s">
        <v>359</v>
      </c>
      <c r="B3" s="150" t="s">
        <v>360</v>
      </c>
    </row>
    <row r="4" spans="1:2">
      <c r="A4" s="150">
        <v>15517</v>
      </c>
      <c r="B4" s="150">
        <v>190</v>
      </c>
    </row>
    <row r="5" spans="1:2">
      <c r="A5" s="150">
        <v>151207</v>
      </c>
      <c r="B5" s="150">
        <v>157</v>
      </c>
    </row>
    <row r="6" spans="1:2">
      <c r="A6" s="150">
        <v>151208</v>
      </c>
      <c r="B6" s="150">
        <v>12986</v>
      </c>
    </row>
    <row r="7" spans="1:2">
      <c r="A7" s="150">
        <v>151210</v>
      </c>
      <c r="B7" s="150">
        <v>622</v>
      </c>
    </row>
    <row r="8" spans="1:2">
      <c r="A8" s="150">
        <v>151219</v>
      </c>
      <c r="B8" s="150">
        <v>43</v>
      </c>
    </row>
    <row r="9" spans="1:2">
      <c r="A9" s="150">
        <v>151220</v>
      </c>
      <c r="B9" s="150">
        <v>45</v>
      </c>
    </row>
    <row r="10" spans="1:2">
      <c r="A10" s="150">
        <v>151239</v>
      </c>
      <c r="B10" s="150">
        <v>37</v>
      </c>
    </row>
    <row r="11" spans="1:2">
      <c r="A11" s="150">
        <v>151242</v>
      </c>
      <c r="B11" s="150">
        <v>528</v>
      </c>
    </row>
    <row r="12" spans="1:2">
      <c r="A12" s="150">
        <v>151245</v>
      </c>
      <c r="B12" s="150">
        <v>2640</v>
      </c>
    </row>
    <row r="13" spans="1:2">
      <c r="A13" s="150">
        <v>151246</v>
      </c>
      <c r="B13" s="150">
        <v>6864</v>
      </c>
    </row>
    <row r="14" spans="1:2">
      <c r="A14" s="150">
        <v>151247</v>
      </c>
      <c r="B14" s="150">
        <v>1584</v>
      </c>
    </row>
    <row r="15" spans="1:2">
      <c r="A15" s="150">
        <v>151248</v>
      </c>
      <c r="B15" s="150">
        <v>4752</v>
      </c>
    </row>
    <row r="16" spans="1:2">
      <c r="A16" s="150">
        <v>151249</v>
      </c>
      <c r="B16" s="150">
        <v>2640</v>
      </c>
    </row>
    <row r="17" spans="1:2">
      <c r="A17" s="150">
        <v>151250</v>
      </c>
      <c r="B17" s="150">
        <v>25640</v>
      </c>
    </row>
    <row r="18" spans="1:2">
      <c r="A18" s="150">
        <v>151251</v>
      </c>
      <c r="B18" s="150">
        <v>5808</v>
      </c>
    </row>
    <row r="19" spans="1:2">
      <c r="A19" s="150">
        <v>151252</v>
      </c>
      <c r="B19" s="150">
        <v>6336</v>
      </c>
    </row>
    <row r="20" spans="1:2">
      <c r="A20" s="150">
        <v>151256</v>
      </c>
      <c r="B20" s="150">
        <v>8051</v>
      </c>
    </row>
    <row r="21" spans="1:2">
      <c r="A21" s="150">
        <v>151257</v>
      </c>
      <c r="B21" s="150">
        <v>1056</v>
      </c>
    </row>
    <row r="22" spans="1:2">
      <c r="A22" s="150">
        <v>151258</v>
      </c>
      <c r="B22" s="150">
        <v>2640</v>
      </c>
    </row>
    <row r="23" spans="1:2">
      <c r="A23" s="150">
        <v>151259</v>
      </c>
      <c r="B23" s="150">
        <v>1056</v>
      </c>
    </row>
    <row r="24" spans="1:2">
      <c r="A24" s="150">
        <v>151260</v>
      </c>
      <c r="B24" s="150">
        <v>524</v>
      </c>
    </row>
    <row r="25" spans="1:2">
      <c r="A25" s="150">
        <v>151261</v>
      </c>
      <c r="B25" s="150">
        <v>1703</v>
      </c>
    </row>
    <row r="26" spans="1:2">
      <c r="A26" s="150">
        <v>151262</v>
      </c>
      <c r="B26" s="150">
        <v>631</v>
      </c>
    </row>
    <row r="27" spans="1:2">
      <c r="A27" s="150">
        <v>151263</v>
      </c>
      <c r="B27" s="150">
        <v>1441</v>
      </c>
    </row>
    <row r="28" spans="1:2">
      <c r="A28" s="150">
        <v>151266</v>
      </c>
      <c r="B28" s="150">
        <v>655</v>
      </c>
    </row>
    <row r="29" spans="1:2">
      <c r="A29" s="150">
        <v>151267</v>
      </c>
      <c r="B29" s="150">
        <v>393</v>
      </c>
    </row>
    <row r="30" spans="1:2">
      <c r="A30" s="150">
        <v>151268</v>
      </c>
      <c r="B30" s="150">
        <v>393</v>
      </c>
    </row>
    <row r="31" spans="1:2">
      <c r="A31" s="150">
        <v>151270</v>
      </c>
      <c r="B31" s="150">
        <v>5833</v>
      </c>
    </row>
    <row r="32" spans="1:2">
      <c r="A32" s="150">
        <v>151273</v>
      </c>
      <c r="B32" s="150">
        <v>786</v>
      </c>
    </row>
    <row r="33" spans="1:2">
      <c r="A33" s="150">
        <v>151274</v>
      </c>
      <c r="B33" s="150">
        <v>3499</v>
      </c>
    </row>
    <row r="34" spans="1:2">
      <c r="A34" s="150">
        <v>151280</v>
      </c>
      <c r="B34" s="150">
        <v>131</v>
      </c>
    </row>
    <row r="35" spans="1:2">
      <c r="A35" s="150">
        <v>151282</v>
      </c>
      <c r="B35" s="150">
        <v>2227</v>
      </c>
    </row>
    <row r="36" spans="1:2">
      <c r="A36" s="150">
        <v>151283</v>
      </c>
      <c r="B36" s="150">
        <v>4585</v>
      </c>
    </row>
    <row r="37" spans="1:2">
      <c r="A37" s="150">
        <v>151284</v>
      </c>
      <c r="B37" s="150">
        <v>262</v>
      </c>
    </row>
    <row r="38" spans="1:2">
      <c r="A38" s="150">
        <v>151285</v>
      </c>
      <c r="B38" s="150">
        <v>262</v>
      </c>
    </row>
    <row r="39" spans="1:2">
      <c r="A39" s="150">
        <v>151287</v>
      </c>
      <c r="B39" s="150">
        <v>131</v>
      </c>
    </row>
    <row r="40" spans="1:2">
      <c r="A40" s="150">
        <v>151288</v>
      </c>
      <c r="B40" s="150">
        <v>131</v>
      </c>
    </row>
    <row r="41" spans="1:2">
      <c r="A41" s="150">
        <v>151289</v>
      </c>
      <c r="B41" s="150">
        <v>262</v>
      </c>
    </row>
    <row r="42" spans="1:2">
      <c r="A42" s="150">
        <v>151290</v>
      </c>
      <c r="B42" s="150">
        <v>131</v>
      </c>
    </row>
    <row r="43" spans="1:2">
      <c r="A43" s="150">
        <v>151291</v>
      </c>
      <c r="B43" s="150">
        <v>131</v>
      </c>
    </row>
    <row r="44" spans="1:2">
      <c r="A44" s="150">
        <v>151292</v>
      </c>
      <c r="B44" s="150">
        <v>131</v>
      </c>
    </row>
    <row r="45" spans="1:2">
      <c r="A45" s="150">
        <v>151293</v>
      </c>
      <c r="B45" s="150">
        <v>131</v>
      </c>
    </row>
    <row r="46" spans="1:2">
      <c r="A46" s="150">
        <v>151294</v>
      </c>
      <c r="B46" s="150">
        <v>1703</v>
      </c>
    </row>
    <row r="47" spans="1:2">
      <c r="A47" s="150">
        <v>151295</v>
      </c>
      <c r="B47" s="150">
        <v>1965</v>
      </c>
    </row>
    <row r="48" spans="1:2">
      <c r="A48" s="150">
        <v>151297</v>
      </c>
      <c r="B48" s="150">
        <v>20</v>
      </c>
    </row>
    <row r="49" spans="1:2">
      <c r="A49" s="150">
        <v>151298</v>
      </c>
      <c r="B49" s="150">
        <v>131</v>
      </c>
    </row>
    <row r="50" spans="1:2">
      <c r="A50" s="150">
        <v>151299</v>
      </c>
      <c r="B50" s="150">
        <v>131</v>
      </c>
    </row>
    <row r="51" spans="1:2">
      <c r="A51" s="150">
        <v>151301</v>
      </c>
      <c r="B51" s="150">
        <v>5280</v>
      </c>
    </row>
    <row r="52" spans="1:2">
      <c r="A52" s="150">
        <v>151302</v>
      </c>
      <c r="B52" s="150">
        <v>134</v>
      </c>
    </row>
    <row r="53" spans="1:2">
      <c r="A53" s="150">
        <v>151303</v>
      </c>
      <c r="B53" s="150">
        <v>155</v>
      </c>
    </row>
    <row r="54" spans="1:2">
      <c r="A54" s="150">
        <v>151304</v>
      </c>
      <c r="B54" s="150">
        <v>60</v>
      </c>
    </row>
    <row r="55" spans="1:2">
      <c r="A55" s="150">
        <v>151305</v>
      </c>
      <c r="B55" s="150">
        <v>10349</v>
      </c>
    </row>
    <row r="56" spans="1:2">
      <c r="A56" s="150">
        <v>151306</v>
      </c>
      <c r="B56" s="150">
        <v>120</v>
      </c>
    </row>
    <row r="57" spans="1:2">
      <c r="A57" s="150">
        <v>151307</v>
      </c>
      <c r="B57" s="150">
        <v>120</v>
      </c>
    </row>
    <row r="58" spans="1:2">
      <c r="A58" s="150">
        <v>151308</v>
      </c>
      <c r="B58" s="150">
        <v>120</v>
      </c>
    </row>
    <row r="59" spans="1:2">
      <c r="A59" s="150">
        <v>151309</v>
      </c>
      <c r="B59" s="150">
        <v>193</v>
      </c>
    </row>
    <row r="60" spans="1:2">
      <c r="A60" s="150">
        <v>151310</v>
      </c>
      <c r="B60" s="150">
        <v>193</v>
      </c>
    </row>
    <row r="61" spans="1:2">
      <c r="A61" s="150">
        <v>151311</v>
      </c>
      <c r="B61" s="150">
        <v>5657</v>
      </c>
    </row>
    <row r="62" spans="1:2">
      <c r="A62" s="150">
        <v>151312</v>
      </c>
      <c r="B62" s="150">
        <v>193</v>
      </c>
    </row>
    <row r="63" spans="1:2">
      <c r="A63" s="150">
        <v>151313</v>
      </c>
      <c r="B63" s="150">
        <v>193</v>
      </c>
    </row>
    <row r="64" spans="1:2">
      <c r="A64" s="150">
        <v>151314</v>
      </c>
      <c r="B64" s="150">
        <v>10306</v>
      </c>
    </row>
    <row r="65" spans="1:2">
      <c r="A65" s="150">
        <v>151315</v>
      </c>
      <c r="B65" s="150">
        <v>120</v>
      </c>
    </row>
    <row r="66" spans="1:2">
      <c r="A66" s="150">
        <v>151316</v>
      </c>
      <c r="B66" s="150">
        <v>360</v>
      </c>
    </row>
    <row r="67" spans="1:2">
      <c r="A67" s="150">
        <v>151317</v>
      </c>
      <c r="B67" s="150">
        <v>120</v>
      </c>
    </row>
    <row r="68" spans="1:2">
      <c r="A68" s="150">
        <v>151318</v>
      </c>
      <c r="B68" s="150">
        <v>1897</v>
      </c>
    </row>
    <row r="69" spans="1:2">
      <c r="A69" s="150">
        <v>151319</v>
      </c>
      <c r="B69" s="150">
        <v>2</v>
      </c>
    </row>
    <row r="70" spans="1:2">
      <c r="A70" s="150">
        <v>151320</v>
      </c>
      <c r="B70" s="150">
        <v>480</v>
      </c>
    </row>
    <row r="71" spans="1:2">
      <c r="A71" s="150">
        <v>151321</v>
      </c>
      <c r="B71" s="150">
        <v>120</v>
      </c>
    </row>
    <row r="72" spans="1:2">
      <c r="A72" s="150">
        <v>151322</v>
      </c>
      <c r="B72" s="150">
        <v>129</v>
      </c>
    </row>
    <row r="73" spans="1:2">
      <c r="A73" s="150">
        <v>151323</v>
      </c>
      <c r="B73" s="150">
        <v>2970</v>
      </c>
    </row>
    <row r="74" spans="1:2">
      <c r="A74" s="150">
        <v>151324</v>
      </c>
      <c r="B74" s="150">
        <v>5244</v>
      </c>
    </row>
    <row r="75" spans="1:2">
      <c r="A75" s="150">
        <v>151325</v>
      </c>
      <c r="B75" s="150">
        <v>15504</v>
      </c>
    </row>
    <row r="76" spans="1:2">
      <c r="A76" s="150">
        <v>151326</v>
      </c>
      <c r="B76" s="150">
        <v>240</v>
      </c>
    </row>
    <row r="77" spans="1:2">
      <c r="A77" s="150">
        <v>151327</v>
      </c>
      <c r="B77" s="150">
        <v>120</v>
      </c>
    </row>
    <row r="78" spans="1:2">
      <c r="A78" s="150">
        <v>151328</v>
      </c>
      <c r="B78" s="150">
        <v>120</v>
      </c>
    </row>
    <row r="79" spans="1:2">
      <c r="A79" s="150">
        <v>151329</v>
      </c>
      <c r="B79" s="150">
        <v>120</v>
      </c>
    </row>
    <row r="80" spans="1:2">
      <c r="A80" s="150">
        <v>151330</v>
      </c>
      <c r="B80" s="150">
        <v>120</v>
      </c>
    </row>
    <row r="81" spans="1:2">
      <c r="A81" s="150">
        <v>151331</v>
      </c>
      <c r="B81" s="150">
        <v>2773</v>
      </c>
    </row>
    <row r="82" spans="1:2">
      <c r="A82" s="150">
        <v>151332</v>
      </c>
      <c r="B82" s="150">
        <v>21888</v>
      </c>
    </row>
    <row r="83" spans="1:2">
      <c r="A83" s="150">
        <v>151333</v>
      </c>
      <c r="B83" s="150">
        <v>2712</v>
      </c>
    </row>
    <row r="84" spans="1:2">
      <c r="A84" s="150">
        <v>151334</v>
      </c>
      <c r="B84" s="150">
        <v>10792</v>
      </c>
    </row>
    <row r="85" spans="1:2">
      <c r="A85" s="150">
        <v>151335</v>
      </c>
      <c r="B85" s="150">
        <v>2906</v>
      </c>
    </row>
    <row r="86" spans="1:2">
      <c r="A86" s="150">
        <v>151336</v>
      </c>
      <c r="B86" s="150">
        <v>3288</v>
      </c>
    </row>
    <row r="87" spans="1:2">
      <c r="A87" s="150">
        <v>151337</v>
      </c>
      <c r="B87" s="150">
        <v>3288</v>
      </c>
    </row>
    <row r="88" spans="1:2">
      <c r="A88" s="150">
        <v>151338</v>
      </c>
      <c r="B88" s="150">
        <v>20135</v>
      </c>
    </row>
    <row r="89" spans="1:2">
      <c r="A89" s="150">
        <v>151339</v>
      </c>
      <c r="B89" s="150">
        <v>5295</v>
      </c>
    </row>
    <row r="90" spans="1:2">
      <c r="A90" s="150">
        <v>151340</v>
      </c>
      <c r="B90" s="150">
        <v>1120</v>
      </c>
    </row>
    <row r="91" spans="1:2">
      <c r="A91" s="150">
        <v>151344</v>
      </c>
      <c r="B91" s="150">
        <v>27347</v>
      </c>
    </row>
    <row r="92" spans="1:2">
      <c r="A92" s="150">
        <v>151345</v>
      </c>
      <c r="B92" s="150">
        <v>1200</v>
      </c>
    </row>
    <row r="93" spans="1:2">
      <c r="A93" s="150">
        <v>151346</v>
      </c>
      <c r="B93" s="150">
        <v>31</v>
      </c>
    </row>
    <row r="94" spans="1:2">
      <c r="A94" s="150">
        <v>151503</v>
      </c>
      <c r="B94" s="150">
        <v>432</v>
      </c>
    </row>
    <row r="95" spans="1:2">
      <c r="A95" s="150">
        <v>151505</v>
      </c>
      <c r="B95" s="150">
        <v>3168</v>
      </c>
    </row>
    <row r="96" spans="1:2">
      <c r="A96" s="150">
        <v>151506</v>
      </c>
      <c r="B96" s="150">
        <v>9529</v>
      </c>
    </row>
    <row r="97" spans="1:2">
      <c r="A97" s="150">
        <v>151508</v>
      </c>
      <c r="B97" s="150">
        <v>2482</v>
      </c>
    </row>
    <row r="98" spans="1:2">
      <c r="A98" s="150">
        <v>151509</v>
      </c>
      <c r="B98" s="150">
        <v>15619</v>
      </c>
    </row>
    <row r="99" spans="1:2">
      <c r="A99" s="150">
        <v>151510</v>
      </c>
      <c r="B99" s="150">
        <v>31169</v>
      </c>
    </row>
    <row r="100" spans="1:2">
      <c r="A100" s="150">
        <v>151511</v>
      </c>
      <c r="B100" s="150">
        <v>9401</v>
      </c>
    </row>
    <row r="101" spans="1:2">
      <c r="A101" s="150">
        <v>151512</v>
      </c>
      <c r="B101" s="150">
        <v>10387</v>
      </c>
    </row>
    <row r="102" spans="1:2">
      <c r="A102" s="150">
        <v>151513</v>
      </c>
      <c r="B102" s="150">
        <v>950</v>
      </c>
    </row>
    <row r="103" spans="1:2">
      <c r="A103" s="150">
        <v>151514</v>
      </c>
      <c r="B103" s="150">
        <v>2446</v>
      </c>
    </row>
    <row r="104" spans="1:2">
      <c r="A104" s="150">
        <v>151516</v>
      </c>
      <c r="B104" s="150">
        <v>26685</v>
      </c>
    </row>
    <row r="105" spans="1:2">
      <c r="A105" s="150">
        <v>151517</v>
      </c>
      <c r="B105" s="150">
        <v>2809</v>
      </c>
    </row>
    <row r="106" spans="1:2">
      <c r="A106" s="150">
        <v>151518</v>
      </c>
      <c r="B106" s="150">
        <v>4283</v>
      </c>
    </row>
    <row r="107" spans="1:2">
      <c r="A107" s="150">
        <v>151519</v>
      </c>
      <c r="B107" s="150">
        <v>6247</v>
      </c>
    </row>
    <row r="108" spans="1:2">
      <c r="A108" s="150">
        <v>151521</v>
      </c>
      <c r="B108" s="150">
        <v>11222</v>
      </c>
    </row>
    <row r="109" spans="1:2">
      <c r="A109" s="150">
        <v>151522</v>
      </c>
      <c r="B109" s="150">
        <v>3372</v>
      </c>
    </row>
    <row r="110" spans="1:2">
      <c r="A110" s="150">
        <v>151524</v>
      </c>
      <c r="B110" s="150">
        <v>1349</v>
      </c>
    </row>
    <row r="111" spans="1:2">
      <c r="A111" s="150">
        <v>151525</v>
      </c>
      <c r="B111" s="150">
        <v>29</v>
      </c>
    </row>
    <row r="112" spans="1:2">
      <c r="A112" s="150">
        <v>151527</v>
      </c>
      <c r="B112" s="150">
        <v>88</v>
      </c>
    </row>
    <row r="113" spans="1:2">
      <c r="A113" s="150">
        <v>151531</v>
      </c>
      <c r="B113" s="150">
        <v>23195</v>
      </c>
    </row>
    <row r="114" spans="1:2">
      <c r="A114" s="150">
        <v>151532</v>
      </c>
      <c r="B114" s="150">
        <v>8287</v>
      </c>
    </row>
    <row r="115" spans="1:2">
      <c r="A115" s="150">
        <v>151533</v>
      </c>
      <c r="B115" s="150">
        <v>2750</v>
      </c>
    </row>
    <row r="116" spans="1:2">
      <c r="A116" s="150">
        <v>151536</v>
      </c>
      <c r="B116" s="150">
        <v>9922</v>
      </c>
    </row>
    <row r="117" spans="1:2">
      <c r="A117" s="150">
        <v>151537</v>
      </c>
      <c r="B117" s="150">
        <v>2223</v>
      </c>
    </row>
    <row r="118" spans="1:2">
      <c r="A118" s="150">
        <v>151538</v>
      </c>
      <c r="B118" s="150">
        <v>14188</v>
      </c>
    </row>
    <row r="119" spans="1:2">
      <c r="A119" s="150">
        <v>151540</v>
      </c>
      <c r="B119" s="150">
        <v>11591</v>
      </c>
    </row>
    <row r="120" spans="1:2">
      <c r="A120" s="150">
        <v>151544</v>
      </c>
      <c r="B120" s="150">
        <v>2</v>
      </c>
    </row>
    <row r="121" spans="1:2">
      <c r="A121" s="150">
        <v>151545</v>
      </c>
      <c r="B121" s="150">
        <v>25620</v>
      </c>
    </row>
    <row r="122" spans="1:2">
      <c r="A122" s="150">
        <v>151546</v>
      </c>
      <c r="B122" s="150">
        <v>14954</v>
      </c>
    </row>
    <row r="123" spans="1:2">
      <c r="A123" s="150">
        <v>151547</v>
      </c>
      <c r="B123" s="150">
        <v>6307</v>
      </c>
    </row>
    <row r="124" spans="1:2">
      <c r="A124" s="150">
        <v>151548</v>
      </c>
      <c r="B124" s="150">
        <v>4689</v>
      </c>
    </row>
    <row r="125" spans="1:2">
      <c r="A125" s="150">
        <v>151550</v>
      </c>
      <c r="B125" s="150">
        <v>5746</v>
      </c>
    </row>
    <row r="126" spans="1:2">
      <c r="A126" s="150">
        <v>151551</v>
      </c>
      <c r="B126" s="150">
        <v>12907</v>
      </c>
    </row>
    <row r="127" spans="1:2">
      <c r="A127" s="150">
        <v>151552</v>
      </c>
      <c r="B127" s="150">
        <v>1617</v>
      </c>
    </row>
    <row r="128" spans="1:2">
      <c r="A128" s="150">
        <v>151553</v>
      </c>
      <c r="B128" s="150">
        <v>34269</v>
      </c>
    </row>
    <row r="129" spans="1:2">
      <c r="A129" s="150">
        <v>151555</v>
      </c>
      <c r="B129" s="150">
        <v>1084</v>
      </c>
    </row>
    <row r="130" spans="1:2">
      <c r="A130" s="150">
        <v>151558</v>
      </c>
      <c r="B130" s="150">
        <v>11845</v>
      </c>
    </row>
    <row r="131" spans="1:2">
      <c r="A131" s="150">
        <v>151559</v>
      </c>
      <c r="B131" s="150">
        <v>1410</v>
      </c>
    </row>
    <row r="132" spans="1:2">
      <c r="A132" s="150">
        <v>151561</v>
      </c>
      <c r="B132" s="150">
        <v>63</v>
      </c>
    </row>
    <row r="133" spans="1:2">
      <c r="A133" s="150">
        <v>151564</v>
      </c>
      <c r="B133" s="150">
        <v>9291</v>
      </c>
    </row>
    <row r="134" spans="1:2">
      <c r="A134" s="150">
        <v>151566</v>
      </c>
      <c r="B134" s="150">
        <v>1171</v>
      </c>
    </row>
    <row r="135" spans="1:2">
      <c r="A135" s="150">
        <v>151572</v>
      </c>
      <c r="B135" s="150">
        <v>6750</v>
      </c>
    </row>
    <row r="136" spans="1:2">
      <c r="A136" s="150">
        <v>151573</v>
      </c>
      <c r="B136" s="150">
        <v>9914</v>
      </c>
    </row>
    <row r="137" spans="1:2">
      <c r="A137" s="150">
        <v>151575</v>
      </c>
      <c r="B137" s="150">
        <v>5504</v>
      </c>
    </row>
    <row r="138" spans="1:2">
      <c r="A138" s="150">
        <v>151576</v>
      </c>
      <c r="B138" s="150">
        <v>3899</v>
      </c>
    </row>
    <row r="139" spans="1:2">
      <c r="A139" s="150">
        <v>151578</v>
      </c>
      <c r="B139" s="150">
        <v>2397</v>
      </c>
    </row>
    <row r="140" spans="1:2">
      <c r="A140" s="150">
        <v>151579</v>
      </c>
      <c r="B140" s="150">
        <v>1996</v>
      </c>
    </row>
    <row r="141" spans="1:2">
      <c r="A141" s="150">
        <v>151580</v>
      </c>
      <c r="B141" s="150">
        <v>2213</v>
      </c>
    </row>
    <row r="142" spans="1:2">
      <c r="A142" s="150">
        <v>151581</v>
      </c>
      <c r="B142" s="150">
        <v>3693</v>
      </c>
    </row>
    <row r="143" spans="1:2">
      <c r="A143" s="150">
        <v>151582</v>
      </c>
      <c r="B143" s="150">
        <v>4543</v>
      </c>
    </row>
    <row r="144" spans="1:2">
      <c r="A144" s="150">
        <v>151583</v>
      </c>
      <c r="B144" s="150">
        <v>3076</v>
      </c>
    </row>
    <row r="145" spans="1:2">
      <c r="A145" s="150">
        <v>151588</v>
      </c>
      <c r="B145" s="150">
        <v>3549</v>
      </c>
    </row>
    <row r="146" spans="1:2">
      <c r="A146" s="150">
        <v>151592</v>
      </c>
      <c r="B146" s="150">
        <v>5473</v>
      </c>
    </row>
    <row r="147" spans="1:2">
      <c r="A147" s="150">
        <v>151593</v>
      </c>
      <c r="B147" s="150">
        <v>10329</v>
      </c>
    </row>
    <row r="148" spans="1:2">
      <c r="A148" s="150">
        <v>151595</v>
      </c>
      <c r="B148" s="150">
        <v>2680</v>
      </c>
    </row>
    <row r="149" spans="1:2">
      <c r="A149" s="150">
        <v>151596</v>
      </c>
      <c r="B149" s="150">
        <v>8730</v>
      </c>
    </row>
    <row r="150" spans="1:2">
      <c r="A150" s="150">
        <v>151597</v>
      </c>
      <c r="B150" s="150">
        <v>15546</v>
      </c>
    </row>
    <row r="151" spans="1:2">
      <c r="A151" s="150">
        <v>151701</v>
      </c>
      <c r="B151" s="150">
        <v>1040</v>
      </c>
    </row>
    <row r="152" spans="1:2">
      <c r="A152" s="150">
        <v>151702</v>
      </c>
      <c r="B152" s="150">
        <v>1950</v>
      </c>
    </row>
    <row r="153" spans="1:2">
      <c r="A153" s="150">
        <v>151703</v>
      </c>
      <c r="B153" s="150">
        <v>1430</v>
      </c>
    </row>
    <row r="154" spans="1:2">
      <c r="A154" s="150">
        <v>151704</v>
      </c>
      <c r="B154" s="150">
        <v>2600</v>
      </c>
    </row>
    <row r="155" spans="1:2">
      <c r="A155" s="150">
        <v>151705</v>
      </c>
      <c r="B155" s="150">
        <v>390</v>
      </c>
    </row>
    <row r="156" spans="1:2">
      <c r="A156" s="150">
        <v>151706</v>
      </c>
      <c r="B156" s="150">
        <v>130</v>
      </c>
    </row>
    <row r="157" spans="1:2">
      <c r="A157" s="150">
        <v>151707</v>
      </c>
      <c r="B157" s="150">
        <v>5200</v>
      </c>
    </row>
    <row r="158" spans="1:2">
      <c r="A158" s="150">
        <v>151708</v>
      </c>
      <c r="B158" s="150">
        <v>260</v>
      </c>
    </row>
    <row r="159" spans="1:2">
      <c r="A159" s="150">
        <v>151709</v>
      </c>
      <c r="B159" s="150">
        <v>260</v>
      </c>
    </row>
    <row r="160" spans="1:2">
      <c r="A160" s="150">
        <v>151710</v>
      </c>
      <c r="B160" s="150">
        <v>1560</v>
      </c>
    </row>
    <row r="161" spans="1:2">
      <c r="A161" s="150">
        <v>151711</v>
      </c>
      <c r="B161" s="150">
        <v>1560</v>
      </c>
    </row>
    <row r="162" spans="1:2">
      <c r="A162" s="150">
        <v>151712</v>
      </c>
      <c r="B162" s="150">
        <v>130</v>
      </c>
    </row>
    <row r="163" spans="1:2">
      <c r="A163" s="150">
        <v>151713</v>
      </c>
      <c r="B163" s="150">
        <v>260</v>
      </c>
    </row>
    <row r="164" spans="1:2">
      <c r="A164" s="150">
        <v>151714</v>
      </c>
      <c r="B164" s="150">
        <v>1444</v>
      </c>
    </row>
    <row r="165" spans="1:2">
      <c r="A165" s="150">
        <v>151715</v>
      </c>
      <c r="B165" s="150">
        <v>1560</v>
      </c>
    </row>
    <row r="166" spans="1:2">
      <c r="A166" s="150">
        <v>151716</v>
      </c>
      <c r="B166" s="150">
        <v>40</v>
      </c>
    </row>
    <row r="167" spans="1:2">
      <c r="A167" s="150">
        <v>151718</v>
      </c>
      <c r="B167" s="150">
        <v>520</v>
      </c>
    </row>
    <row r="168" spans="1:2">
      <c r="A168" s="150">
        <v>151719</v>
      </c>
      <c r="B168" s="150">
        <v>260</v>
      </c>
    </row>
    <row r="169" spans="1:2">
      <c r="A169" s="150">
        <v>151720</v>
      </c>
      <c r="B169" s="150">
        <v>130</v>
      </c>
    </row>
    <row r="170" spans="1:2">
      <c r="A170" s="150">
        <v>151721</v>
      </c>
      <c r="B170" s="150">
        <v>130</v>
      </c>
    </row>
    <row r="171" spans="1:2">
      <c r="A171" s="150">
        <v>151725</v>
      </c>
      <c r="B171" s="150">
        <v>130</v>
      </c>
    </row>
    <row r="172" spans="1:2">
      <c r="A172" s="150">
        <v>151726</v>
      </c>
      <c r="B172" s="150">
        <v>130</v>
      </c>
    </row>
    <row r="173" spans="1:2">
      <c r="A173" s="150">
        <v>151727</v>
      </c>
      <c r="B173" s="150">
        <v>130</v>
      </c>
    </row>
    <row r="174" spans="1:2">
      <c r="A174" s="150">
        <v>151728</v>
      </c>
      <c r="B174" s="150">
        <v>130</v>
      </c>
    </row>
    <row r="175" spans="1:2">
      <c r="A175" s="150">
        <v>151901</v>
      </c>
      <c r="B175" s="150">
        <v>15368</v>
      </c>
    </row>
    <row r="176" spans="1:2">
      <c r="A176" s="150">
        <v>151903</v>
      </c>
      <c r="B176" s="150">
        <v>2778</v>
      </c>
    </row>
    <row r="177" spans="1:2">
      <c r="A177" s="150">
        <v>151904</v>
      </c>
      <c r="B177" s="150">
        <v>27905</v>
      </c>
    </row>
    <row r="178" spans="1:2">
      <c r="A178" s="150">
        <v>151905</v>
      </c>
      <c r="B178" s="150">
        <v>1715</v>
      </c>
    </row>
    <row r="179" spans="1:2">
      <c r="A179" s="150">
        <v>151906</v>
      </c>
      <c r="B179" s="150">
        <v>85</v>
      </c>
    </row>
    <row r="180" spans="1:2">
      <c r="A180" s="150">
        <v>151907</v>
      </c>
      <c r="B180" s="150">
        <v>6049</v>
      </c>
    </row>
    <row r="181" spans="1:2">
      <c r="A181" s="150">
        <v>151908</v>
      </c>
      <c r="B181" s="150">
        <v>3693</v>
      </c>
    </row>
    <row r="182" spans="1:2">
      <c r="A182" s="150">
        <v>151909</v>
      </c>
      <c r="B182" s="150">
        <v>1481</v>
      </c>
    </row>
    <row r="183" spans="1:2">
      <c r="A183" s="150">
        <v>151911</v>
      </c>
      <c r="B183" s="150">
        <v>3000</v>
      </c>
    </row>
    <row r="184" spans="1:2">
      <c r="A184" s="150">
        <v>151912</v>
      </c>
      <c r="B184" s="150">
        <v>3850</v>
      </c>
    </row>
    <row r="185" spans="1:2">
      <c r="A185" s="150">
        <v>151913</v>
      </c>
      <c r="B185" s="150">
        <v>6732</v>
      </c>
    </row>
    <row r="186" spans="1:2">
      <c r="A186" s="150">
        <v>151914</v>
      </c>
      <c r="B186" s="150">
        <v>0</v>
      </c>
    </row>
    <row r="187" spans="1:2">
      <c r="A187" s="150">
        <v>151915</v>
      </c>
      <c r="B187" s="150">
        <v>7299</v>
      </c>
    </row>
    <row r="188" spans="1:2">
      <c r="A188" s="150">
        <v>151916</v>
      </c>
      <c r="B188" s="150">
        <v>3623</v>
      </c>
    </row>
    <row r="189" spans="1:2">
      <c r="A189" s="150">
        <v>151917</v>
      </c>
      <c r="B189" s="150">
        <v>0</v>
      </c>
    </row>
    <row r="190" spans="1:2">
      <c r="A190" s="150">
        <v>151919</v>
      </c>
      <c r="B190" s="150">
        <v>614</v>
      </c>
    </row>
    <row r="191" spans="1:2">
      <c r="A191" s="150">
        <v>151920</v>
      </c>
      <c r="B191" s="150">
        <v>6619</v>
      </c>
    </row>
    <row r="192" spans="1:2">
      <c r="A192" s="150">
        <v>151921</v>
      </c>
      <c r="B192" s="150">
        <v>22</v>
      </c>
    </row>
    <row r="193" spans="1:2">
      <c r="A193" s="150">
        <v>151922</v>
      </c>
      <c r="B193" s="150">
        <v>1597</v>
      </c>
    </row>
    <row r="194" spans="1:2">
      <c r="A194" s="150">
        <v>151923</v>
      </c>
      <c r="B194" s="150">
        <v>0</v>
      </c>
    </row>
    <row r="195" spans="1:2">
      <c r="A195" s="150">
        <v>151924</v>
      </c>
      <c r="B195" s="150">
        <v>552</v>
      </c>
    </row>
    <row r="196" spans="1:2">
      <c r="A196" s="150">
        <v>151925</v>
      </c>
      <c r="B196" s="150">
        <v>0</v>
      </c>
    </row>
    <row r="197" spans="1:2">
      <c r="A197" s="150">
        <v>151926</v>
      </c>
      <c r="B197" s="150">
        <v>3278</v>
      </c>
    </row>
    <row r="198" spans="1:2">
      <c r="A198" s="150">
        <v>151927</v>
      </c>
      <c r="B198" s="150">
        <v>3435</v>
      </c>
    </row>
    <row r="199" spans="1:2">
      <c r="A199" s="150">
        <v>151928</v>
      </c>
      <c r="B199" s="150">
        <v>6632</v>
      </c>
    </row>
    <row r="200" spans="1:2">
      <c r="A200" s="150">
        <v>151929</v>
      </c>
      <c r="B200" s="150">
        <v>2313</v>
      </c>
    </row>
    <row r="201" spans="1:2">
      <c r="A201" s="150">
        <v>151930</v>
      </c>
      <c r="B201" s="150">
        <v>0</v>
      </c>
    </row>
    <row r="202" spans="1:2">
      <c r="A202" s="150">
        <v>151931</v>
      </c>
      <c r="B202" s="150">
        <v>5352</v>
      </c>
    </row>
    <row r="203" spans="1:2">
      <c r="A203" s="150">
        <v>151932</v>
      </c>
      <c r="B203" s="150">
        <v>816</v>
      </c>
    </row>
    <row r="204" spans="1:2">
      <c r="A204" s="150">
        <v>151933</v>
      </c>
      <c r="B204" s="150">
        <v>4305</v>
      </c>
    </row>
    <row r="205" spans="1:2">
      <c r="A205" s="150">
        <v>151934</v>
      </c>
      <c r="B205" s="150">
        <v>2968</v>
      </c>
    </row>
    <row r="206" spans="1:2">
      <c r="A206" s="150">
        <v>151935</v>
      </c>
      <c r="B206" s="150">
        <v>9084</v>
      </c>
    </row>
    <row r="207" spans="1:2">
      <c r="A207" s="150">
        <v>151936</v>
      </c>
      <c r="B207" s="150">
        <v>1091</v>
      </c>
    </row>
    <row r="208" spans="1:2">
      <c r="A208" s="150">
        <v>151937</v>
      </c>
      <c r="B208" s="150">
        <v>17792</v>
      </c>
    </row>
    <row r="209" spans="1:2">
      <c r="A209" s="150">
        <v>151938</v>
      </c>
      <c r="B209" s="150">
        <v>6765</v>
      </c>
    </row>
    <row r="210" spans="1:2">
      <c r="A210" s="150">
        <v>151939</v>
      </c>
      <c r="B210" s="150">
        <v>6448</v>
      </c>
    </row>
    <row r="211" spans="1:2">
      <c r="A211" s="150">
        <v>151940</v>
      </c>
      <c r="B211" s="150">
        <v>506</v>
      </c>
    </row>
    <row r="212" spans="1:2">
      <c r="A212" s="150">
        <v>151941</v>
      </c>
      <c r="B212" s="150">
        <v>11717</v>
      </c>
    </row>
    <row r="213" spans="1:2">
      <c r="A213" s="150">
        <v>151942</v>
      </c>
      <c r="B213" s="150">
        <v>9007</v>
      </c>
    </row>
    <row r="214" spans="1:2">
      <c r="A214" s="150">
        <v>151943</v>
      </c>
      <c r="B214" s="150">
        <v>2314</v>
      </c>
    </row>
    <row r="215" spans="1:2">
      <c r="A215" s="150">
        <v>151944</v>
      </c>
      <c r="B215" s="150">
        <v>2335</v>
      </c>
    </row>
    <row r="216" spans="1:2">
      <c r="A216" s="150">
        <v>151945</v>
      </c>
      <c r="B216" s="150">
        <v>1409</v>
      </c>
    </row>
    <row r="217" spans="1:2">
      <c r="A217" s="150">
        <v>151946</v>
      </c>
      <c r="B217" s="150">
        <v>789</v>
      </c>
    </row>
    <row r="218" spans="1:2">
      <c r="A218" s="150">
        <v>151947</v>
      </c>
      <c r="B218" s="150">
        <v>1109</v>
      </c>
    </row>
    <row r="219" spans="1:2">
      <c r="A219" s="150">
        <v>151948</v>
      </c>
      <c r="B219" s="150">
        <v>1454</v>
      </c>
    </row>
    <row r="220" spans="1:2">
      <c r="A220" s="150">
        <v>151949</v>
      </c>
      <c r="B220" s="150">
        <v>675</v>
      </c>
    </row>
    <row r="221" spans="1:2">
      <c r="A221" s="150">
        <v>151950</v>
      </c>
      <c r="B221" s="150">
        <v>4872</v>
      </c>
    </row>
    <row r="222" spans="1:2">
      <c r="A222" s="150">
        <v>151951</v>
      </c>
      <c r="B222" s="150">
        <v>350</v>
      </c>
    </row>
    <row r="223" spans="1:2">
      <c r="A223" s="150">
        <v>151952</v>
      </c>
      <c r="B223" s="150">
        <v>300</v>
      </c>
    </row>
    <row r="224" spans="1:2">
      <c r="A224" s="150">
        <v>151953</v>
      </c>
      <c r="B224" s="150">
        <v>47</v>
      </c>
    </row>
    <row r="225" spans="1:2">
      <c r="A225" s="150">
        <v>151954</v>
      </c>
      <c r="B225" s="150">
        <v>3064</v>
      </c>
    </row>
    <row r="226" spans="1:2">
      <c r="A226" s="150">
        <v>151956</v>
      </c>
      <c r="B226" s="150">
        <v>1635</v>
      </c>
    </row>
    <row r="227" spans="1:2">
      <c r="A227" s="150">
        <v>151959</v>
      </c>
      <c r="B227" s="150">
        <v>155</v>
      </c>
    </row>
    <row r="228" spans="1:2">
      <c r="A228" s="150">
        <v>151962</v>
      </c>
      <c r="B228" s="150">
        <v>190</v>
      </c>
    </row>
    <row r="229" spans="1:2">
      <c r="A229" s="150">
        <v>152344</v>
      </c>
      <c r="B229" s="150">
        <v>952</v>
      </c>
    </row>
    <row r="230" spans="1:2">
      <c r="A230" s="150">
        <v>153101</v>
      </c>
      <c r="B230" s="150">
        <v>15</v>
      </c>
    </row>
    <row r="231" spans="1:2">
      <c r="A231" s="150">
        <v>153102</v>
      </c>
      <c r="B231" s="150">
        <v>40</v>
      </c>
    </row>
    <row r="232" spans="1:2">
      <c r="A232" s="150">
        <v>153103</v>
      </c>
      <c r="B232" s="150">
        <v>4006</v>
      </c>
    </row>
    <row r="233" spans="1:2">
      <c r="A233" s="150">
        <v>153104</v>
      </c>
      <c r="B233" s="150">
        <v>20335</v>
      </c>
    </row>
    <row r="234" spans="1:2">
      <c r="A234" s="150">
        <v>153106</v>
      </c>
      <c r="B234" s="150">
        <v>284</v>
      </c>
    </row>
    <row r="235" spans="1:2">
      <c r="A235" s="150">
        <v>153107</v>
      </c>
      <c r="B235" s="150">
        <v>467</v>
      </c>
    </row>
    <row r="236" spans="1:2">
      <c r="A236" s="150">
        <v>153108</v>
      </c>
      <c r="B236" s="150">
        <v>1761</v>
      </c>
    </row>
    <row r="237" spans="1:2">
      <c r="A237" s="150">
        <v>153110</v>
      </c>
      <c r="B237" s="150">
        <v>7357</v>
      </c>
    </row>
    <row r="238" spans="1:2">
      <c r="A238" s="150">
        <v>153111</v>
      </c>
      <c r="B238" s="150">
        <v>342</v>
      </c>
    </row>
    <row r="239" spans="1:2">
      <c r="A239" s="150">
        <v>153112</v>
      </c>
      <c r="B239" s="150">
        <v>8984</v>
      </c>
    </row>
    <row r="240" spans="1:2">
      <c r="A240" s="150">
        <v>153114</v>
      </c>
      <c r="B240" s="150">
        <v>2612</v>
      </c>
    </row>
    <row r="241" spans="1:2">
      <c r="A241" s="150">
        <v>153115</v>
      </c>
      <c r="B241" s="150">
        <v>7614</v>
      </c>
    </row>
    <row r="242" spans="1:2">
      <c r="A242" s="150">
        <v>153116</v>
      </c>
      <c r="B242" s="150">
        <v>10547</v>
      </c>
    </row>
    <row r="243" spans="1:2">
      <c r="A243" s="150">
        <v>153118</v>
      </c>
      <c r="B243" s="150">
        <v>20752</v>
      </c>
    </row>
    <row r="244" spans="1:2">
      <c r="A244" s="150">
        <v>153122</v>
      </c>
      <c r="B244" s="150">
        <v>17665</v>
      </c>
    </row>
    <row r="245" spans="1:2">
      <c r="A245" s="150">
        <v>153124</v>
      </c>
      <c r="B245" s="150">
        <v>3566</v>
      </c>
    </row>
    <row r="246" spans="1:2">
      <c r="A246" s="150">
        <v>153127</v>
      </c>
      <c r="B246" s="150">
        <v>7221</v>
      </c>
    </row>
    <row r="247" spans="1:2">
      <c r="A247" s="150">
        <v>153129</v>
      </c>
      <c r="B247" s="150">
        <v>4306</v>
      </c>
    </row>
    <row r="248" spans="1:2">
      <c r="A248" s="150">
        <v>153130</v>
      </c>
      <c r="B248" s="150">
        <v>1465</v>
      </c>
    </row>
    <row r="249" spans="1:2">
      <c r="A249" s="150">
        <v>153132</v>
      </c>
      <c r="B249" s="150">
        <v>5545</v>
      </c>
    </row>
    <row r="250" spans="1:2">
      <c r="A250" s="150">
        <v>153133</v>
      </c>
      <c r="B250" s="150">
        <v>18518</v>
      </c>
    </row>
    <row r="251" spans="1:2">
      <c r="A251" s="150">
        <v>153134</v>
      </c>
      <c r="B251" s="150">
        <v>2383</v>
      </c>
    </row>
    <row r="252" spans="1:2">
      <c r="A252" s="150">
        <v>153137</v>
      </c>
      <c r="B252" s="150">
        <v>18880</v>
      </c>
    </row>
    <row r="253" spans="1:2">
      <c r="A253" s="150">
        <v>153139</v>
      </c>
      <c r="B253" s="150">
        <v>2865</v>
      </c>
    </row>
    <row r="254" spans="1:2">
      <c r="A254" s="150">
        <v>153140</v>
      </c>
      <c r="B254" s="150">
        <v>3055</v>
      </c>
    </row>
    <row r="255" spans="1:2">
      <c r="A255" s="150">
        <v>153143</v>
      </c>
      <c r="B255" s="150">
        <v>1810</v>
      </c>
    </row>
    <row r="256" spans="1:2">
      <c r="A256" s="150">
        <v>153144</v>
      </c>
      <c r="B256" s="150">
        <v>412</v>
      </c>
    </row>
    <row r="257" spans="1:2">
      <c r="A257" s="150">
        <v>153145</v>
      </c>
      <c r="B257" s="150">
        <v>9041</v>
      </c>
    </row>
    <row r="258" spans="1:2">
      <c r="A258" s="150">
        <v>153146</v>
      </c>
      <c r="B258" s="150">
        <v>1534</v>
      </c>
    </row>
    <row r="259" spans="1:2">
      <c r="A259" s="150">
        <v>153147</v>
      </c>
      <c r="B259" s="150">
        <v>3102</v>
      </c>
    </row>
    <row r="260" spans="1:2">
      <c r="A260" s="150">
        <v>153148</v>
      </c>
      <c r="B260" s="150">
        <v>2098</v>
      </c>
    </row>
    <row r="261" spans="1:2">
      <c r="A261" s="150">
        <v>153151</v>
      </c>
      <c r="B261" s="150">
        <v>3856</v>
      </c>
    </row>
    <row r="262" spans="1:2">
      <c r="A262" s="150">
        <v>153152</v>
      </c>
      <c r="B262" s="150">
        <v>877</v>
      </c>
    </row>
    <row r="263" spans="1:2">
      <c r="A263" s="150">
        <v>153154</v>
      </c>
      <c r="B263" s="150">
        <v>17382</v>
      </c>
    </row>
    <row r="264" spans="1:2">
      <c r="A264" s="150">
        <v>153156</v>
      </c>
      <c r="B264" s="150">
        <v>4690</v>
      </c>
    </row>
    <row r="265" spans="1:2">
      <c r="A265" s="150">
        <v>153159</v>
      </c>
      <c r="B265" s="150">
        <v>1918</v>
      </c>
    </row>
    <row r="266" spans="1:2">
      <c r="A266" s="150">
        <v>153162</v>
      </c>
      <c r="B266" s="150">
        <v>4900</v>
      </c>
    </row>
    <row r="267" spans="1:2">
      <c r="A267" s="150">
        <v>153164</v>
      </c>
      <c r="B267" s="150">
        <v>1847</v>
      </c>
    </row>
    <row r="268" spans="1:2">
      <c r="A268" s="150">
        <v>153165</v>
      </c>
      <c r="B268" s="150">
        <v>6042</v>
      </c>
    </row>
    <row r="269" spans="1:2">
      <c r="A269" s="150">
        <v>153166</v>
      </c>
      <c r="B269" s="150">
        <v>1495</v>
      </c>
    </row>
    <row r="270" spans="1:2">
      <c r="A270" s="150">
        <v>153168</v>
      </c>
      <c r="B270" s="150">
        <v>230</v>
      </c>
    </row>
    <row r="271" spans="1:2">
      <c r="A271" s="150">
        <v>153169</v>
      </c>
      <c r="B271" s="150">
        <v>1507</v>
      </c>
    </row>
    <row r="272" spans="1:2">
      <c r="A272" s="150">
        <v>153170</v>
      </c>
      <c r="B272" s="150">
        <v>1864</v>
      </c>
    </row>
    <row r="273" spans="1:2">
      <c r="A273" s="150">
        <v>153172</v>
      </c>
      <c r="B273" s="150">
        <v>3363</v>
      </c>
    </row>
    <row r="274" spans="1:2">
      <c r="A274" s="150">
        <v>153173</v>
      </c>
      <c r="B274" s="150">
        <v>3040</v>
      </c>
    </row>
    <row r="275" spans="1:2">
      <c r="A275" s="150">
        <v>153174</v>
      </c>
      <c r="B275" s="150">
        <v>4825</v>
      </c>
    </row>
    <row r="276" spans="1:2">
      <c r="A276" s="150">
        <v>153204</v>
      </c>
      <c r="B276" s="150">
        <v>0</v>
      </c>
    </row>
    <row r="277" spans="1:2">
      <c r="A277" s="150">
        <v>153226</v>
      </c>
      <c r="B277" s="150">
        <v>29</v>
      </c>
    </row>
    <row r="278" spans="1:2">
      <c r="A278" s="150">
        <v>153229</v>
      </c>
      <c r="B278" s="150">
        <v>2175</v>
      </c>
    </row>
    <row r="279" spans="1:2">
      <c r="A279" s="150">
        <v>153230</v>
      </c>
      <c r="B279" s="150">
        <v>2580</v>
      </c>
    </row>
    <row r="280" spans="1:2">
      <c r="A280" s="150">
        <v>153231</v>
      </c>
      <c r="B280" s="150">
        <v>14187</v>
      </c>
    </row>
    <row r="281" spans="1:2">
      <c r="A281" s="150">
        <v>153300</v>
      </c>
      <c r="B281" s="150">
        <v>726</v>
      </c>
    </row>
    <row r="282" spans="1:2">
      <c r="A282" s="150">
        <v>153301</v>
      </c>
      <c r="B282" s="150">
        <v>5445</v>
      </c>
    </row>
    <row r="283" spans="1:2">
      <c r="A283" s="150">
        <v>153401</v>
      </c>
      <c r="B283" s="150">
        <v>2155</v>
      </c>
    </row>
    <row r="284" spans="1:2">
      <c r="A284" s="150">
        <v>153402</v>
      </c>
      <c r="B284" s="150">
        <v>360</v>
      </c>
    </row>
    <row r="285" spans="1:2">
      <c r="A285" s="150">
        <v>153403</v>
      </c>
      <c r="B285" s="150">
        <v>860</v>
      </c>
    </row>
    <row r="286" spans="1:2">
      <c r="A286" s="150">
        <v>153405</v>
      </c>
      <c r="B286" s="150">
        <v>598</v>
      </c>
    </row>
    <row r="287" spans="1:2">
      <c r="A287" s="150">
        <v>153406</v>
      </c>
      <c r="B287" s="150">
        <v>29389</v>
      </c>
    </row>
    <row r="288" spans="1:2">
      <c r="A288" s="150">
        <v>153407</v>
      </c>
      <c r="B288" s="150">
        <v>13401</v>
      </c>
    </row>
    <row r="289" spans="1:2">
      <c r="A289" s="150">
        <v>153408</v>
      </c>
      <c r="B289" s="150">
        <v>1815</v>
      </c>
    </row>
    <row r="290" spans="1:2">
      <c r="A290" s="150">
        <v>153410</v>
      </c>
      <c r="B290" s="150">
        <v>25313</v>
      </c>
    </row>
    <row r="291" spans="1:2">
      <c r="A291" s="150">
        <v>153411</v>
      </c>
      <c r="B291" s="150">
        <v>7620</v>
      </c>
    </row>
    <row r="292" spans="1:2">
      <c r="A292" s="150">
        <v>153412</v>
      </c>
      <c r="B292" s="150">
        <v>12146</v>
      </c>
    </row>
    <row r="293" spans="1:2">
      <c r="A293" s="150">
        <v>153413</v>
      </c>
      <c r="B293" s="150">
        <v>8705</v>
      </c>
    </row>
    <row r="294" spans="1:2">
      <c r="A294" s="150">
        <v>153414</v>
      </c>
      <c r="B294" s="150">
        <v>2751</v>
      </c>
    </row>
    <row r="295" spans="1:2">
      <c r="A295" s="150">
        <v>153415</v>
      </c>
      <c r="B295" s="150">
        <v>4071</v>
      </c>
    </row>
    <row r="296" spans="1:2">
      <c r="A296" s="150">
        <v>153417</v>
      </c>
      <c r="B296" s="150">
        <v>6351</v>
      </c>
    </row>
    <row r="297" spans="1:2">
      <c r="A297" s="150">
        <v>153419</v>
      </c>
      <c r="B297" s="150">
        <v>3104</v>
      </c>
    </row>
    <row r="298" spans="1:2">
      <c r="A298" s="150">
        <v>153420</v>
      </c>
      <c r="B298" s="150">
        <v>1308</v>
      </c>
    </row>
    <row r="299" spans="1:2">
      <c r="A299" s="150">
        <v>153421</v>
      </c>
      <c r="B299" s="150">
        <v>5004</v>
      </c>
    </row>
    <row r="300" spans="1:2">
      <c r="A300" s="150">
        <v>153422</v>
      </c>
      <c r="B300" s="150">
        <v>131</v>
      </c>
    </row>
    <row r="301" spans="1:2">
      <c r="A301" s="150">
        <v>153423</v>
      </c>
      <c r="B301" s="150">
        <v>1853</v>
      </c>
    </row>
    <row r="302" spans="1:2">
      <c r="A302" s="150">
        <v>153424</v>
      </c>
      <c r="B302" s="150">
        <v>12371</v>
      </c>
    </row>
    <row r="303" spans="1:2">
      <c r="A303" s="150">
        <v>153425</v>
      </c>
      <c r="B303" s="150">
        <v>22940</v>
      </c>
    </row>
    <row r="304" spans="1:2">
      <c r="A304" s="150">
        <v>153426</v>
      </c>
      <c r="B304" s="150">
        <v>13437</v>
      </c>
    </row>
    <row r="305" spans="1:2">
      <c r="A305" s="150">
        <v>153427</v>
      </c>
      <c r="B305" s="150">
        <v>19289</v>
      </c>
    </row>
    <row r="306" spans="1:2">
      <c r="A306" s="150">
        <v>153428</v>
      </c>
      <c r="B306" s="150">
        <v>1815</v>
      </c>
    </row>
    <row r="307" spans="1:2">
      <c r="A307" s="150">
        <v>153429</v>
      </c>
      <c r="B307" s="150">
        <v>1452</v>
      </c>
    </row>
    <row r="308" spans="1:2">
      <c r="A308" s="150">
        <v>153432</v>
      </c>
      <c r="B308" s="150">
        <v>13239</v>
      </c>
    </row>
    <row r="309" spans="1:2">
      <c r="A309" s="150">
        <v>153433</v>
      </c>
      <c r="B309" s="150">
        <v>21387</v>
      </c>
    </row>
    <row r="310" spans="1:2">
      <c r="A310" s="150">
        <v>153434</v>
      </c>
      <c r="B310" s="150">
        <v>6793</v>
      </c>
    </row>
    <row r="311" spans="1:2">
      <c r="A311" s="150">
        <v>153435</v>
      </c>
      <c r="B311" s="150">
        <v>6189</v>
      </c>
    </row>
    <row r="312" spans="1:2">
      <c r="A312" s="150">
        <v>153436</v>
      </c>
      <c r="B312" s="150">
        <v>9247</v>
      </c>
    </row>
    <row r="313" spans="1:2">
      <c r="A313" s="150">
        <v>153437</v>
      </c>
      <c r="B313" s="150">
        <v>0</v>
      </c>
    </row>
    <row r="314" spans="1:2">
      <c r="A314" s="150">
        <v>153439</v>
      </c>
      <c r="B314" s="150">
        <v>244</v>
      </c>
    </row>
    <row r="315" spans="1:2">
      <c r="A315" s="150">
        <v>153440</v>
      </c>
      <c r="B315" s="150">
        <v>19793</v>
      </c>
    </row>
    <row r="316" spans="1:2">
      <c r="A316" s="150">
        <v>153441</v>
      </c>
      <c r="B316" s="150">
        <v>3319</v>
      </c>
    </row>
    <row r="317" spans="1:2">
      <c r="A317" s="150">
        <v>153442</v>
      </c>
      <c r="B317" s="150">
        <v>1497</v>
      </c>
    </row>
    <row r="318" spans="1:2">
      <c r="A318" s="150">
        <v>153444</v>
      </c>
      <c r="B318" s="150">
        <v>453</v>
      </c>
    </row>
    <row r="319" spans="1:2">
      <c r="A319" s="150">
        <v>153445</v>
      </c>
      <c r="B319" s="150">
        <v>5111</v>
      </c>
    </row>
    <row r="320" spans="1:2">
      <c r="A320" s="150">
        <v>153447</v>
      </c>
      <c r="B320" s="150">
        <v>6204</v>
      </c>
    </row>
    <row r="321" spans="1:2">
      <c r="A321" s="150">
        <v>153448</v>
      </c>
      <c r="B321" s="150">
        <v>1026</v>
      </c>
    </row>
    <row r="322" spans="1:2">
      <c r="A322" s="150">
        <v>153450</v>
      </c>
      <c r="B322" s="150">
        <v>2689</v>
      </c>
    </row>
    <row r="323" spans="1:2">
      <c r="A323" s="150">
        <v>153451</v>
      </c>
      <c r="B323" s="150">
        <v>10456</v>
      </c>
    </row>
    <row r="324" spans="1:2">
      <c r="A324" s="150">
        <v>153453</v>
      </c>
      <c r="B324" s="150">
        <v>8197</v>
      </c>
    </row>
    <row r="325" spans="1:2">
      <c r="A325" s="150">
        <v>153454</v>
      </c>
      <c r="B325" s="150">
        <v>2541</v>
      </c>
    </row>
    <row r="326" spans="1:2">
      <c r="A326" s="150">
        <v>153455</v>
      </c>
      <c r="B326" s="150">
        <v>10373</v>
      </c>
    </row>
    <row r="327" spans="1:2">
      <c r="A327" s="150">
        <v>153456</v>
      </c>
      <c r="B327" s="150">
        <v>1354</v>
      </c>
    </row>
    <row r="328" spans="1:2">
      <c r="A328" s="150">
        <v>153457</v>
      </c>
      <c r="B328" s="150">
        <v>2014</v>
      </c>
    </row>
    <row r="329" spans="1:2">
      <c r="A329" s="150">
        <v>153458</v>
      </c>
      <c r="B329" s="150">
        <v>3591</v>
      </c>
    </row>
    <row r="330" spans="1:2">
      <c r="A330" s="150">
        <v>153461</v>
      </c>
      <c r="B330" s="150">
        <v>4402</v>
      </c>
    </row>
    <row r="331" spans="1:2">
      <c r="A331" s="150">
        <v>153462</v>
      </c>
      <c r="B331" s="150">
        <v>2289</v>
      </c>
    </row>
    <row r="332" spans="1:2">
      <c r="A332" s="150">
        <v>153464</v>
      </c>
      <c r="B332" s="150">
        <v>33351</v>
      </c>
    </row>
    <row r="333" spans="1:2">
      <c r="A333" s="150">
        <v>153465</v>
      </c>
      <c r="B333" s="150">
        <v>7008</v>
      </c>
    </row>
    <row r="334" spans="1:2">
      <c r="A334" s="150">
        <v>153467</v>
      </c>
      <c r="B334" s="150">
        <v>8260</v>
      </c>
    </row>
    <row r="335" spans="1:2">
      <c r="A335" s="150">
        <v>153468</v>
      </c>
      <c r="B335" s="150">
        <v>411</v>
      </c>
    </row>
    <row r="336" spans="1:2">
      <c r="A336" s="150">
        <v>153469</v>
      </c>
      <c r="B336" s="150">
        <v>2892</v>
      </c>
    </row>
    <row r="337" spans="1:2">
      <c r="A337" s="150">
        <v>153470</v>
      </c>
      <c r="B337" s="150">
        <v>2815</v>
      </c>
    </row>
    <row r="338" spans="1:2">
      <c r="A338" s="150">
        <v>153471</v>
      </c>
      <c r="B338" s="150">
        <v>4317</v>
      </c>
    </row>
    <row r="339" spans="1:2">
      <c r="A339" s="150">
        <v>153474</v>
      </c>
      <c r="B339" s="150">
        <v>3644</v>
      </c>
    </row>
    <row r="340" spans="1:2">
      <c r="A340" s="150">
        <v>153475</v>
      </c>
      <c r="B340" s="150">
        <v>5237</v>
      </c>
    </row>
    <row r="341" spans="1:2">
      <c r="A341" s="150">
        <v>153477</v>
      </c>
      <c r="B341" s="150"/>
    </row>
    <row r="342" spans="1:2">
      <c r="A342" s="150">
        <v>153478</v>
      </c>
      <c r="B342" s="150"/>
    </row>
    <row r="343" spans="1:2">
      <c r="A343" s="150">
        <v>153479</v>
      </c>
      <c r="B343" s="150">
        <v>1263</v>
      </c>
    </row>
    <row r="344" spans="1:2">
      <c r="A344" s="150">
        <v>153480</v>
      </c>
      <c r="B344" s="150">
        <v>9774</v>
      </c>
    </row>
    <row r="345" spans="1:2">
      <c r="A345" s="150">
        <v>153481</v>
      </c>
      <c r="B345" s="150">
        <v>2099</v>
      </c>
    </row>
    <row r="346" spans="1:2">
      <c r="A346" s="150">
        <v>153485</v>
      </c>
      <c r="B346" s="150">
        <v>90</v>
      </c>
    </row>
    <row r="347" spans="1:2">
      <c r="A347" s="150">
        <v>155155</v>
      </c>
      <c r="B347" s="150">
        <v>31</v>
      </c>
    </row>
    <row r="348" spans="1:2">
      <c r="A348" s="150">
        <v>155163</v>
      </c>
      <c r="B348" s="150">
        <v>2908</v>
      </c>
    </row>
    <row r="349" spans="1:2">
      <c r="A349" s="150">
        <v>155164</v>
      </c>
      <c r="B349" s="150">
        <v>1433</v>
      </c>
    </row>
    <row r="350" spans="1:2">
      <c r="A350" s="150">
        <v>155166</v>
      </c>
      <c r="B350" s="150">
        <v>32</v>
      </c>
    </row>
    <row r="351" spans="1:2">
      <c r="A351" s="150">
        <v>155187</v>
      </c>
      <c r="B351" s="150">
        <v>95</v>
      </c>
    </row>
    <row r="352" spans="1:2">
      <c r="A352" s="150">
        <v>155188</v>
      </c>
      <c r="B352" s="150">
        <v>738</v>
      </c>
    </row>
    <row r="353" spans="1:2">
      <c r="A353" s="150">
        <v>155257</v>
      </c>
      <c r="B353" s="150">
        <v>131</v>
      </c>
    </row>
    <row r="354" spans="1:2">
      <c r="A354" s="150">
        <v>155274</v>
      </c>
      <c r="B354" s="150">
        <v>2726</v>
      </c>
    </row>
    <row r="355" spans="1:2">
      <c r="A355" s="150" t="s">
        <v>361</v>
      </c>
      <c r="B355" s="150">
        <v>3696</v>
      </c>
    </row>
    <row r="356" spans="1:2">
      <c r="A356" s="150" t="s">
        <v>362</v>
      </c>
      <c r="B356" s="150">
        <v>2112</v>
      </c>
    </row>
    <row r="357" spans="1:2">
      <c r="A357" s="150" t="s">
        <v>363</v>
      </c>
      <c r="B357" s="150">
        <v>4752</v>
      </c>
    </row>
    <row r="358" spans="1:2">
      <c r="A358" s="150" t="s">
        <v>364</v>
      </c>
      <c r="B358" s="150">
        <v>5808</v>
      </c>
    </row>
    <row r="359" spans="1:2">
      <c r="A359" s="150" t="s">
        <v>365</v>
      </c>
      <c r="B359" s="150">
        <v>8436</v>
      </c>
    </row>
    <row r="360" spans="1:2">
      <c r="A360" s="150" t="s">
        <v>366</v>
      </c>
      <c r="B360" s="150">
        <v>2350</v>
      </c>
    </row>
    <row r="361" spans="1:2">
      <c r="A361" s="150" t="s">
        <v>367</v>
      </c>
      <c r="B361" s="150">
        <v>524</v>
      </c>
    </row>
    <row r="362" spans="1:2">
      <c r="A362" s="150" t="s">
        <v>368</v>
      </c>
      <c r="B362" s="150">
        <v>393</v>
      </c>
    </row>
    <row r="363" spans="1:2">
      <c r="A363" s="150" t="s">
        <v>369</v>
      </c>
      <c r="B363" s="150">
        <v>369</v>
      </c>
    </row>
    <row r="364" spans="1:2">
      <c r="A364" s="150" t="s">
        <v>370</v>
      </c>
      <c r="B364" s="150">
        <v>262</v>
      </c>
    </row>
    <row r="365" spans="1:2">
      <c r="A365" s="150" t="s">
        <v>371</v>
      </c>
      <c r="B365" s="150">
        <v>393</v>
      </c>
    </row>
    <row r="366" spans="1:2">
      <c r="A366" s="150" t="s">
        <v>372</v>
      </c>
      <c r="B366" s="150">
        <v>393</v>
      </c>
    </row>
    <row r="367" spans="1:2">
      <c r="A367" s="150" t="s">
        <v>373</v>
      </c>
      <c r="B367" s="150">
        <v>528</v>
      </c>
    </row>
    <row r="368" spans="1:2">
      <c r="A368" s="150" t="s">
        <v>374</v>
      </c>
      <c r="B368" s="150">
        <v>22942</v>
      </c>
    </row>
    <row r="369" spans="1:2">
      <c r="A369" s="150" t="s">
        <v>375</v>
      </c>
      <c r="B369" s="150">
        <v>528</v>
      </c>
    </row>
    <row r="370" spans="1:2">
      <c r="A370" s="150" t="s">
        <v>376</v>
      </c>
      <c r="B370" s="150">
        <v>524</v>
      </c>
    </row>
    <row r="371" spans="1:2">
      <c r="A371" s="150" t="s">
        <v>377</v>
      </c>
      <c r="B371" s="150">
        <v>655</v>
      </c>
    </row>
    <row r="372" spans="1:2">
      <c r="A372" s="150" t="s">
        <v>378</v>
      </c>
      <c r="B372" s="150">
        <v>6419</v>
      </c>
    </row>
    <row r="373" spans="1:2">
      <c r="A373" s="150" t="s">
        <v>379</v>
      </c>
      <c r="B373" s="150">
        <v>5020</v>
      </c>
    </row>
    <row r="374" spans="1:2">
      <c r="A374" s="150" t="s">
        <v>380</v>
      </c>
      <c r="B374" s="150">
        <v>4061</v>
      </c>
    </row>
    <row r="375" spans="1:2">
      <c r="A375" s="150" t="s">
        <v>381</v>
      </c>
      <c r="B375" s="150">
        <v>628</v>
      </c>
    </row>
    <row r="376" spans="1:2">
      <c r="A376" s="150" t="s">
        <v>382</v>
      </c>
      <c r="B376" s="150">
        <v>111</v>
      </c>
    </row>
    <row r="377" spans="1:2">
      <c r="A377" s="150" t="s">
        <v>383</v>
      </c>
      <c r="B377" s="150">
        <v>134</v>
      </c>
    </row>
    <row r="378" spans="1:2">
      <c r="A378" s="150" t="s">
        <v>267</v>
      </c>
      <c r="B378" s="150">
        <v>2192</v>
      </c>
    </row>
    <row r="379" spans="1:2">
      <c r="A379" s="150" t="s">
        <v>384</v>
      </c>
      <c r="B379" s="150">
        <v>3021</v>
      </c>
    </row>
    <row r="380" spans="1:2">
      <c r="A380" s="150" t="s">
        <v>385</v>
      </c>
      <c r="B380" s="150">
        <v>1576</v>
      </c>
    </row>
    <row r="381" spans="1:2">
      <c r="A381" s="150" t="s">
        <v>386</v>
      </c>
      <c r="B381" s="150">
        <v>3849</v>
      </c>
    </row>
    <row r="382" spans="1:2">
      <c r="A382" s="150" t="s">
        <v>387</v>
      </c>
      <c r="B382" s="150">
        <v>970</v>
      </c>
    </row>
    <row r="383" spans="1:2">
      <c r="A383" s="150" t="s">
        <v>388</v>
      </c>
      <c r="B383" s="150">
        <v>75</v>
      </c>
    </row>
    <row r="384" spans="1:2">
      <c r="A384" s="150" t="s">
        <v>389</v>
      </c>
      <c r="B384" s="150">
        <v>4791</v>
      </c>
    </row>
    <row r="385" spans="1:2">
      <c r="A385" s="150" t="s">
        <v>390</v>
      </c>
      <c r="B385" s="150">
        <v>7331</v>
      </c>
    </row>
    <row r="386" spans="1:2">
      <c r="A386" s="150" t="s">
        <v>291</v>
      </c>
      <c r="B386" s="150">
        <v>7755</v>
      </c>
    </row>
    <row r="387" spans="1:2">
      <c r="A387" s="150" t="s">
        <v>293</v>
      </c>
      <c r="B387" s="150">
        <v>2088</v>
      </c>
    </row>
    <row r="388" spans="1:2">
      <c r="A388" s="150" t="s">
        <v>292</v>
      </c>
      <c r="B388" s="150">
        <v>2508</v>
      </c>
    </row>
    <row r="389" spans="1:2">
      <c r="A389" s="150" t="s">
        <v>263</v>
      </c>
      <c r="B389" s="150">
        <v>3003</v>
      </c>
    </row>
    <row r="390" spans="1:2">
      <c r="A390" s="150" t="s">
        <v>294</v>
      </c>
      <c r="B390" s="150">
        <v>12505</v>
      </c>
    </row>
    <row r="391" spans="1:2">
      <c r="A391" s="150" t="s">
        <v>296</v>
      </c>
      <c r="B391" s="150">
        <v>8</v>
      </c>
    </row>
    <row r="392" spans="1:2">
      <c r="A392" s="150" t="s">
        <v>262</v>
      </c>
      <c r="B392" s="150">
        <v>2172</v>
      </c>
    </row>
    <row r="393" spans="1:2">
      <c r="A393" s="150" t="s">
        <v>261</v>
      </c>
      <c r="B393" s="150">
        <v>2371</v>
      </c>
    </row>
    <row r="394" spans="1:2">
      <c r="A394" s="150" t="s">
        <v>259</v>
      </c>
      <c r="B394" s="150">
        <v>170</v>
      </c>
    </row>
    <row r="395" spans="1:2">
      <c r="A395" s="150" t="s">
        <v>258</v>
      </c>
      <c r="B395" s="150">
        <v>14119</v>
      </c>
    </row>
    <row r="396" spans="1:2">
      <c r="A396" s="150" t="s">
        <v>257</v>
      </c>
      <c r="B396" s="150">
        <v>1662</v>
      </c>
    </row>
    <row r="397" spans="1:2">
      <c r="A397" s="150" t="s">
        <v>256</v>
      </c>
      <c r="B397" s="150">
        <v>1374</v>
      </c>
    </row>
    <row r="398" spans="1:2">
      <c r="A398" s="150" t="s">
        <v>254</v>
      </c>
      <c r="B398" s="150">
        <v>19373</v>
      </c>
    </row>
    <row r="399" spans="1:2">
      <c r="A399" s="150" t="s">
        <v>391</v>
      </c>
      <c r="B399" s="150">
        <v>2960</v>
      </c>
    </row>
    <row r="400" spans="1:2">
      <c r="A400" s="150" t="s">
        <v>253</v>
      </c>
      <c r="B400" s="150">
        <v>13056</v>
      </c>
    </row>
    <row r="401" spans="1:2">
      <c r="A401" s="150" t="s">
        <v>392</v>
      </c>
      <c r="B401" s="150">
        <v>4259</v>
      </c>
    </row>
    <row r="402" spans="1:2">
      <c r="A402" s="150" t="s">
        <v>393</v>
      </c>
      <c r="B402" s="150">
        <v>7419</v>
      </c>
    </row>
    <row r="403" spans="1:2">
      <c r="A403" s="150" t="s">
        <v>250</v>
      </c>
      <c r="B403" s="150">
        <v>256</v>
      </c>
    </row>
    <row r="404" spans="1:2">
      <c r="A404" s="150" t="s">
        <v>249</v>
      </c>
      <c r="B404" s="150">
        <v>9167</v>
      </c>
    </row>
    <row r="405" spans="1:2">
      <c r="A405" s="150" t="s">
        <v>248</v>
      </c>
      <c r="B405" s="150">
        <v>1347</v>
      </c>
    </row>
    <row r="406" spans="1:2">
      <c r="A406" s="150" t="s">
        <v>247</v>
      </c>
      <c r="B406" s="150">
        <v>1857</v>
      </c>
    </row>
    <row r="407" spans="1:2">
      <c r="A407" s="150" t="s">
        <v>246</v>
      </c>
      <c r="B407" s="150">
        <v>3207</v>
      </c>
    </row>
    <row r="408" spans="1:2">
      <c r="A408" s="150" t="s">
        <v>394</v>
      </c>
      <c r="B408" s="150">
        <v>1360</v>
      </c>
    </row>
    <row r="409" spans="1:2">
      <c r="A409" s="150" t="s">
        <v>245</v>
      </c>
      <c r="B409" s="150">
        <v>9788</v>
      </c>
    </row>
    <row r="410" spans="1:2">
      <c r="A410" s="150" t="s">
        <v>243</v>
      </c>
      <c r="B410" s="150">
        <v>7001</v>
      </c>
    </row>
    <row r="411" spans="1:2">
      <c r="A411" s="150" t="s">
        <v>395</v>
      </c>
      <c r="B411" s="150">
        <v>1773</v>
      </c>
    </row>
    <row r="412" spans="1:2">
      <c r="A412" s="150" t="s">
        <v>242</v>
      </c>
      <c r="B412" s="150">
        <v>46</v>
      </c>
    </row>
    <row r="413" spans="1:2">
      <c r="A413" s="150" t="s">
        <v>241</v>
      </c>
      <c r="B413" s="150">
        <v>517</v>
      </c>
    </row>
    <row r="414" spans="1:2">
      <c r="A414" s="150" t="s">
        <v>240</v>
      </c>
      <c r="B414" s="150">
        <v>5994</v>
      </c>
    </row>
    <row r="415" spans="1:2">
      <c r="A415" s="150" t="s">
        <v>239</v>
      </c>
      <c r="B415" s="150">
        <v>2170</v>
      </c>
    </row>
    <row r="416" spans="1:2">
      <c r="A416" s="150" t="s">
        <v>238</v>
      </c>
      <c r="B416" s="150">
        <v>232</v>
      </c>
    </row>
    <row r="417" spans="1:2">
      <c r="A417" s="150" t="s">
        <v>396</v>
      </c>
      <c r="B417" s="150">
        <v>3653</v>
      </c>
    </row>
    <row r="418" spans="1:2">
      <c r="A418" s="150" t="s">
        <v>237</v>
      </c>
      <c r="B418" s="150">
        <v>2764</v>
      </c>
    </row>
    <row r="419" spans="1:2">
      <c r="A419" s="150" t="s">
        <v>236</v>
      </c>
      <c r="B419" s="150">
        <v>3017</v>
      </c>
    </row>
    <row r="420" spans="1:2">
      <c r="A420" s="150" t="s">
        <v>235</v>
      </c>
      <c r="B420" s="150">
        <v>2388</v>
      </c>
    </row>
    <row r="421" spans="1:2">
      <c r="A421" s="150" t="s">
        <v>234</v>
      </c>
      <c r="B421" s="150">
        <v>7932</v>
      </c>
    </row>
    <row r="422" spans="1:2">
      <c r="A422" s="150" t="s">
        <v>397</v>
      </c>
      <c r="B422" s="150">
        <v>3919</v>
      </c>
    </row>
    <row r="423" spans="1:2">
      <c r="A423" s="150" t="s">
        <v>233</v>
      </c>
      <c r="B423" s="150">
        <v>4406</v>
      </c>
    </row>
    <row r="424" spans="1:2">
      <c r="A424" s="150" t="s">
        <v>232</v>
      </c>
      <c r="B424" s="150">
        <v>3196</v>
      </c>
    </row>
    <row r="425" spans="1:2">
      <c r="A425" s="150" t="s">
        <v>231</v>
      </c>
      <c r="B425" s="150">
        <v>7089</v>
      </c>
    </row>
    <row r="426" spans="1:2">
      <c r="A426" s="150" t="s">
        <v>230</v>
      </c>
      <c r="B426" s="150">
        <v>32385</v>
      </c>
    </row>
    <row r="427" spans="1:2">
      <c r="A427" s="150" t="s">
        <v>229</v>
      </c>
      <c r="B427" s="150">
        <v>1952</v>
      </c>
    </row>
    <row r="428" spans="1:2">
      <c r="A428" s="150" t="s">
        <v>398</v>
      </c>
      <c r="B428" s="150">
        <v>3929</v>
      </c>
    </row>
    <row r="429" spans="1:2">
      <c r="A429" s="150" t="s">
        <v>228</v>
      </c>
      <c r="B429" s="150">
        <v>4162</v>
      </c>
    </row>
    <row r="430" spans="1:2">
      <c r="A430" s="150" t="s">
        <v>399</v>
      </c>
      <c r="B430" s="150">
        <v>0</v>
      </c>
    </row>
    <row r="431" spans="1:2">
      <c r="A431" s="150" t="s">
        <v>400</v>
      </c>
      <c r="B431" s="150">
        <v>0</v>
      </c>
    </row>
    <row r="432" spans="1:2">
      <c r="A432" s="150" t="s">
        <v>401</v>
      </c>
      <c r="B432" s="150">
        <v>3151</v>
      </c>
    </row>
    <row r="433" spans="1:2">
      <c r="A433" s="150" t="s">
        <v>402</v>
      </c>
      <c r="B433" s="150">
        <v>5070</v>
      </c>
    </row>
    <row r="434" spans="1:2">
      <c r="A434" s="150" t="s">
        <v>227</v>
      </c>
      <c r="B434" s="150">
        <v>7308</v>
      </c>
    </row>
    <row r="435" spans="1:2">
      <c r="A435" s="150" t="s">
        <v>226</v>
      </c>
      <c r="B435" s="150">
        <v>1387</v>
      </c>
    </row>
    <row r="436" spans="1:2">
      <c r="A436" s="150" t="s">
        <v>225</v>
      </c>
      <c r="B436" s="150">
        <v>528</v>
      </c>
    </row>
    <row r="437" spans="1:2">
      <c r="A437" s="150" t="s">
        <v>403</v>
      </c>
      <c r="B437" s="150">
        <v>286</v>
      </c>
    </row>
    <row r="438" spans="1:2">
      <c r="A438" s="150" t="s">
        <v>404</v>
      </c>
      <c r="B438" s="150">
        <v>232</v>
      </c>
    </row>
    <row r="439" spans="1:2">
      <c r="A439" s="150" t="s">
        <v>405</v>
      </c>
      <c r="B439" s="150">
        <v>2314</v>
      </c>
    </row>
    <row r="440" spans="1:2">
      <c r="A440" s="150" t="s">
        <v>406</v>
      </c>
      <c r="B440" s="150">
        <v>2326</v>
      </c>
    </row>
    <row r="441" spans="1:2">
      <c r="A441" s="150" t="s">
        <v>407</v>
      </c>
      <c r="B441" s="150">
        <v>4947</v>
      </c>
    </row>
    <row r="442" spans="1:2">
      <c r="A442" s="150" t="s">
        <v>224</v>
      </c>
      <c r="B442" s="150">
        <v>5557</v>
      </c>
    </row>
    <row r="443" spans="1:2">
      <c r="A443" s="150" t="s">
        <v>408</v>
      </c>
      <c r="B443" s="150">
        <v>30</v>
      </c>
    </row>
    <row r="444" spans="1:2">
      <c r="A444" s="150" t="s">
        <v>223</v>
      </c>
      <c r="B444" s="150">
        <v>4858</v>
      </c>
    </row>
    <row r="445" spans="1:2">
      <c r="A445" s="150" t="s">
        <v>222</v>
      </c>
      <c r="B445" s="150">
        <v>14102</v>
      </c>
    </row>
    <row r="446" spans="1:2">
      <c r="A446" s="150" t="s">
        <v>221</v>
      </c>
      <c r="B446" s="150">
        <v>5796</v>
      </c>
    </row>
    <row r="447" spans="1:2">
      <c r="A447" s="150" t="s">
        <v>220</v>
      </c>
      <c r="B447" s="150">
        <v>1120</v>
      </c>
    </row>
    <row r="448" spans="1:2">
      <c r="A448" s="150" t="s">
        <v>409</v>
      </c>
      <c r="B448" s="150">
        <v>0</v>
      </c>
    </row>
    <row r="449" spans="1:2">
      <c r="A449" s="150" t="s">
        <v>410</v>
      </c>
      <c r="B449" s="150">
        <v>3</v>
      </c>
    </row>
    <row r="450" spans="1:2">
      <c r="A450" s="150" t="s">
        <v>411</v>
      </c>
      <c r="B450" s="150">
        <v>2076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Metering audit</vt:lpstr>
      <vt:lpstr>Jan2022</vt:lpstr>
      <vt:lpstr>Jan2022 (2)</vt:lpstr>
      <vt:lpstr>Sep</vt:lpstr>
      <vt:lpstr>Sheet1</vt:lpstr>
      <vt:lpstr>Sheet4</vt:lpstr>
      <vt:lpstr>Sheet5</vt:lpstr>
      <vt:lpstr>'Jan2022'!Print_Area</vt:lpstr>
      <vt:lpstr>'Jan2022 (2)'!Print_Area</vt:lpstr>
      <vt:lpstr>'Metering audit'!Print_Area</vt:lpstr>
      <vt:lpstr>Sep!Print_Area</vt:lpstr>
      <vt:lpstr>'Jan2022'!Print_Titles</vt:lpstr>
      <vt:lpstr>'Jan2022 (2)'!Print_Titles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cescom</dc:creator>
  <cp:lastModifiedBy>IIITS</cp:lastModifiedBy>
  <cp:lastPrinted>2021-08-07T11:45:52Z</cp:lastPrinted>
  <dcterms:created xsi:type="dcterms:W3CDTF">2012-08-16T20:33:04Z</dcterms:created>
  <dcterms:modified xsi:type="dcterms:W3CDTF">2022-06-27T05:56:46Z</dcterms:modified>
</cp:coreProperties>
</file>