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Sheet1!$A$6:$J$36</definedName>
  </definedNames>
  <calcPr calcId="145621"/>
</workbook>
</file>

<file path=xl/calcChain.xml><?xml version="1.0" encoding="utf-8"?>
<calcChain xmlns="http://schemas.openxmlformats.org/spreadsheetml/2006/main">
  <c r="D26" i="1" l="1"/>
  <c r="J35" i="1"/>
  <c r="J25" i="1" l="1"/>
  <c r="C29" i="1"/>
  <c r="N31" i="1" l="1"/>
  <c r="J28" i="1"/>
  <c r="J32" i="1" s="1"/>
  <c r="J34" i="1" s="1"/>
  <c r="J36" i="1" s="1"/>
  <c r="J38" i="1" s="1"/>
  <c r="B26" i="1"/>
  <c r="E26" i="1" l="1"/>
  <c r="F26" i="1" s="1"/>
  <c r="G26" i="1" s="1"/>
  <c r="C26" i="1"/>
  <c r="H26" i="1" l="1"/>
  <c r="C28" i="1" s="1"/>
  <c r="C30" i="1" s="1"/>
</calcChain>
</file>

<file path=xl/sharedStrings.xml><?xml version="1.0" encoding="utf-8"?>
<sst xmlns="http://schemas.openxmlformats.org/spreadsheetml/2006/main" count="48" uniqueCount="45">
  <si>
    <t>RR NO</t>
  </si>
  <si>
    <t>Consumer Name</t>
  </si>
  <si>
    <t>ADDRESS</t>
  </si>
  <si>
    <t>Sanction KWh</t>
  </si>
  <si>
    <t>Date of Service</t>
  </si>
  <si>
    <t>DATE OF DISS</t>
  </si>
  <si>
    <t>DEPOSIT DETAILS</t>
  </si>
  <si>
    <t>ACC</t>
  </si>
  <si>
    <t>MSD</t>
  </si>
  <si>
    <t>AMOUNT</t>
  </si>
  <si>
    <t>RT NO</t>
  </si>
  <si>
    <t>RT DATE</t>
  </si>
  <si>
    <t>METER DETAILS</t>
  </si>
  <si>
    <t>SL NO</t>
  </si>
  <si>
    <t>MAKE</t>
  </si>
  <si>
    <t>PHASE</t>
  </si>
  <si>
    <t>FR</t>
  </si>
  <si>
    <t>IR</t>
  </si>
  <si>
    <t>NO OF DAYS</t>
  </si>
  <si>
    <t>WEEK</t>
  </si>
  <si>
    <t>FC</t>
  </si>
  <si>
    <t>UNITS</t>
  </si>
  <si>
    <t>EC</t>
  </si>
  <si>
    <t>TAX</t>
  </si>
  <si>
    <t>FAC</t>
  </si>
  <si>
    <t xml:space="preserve">TOTAL BILL </t>
  </si>
  <si>
    <t>COLLECTION</t>
  </si>
  <si>
    <t>BALANCE</t>
  </si>
  <si>
    <t>FINAL BILL CALCUCLATION</t>
  </si>
  <si>
    <t>DMD</t>
  </si>
  <si>
    <t>OTHERS</t>
  </si>
  <si>
    <t>LEVEL2</t>
  </si>
  <si>
    <t>METER RENT</t>
  </si>
  <si>
    <t>T DMD</t>
  </si>
  <si>
    <t>PAID</t>
  </si>
  <si>
    <t>BAL</t>
  </si>
  <si>
    <t>DEP</t>
  </si>
  <si>
    <t>NET PAY</t>
  </si>
  <si>
    <t xml:space="preserve">TOTAL CALC </t>
  </si>
  <si>
    <t xml:space="preserve">BILL </t>
  </si>
  <si>
    <t>B1TMPR162</t>
  </si>
  <si>
    <t>REKHA N.S</t>
  </si>
  <si>
    <t>W/O PUTTAURS</t>
  </si>
  <si>
    <t>NON PREPAID</t>
  </si>
  <si>
    <t>L &amp;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</si>
</sst>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Arial"/>
      <family val="2"/>
    </font>
    <font>
      <b/>
      <sz val="10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5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N38"/>
  <sheetViews>
    <sheetView tabSelected="1" topLeftCell="A7" zoomScaleNormal="100" workbookViewId="0">
      <selection activeCell="C9" sqref="C9"/>
    </sheetView>
  </sheetViews>
  <sheetFormatPr defaultRowHeight="15" x14ac:dyDescent="0.25"/>
  <cols>
    <col min="1" max="1" width="9.140625" style="1"/>
    <col min="2" max="2" width="23.140625" style="1" bestFit="1" customWidth="1"/>
    <col min="3" max="3" width="21" style="1" bestFit="1" customWidth="1"/>
    <col min="4" max="4" width="9.140625" style="1"/>
    <col min="5" max="5" width="10.42578125" style="1" bestFit="1" customWidth="1"/>
    <col min="6" max="8" width="9.140625" style="1"/>
    <col min="9" max="9" width="15.85546875" style="1" bestFit="1" customWidth="1"/>
    <col min="10" max="10" width="11.140625" style="1" customWidth="1"/>
    <col min="11" max="16384" width="9.140625" style="1"/>
  </cols>
  <sheetData>
    <row r="6" spans="2:5" x14ac:dyDescent="0.25">
      <c r="B6" s="2" t="s">
        <v>0</v>
      </c>
      <c r="C6" s="2" t="s">
        <v>40</v>
      </c>
    </row>
    <row r="7" spans="2:5" x14ac:dyDescent="0.25">
      <c r="B7" s="6" t="s">
        <v>1</v>
      </c>
      <c r="C7" s="7" t="s">
        <v>41</v>
      </c>
    </row>
    <row r="8" spans="2:5" x14ac:dyDescent="0.25">
      <c r="B8" s="2" t="s">
        <v>2</v>
      </c>
      <c r="C8" s="7" t="s">
        <v>42</v>
      </c>
    </row>
    <row r="9" spans="2:5" x14ac:dyDescent="0.25">
      <c r="B9" s="6" t="s">
        <v>3</v>
      </c>
      <c r="C9" s="7">
        <v>5</v>
      </c>
    </row>
    <row r="10" spans="2:5" x14ac:dyDescent="0.25">
      <c r="B10" s="8" t="s">
        <v>4</v>
      </c>
      <c r="C10" s="9">
        <v>44610</v>
      </c>
    </row>
    <row r="11" spans="2:5" x14ac:dyDescent="0.25">
      <c r="B11" s="2" t="s">
        <v>5</v>
      </c>
      <c r="C11" s="3">
        <v>44853</v>
      </c>
    </row>
    <row r="13" spans="2:5" x14ac:dyDescent="0.25">
      <c r="B13" s="4" t="s">
        <v>6</v>
      </c>
      <c r="C13" s="2" t="s">
        <v>9</v>
      </c>
      <c r="D13" s="2" t="s">
        <v>10</v>
      </c>
      <c r="E13" s="2" t="s">
        <v>11</v>
      </c>
    </row>
    <row r="14" spans="2:5" x14ac:dyDescent="0.25">
      <c r="B14" s="2" t="s">
        <v>7</v>
      </c>
      <c r="C14" s="15">
        <v>20350</v>
      </c>
      <c r="D14" s="2">
        <v>32220</v>
      </c>
      <c r="E14" s="3">
        <v>44603</v>
      </c>
    </row>
    <row r="15" spans="2:5" x14ac:dyDescent="0.25">
      <c r="B15" s="2" t="s">
        <v>8</v>
      </c>
      <c r="C15" s="15">
        <v>10378</v>
      </c>
      <c r="D15" s="2">
        <v>32222</v>
      </c>
      <c r="E15" s="3">
        <v>44603</v>
      </c>
    </row>
    <row r="17" spans="2:14" x14ac:dyDescent="0.25">
      <c r="B17" s="4" t="s">
        <v>12</v>
      </c>
      <c r="C17" s="2" t="s">
        <v>43</v>
      </c>
    </row>
    <row r="18" spans="2:14" x14ac:dyDescent="0.25">
      <c r="B18" s="2" t="s">
        <v>13</v>
      </c>
      <c r="C18" s="2">
        <v>7355291</v>
      </c>
    </row>
    <row r="19" spans="2:14" x14ac:dyDescent="0.25">
      <c r="B19" s="2" t="s">
        <v>14</v>
      </c>
      <c r="C19" s="2" t="s">
        <v>44</v>
      </c>
    </row>
    <row r="20" spans="2:14" x14ac:dyDescent="0.25">
      <c r="B20" s="2" t="s">
        <v>15</v>
      </c>
      <c r="C20" s="2">
        <v>1</v>
      </c>
    </row>
    <row r="21" spans="2:14" x14ac:dyDescent="0.25">
      <c r="B21" s="2" t="s">
        <v>17</v>
      </c>
      <c r="C21" s="2">
        <v>6829</v>
      </c>
    </row>
    <row r="22" spans="2:14" x14ac:dyDescent="0.25">
      <c r="B22" s="2" t="s">
        <v>16</v>
      </c>
      <c r="C22" s="2">
        <v>7636</v>
      </c>
    </row>
    <row r="24" spans="2:14" ht="18.75" x14ac:dyDescent="0.3">
      <c r="B24" s="5" t="s">
        <v>28</v>
      </c>
      <c r="I24" s="18" t="s">
        <v>38</v>
      </c>
      <c r="J24" s="18"/>
    </row>
    <row r="25" spans="2:14" ht="18.75" x14ac:dyDescent="0.3">
      <c r="B25" s="2" t="s">
        <v>18</v>
      </c>
      <c r="C25" s="2" t="s">
        <v>19</v>
      </c>
      <c r="D25" s="2" t="s">
        <v>20</v>
      </c>
      <c r="E25" s="2" t="s">
        <v>21</v>
      </c>
      <c r="F25" s="2" t="s">
        <v>22</v>
      </c>
      <c r="G25" s="2" t="s">
        <v>23</v>
      </c>
      <c r="H25" s="11" t="s">
        <v>24</v>
      </c>
      <c r="I25" s="12" t="s">
        <v>20</v>
      </c>
      <c r="J25" s="17">
        <f>D26</f>
        <v>48125</v>
      </c>
    </row>
    <row r="26" spans="2:14" ht="18.75" x14ac:dyDescent="0.3">
      <c r="B26" s="2">
        <f>C11-C10</f>
        <v>243</v>
      </c>
      <c r="C26" s="10">
        <f>B26/7</f>
        <v>34.714285714285715</v>
      </c>
      <c r="D26" s="10">
        <f>35*275*5</f>
        <v>48125</v>
      </c>
      <c r="E26" s="2">
        <f>C22-C21</f>
        <v>807</v>
      </c>
      <c r="F26" s="2">
        <f>E26*11.1</f>
        <v>8957.6999999999989</v>
      </c>
      <c r="G26" s="2">
        <f>F26*9/100</f>
        <v>806.19299999999987</v>
      </c>
      <c r="H26" s="11">
        <f>E26*0.25</f>
        <v>201.75</v>
      </c>
      <c r="I26" s="12" t="s">
        <v>23</v>
      </c>
      <c r="J26" s="13">
        <v>807</v>
      </c>
    </row>
    <row r="27" spans="2:14" ht="18.75" x14ac:dyDescent="0.3">
      <c r="I27" s="12" t="s">
        <v>24</v>
      </c>
      <c r="J27" s="13">
        <v>202</v>
      </c>
    </row>
    <row r="28" spans="2:14" ht="18.75" x14ac:dyDescent="0.3">
      <c r="B28" s="2" t="s">
        <v>25</v>
      </c>
      <c r="C28" s="10">
        <f>D26+G26+H26</f>
        <v>49132.942999999999</v>
      </c>
      <c r="I28" s="12" t="s">
        <v>29</v>
      </c>
      <c r="J28" s="13">
        <f>SUM(J25:J27)</f>
        <v>49134</v>
      </c>
    </row>
    <row r="29" spans="2:14" ht="18.75" x14ac:dyDescent="0.3">
      <c r="B29" s="2" t="s">
        <v>26</v>
      </c>
      <c r="C29" s="2">
        <f>18260</f>
        <v>18260</v>
      </c>
      <c r="I29" s="12" t="s">
        <v>30</v>
      </c>
      <c r="J29" s="13">
        <v>0</v>
      </c>
      <c r="M29" s="1" t="s">
        <v>39</v>
      </c>
      <c r="N29" s="1">
        <v>2260</v>
      </c>
    </row>
    <row r="30" spans="2:14" ht="18.75" x14ac:dyDescent="0.3">
      <c r="B30" s="2" t="s">
        <v>27</v>
      </c>
      <c r="C30" s="10">
        <f>C28-C29</f>
        <v>30872.942999999999</v>
      </c>
      <c r="I30" s="12" t="s">
        <v>31</v>
      </c>
      <c r="J30" s="13">
        <v>0</v>
      </c>
      <c r="N30" s="1">
        <v>9598</v>
      </c>
    </row>
    <row r="31" spans="2:14" ht="18.75" x14ac:dyDescent="0.3">
      <c r="I31" s="12" t="s">
        <v>32</v>
      </c>
      <c r="J31" s="13">
        <v>0</v>
      </c>
      <c r="N31" s="1">
        <f>N29-N30</f>
        <v>-7338</v>
      </c>
    </row>
    <row r="32" spans="2:14" ht="18.75" x14ac:dyDescent="0.3">
      <c r="I32" s="12" t="s">
        <v>33</v>
      </c>
      <c r="J32" s="13">
        <f>SUM(J28:J31)</f>
        <v>49134</v>
      </c>
    </row>
    <row r="33" spans="9:10" ht="18.75" x14ac:dyDescent="0.3">
      <c r="I33" s="12" t="s">
        <v>34</v>
      </c>
      <c r="J33" s="13">
        <v>18260</v>
      </c>
    </row>
    <row r="34" spans="9:10" ht="18.75" x14ac:dyDescent="0.3">
      <c r="I34" s="12" t="s">
        <v>35</v>
      </c>
      <c r="J34" s="13">
        <f>J32-J33</f>
        <v>30874</v>
      </c>
    </row>
    <row r="35" spans="9:10" ht="18.75" x14ac:dyDescent="0.3">
      <c r="I35" s="12" t="s">
        <v>36</v>
      </c>
      <c r="J35" s="16">
        <f>C14+C15</f>
        <v>30728</v>
      </c>
    </row>
    <row r="36" spans="9:10" ht="18.75" x14ac:dyDescent="0.3">
      <c r="I36" s="12" t="s">
        <v>37</v>
      </c>
      <c r="J36" s="12">
        <f>J34-J35</f>
        <v>146</v>
      </c>
    </row>
    <row r="38" spans="9:10" x14ac:dyDescent="0.25">
      <c r="J38" s="14">
        <f>J36+J37</f>
        <v>146</v>
      </c>
    </row>
  </sheetData>
  <mergeCells count="1">
    <mergeCell ref="I24:J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2022-10-17T08:22:37Z</cp:lastPrinted>
  <dcterms:created xsi:type="dcterms:W3CDTF">2022-07-28T07:34:25Z</dcterms:created>
  <dcterms:modified xsi:type="dcterms:W3CDTF">2022-10-25T10:56:54Z</dcterms:modified>
</cp:coreProperties>
</file>